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6CC678CD-FAB2-4055-9DD3-5F70C6ED10B9}" xr6:coauthVersionLast="47" xr6:coauthVersionMax="47" xr10:uidLastSave="{00000000-0000-0000-0000-000000000000}"/>
  <bookViews>
    <workbookView xWindow="28680" yWindow="-120" windowWidth="29040" windowHeight="15840" activeTab="5"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5"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Seed'!$A$199:$C$223</definedName>
    <definedName name="AmmunitionList">'!we'!$A$250:$C$274</definedName>
    <definedName name="AmmunitionList_Validation" localSheetId="3">'Weapon Seed'!$A$199:$A$223</definedName>
    <definedName name="AmmunitionList_Validation">'!we'!$A$250:$A$274</definedName>
    <definedName name="Armor_ArmorListsByType">Armor!$A$50:$A$57</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Armor!$A$4:$K$35</definedName>
    <definedName name="ArmorList" localSheetId="5">'[1]!ar'!$A$5:$P$36</definedName>
    <definedName name="ArmorList">'!ar'!$A$5:$Q$36</definedName>
    <definedName name="ArmorList_Validation" localSheetId="0">'[1]!ar'!$A$5:$A$36</definedName>
    <definedName name="ArmorList_Validation" localSheetId="4">Armor!$A$4:$A$35</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Armor!$A$36:$L$44</definedName>
    <definedName name="ShieldList" localSheetId="5">'[1]!ar'!$A$44:$P$53</definedName>
    <definedName name="ShieldList">'!ar'!$A$44:$Q$53</definedName>
    <definedName name="ShieldList_Validation" localSheetId="0">'[1]!ar'!$A$44:$A$53</definedName>
    <definedName name="ShieldList_Validation" localSheetId="4">Armor!$A$36:$A$44</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Seed'!$A$5:$N$193</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Seed'!$A$5:$A$193</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7" l="1"/>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5" i="7"/>
  <c r="H5" i="7"/>
  <c r="H6" i="7"/>
  <c r="I6" i="7"/>
  <c r="J6" i="7"/>
  <c r="K6" i="7"/>
  <c r="L6" i="7"/>
  <c r="M6" i="7"/>
  <c r="N6" i="7"/>
  <c r="H7" i="7"/>
  <c r="I7" i="7"/>
  <c r="J7" i="7"/>
  <c r="K7" i="7"/>
  <c r="L7" i="7"/>
  <c r="M7" i="7"/>
  <c r="N7" i="7"/>
  <c r="H8" i="7"/>
  <c r="I8" i="7"/>
  <c r="J8" i="7"/>
  <c r="K8" i="7"/>
  <c r="L8" i="7"/>
  <c r="M8" i="7"/>
  <c r="N8" i="7"/>
  <c r="H9" i="7"/>
  <c r="I9" i="7"/>
  <c r="J9" i="7"/>
  <c r="K9" i="7"/>
  <c r="L9" i="7"/>
  <c r="M9" i="7"/>
  <c r="N9" i="7"/>
  <c r="H10" i="7"/>
  <c r="I10" i="7"/>
  <c r="J10" i="7"/>
  <c r="K10" i="7"/>
  <c r="L10" i="7"/>
  <c r="M10" i="7"/>
  <c r="N10" i="7"/>
  <c r="H11" i="7"/>
  <c r="I11" i="7"/>
  <c r="J11" i="7"/>
  <c r="K11" i="7"/>
  <c r="L11" i="7"/>
  <c r="M11" i="7"/>
  <c r="N11" i="7"/>
  <c r="H12" i="7"/>
  <c r="I12" i="7"/>
  <c r="J12" i="7"/>
  <c r="K12" i="7"/>
  <c r="L12" i="7"/>
  <c r="M12" i="7"/>
  <c r="N12" i="7"/>
  <c r="H13" i="7"/>
  <c r="I13" i="7"/>
  <c r="J13" i="7"/>
  <c r="K13" i="7"/>
  <c r="L13" i="7"/>
  <c r="M13" i="7"/>
  <c r="N13" i="7"/>
  <c r="H14" i="7"/>
  <c r="I14" i="7"/>
  <c r="J14" i="7"/>
  <c r="K14" i="7"/>
  <c r="L14" i="7"/>
  <c r="M14" i="7"/>
  <c r="N14" i="7"/>
  <c r="H15" i="7"/>
  <c r="I15" i="7"/>
  <c r="J15" i="7"/>
  <c r="K15" i="7"/>
  <c r="L15" i="7"/>
  <c r="M15" i="7"/>
  <c r="N15" i="7"/>
  <c r="H16" i="7"/>
  <c r="I16" i="7"/>
  <c r="J16" i="7"/>
  <c r="K16" i="7"/>
  <c r="L16" i="7"/>
  <c r="M16" i="7"/>
  <c r="N16" i="7"/>
  <c r="H17" i="7"/>
  <c r="I17" i="7"/>
  <c r="J17" i="7"/>
  <c r="K17" i="7"/>
  <c r="L17" i="7"/>
  <c r="M17" i="7"/>
  <c r="N17" i="7"/>
  <c r="H18" i="7"/>
  <c r="I18" i="7"/>
  <c r="J18" i="7"/>
  <c r="K18" i="7"/>
  <c r="L18" i="7"/>
  <c r="M18" i="7"/>
  <c r="N18" i="7"/>
  <c r="H19" i="7"/>
  <c r="I19" i="7"/>
  <c r="J19" i="7"/>
  <c r="K19" i="7"/>
  <c r="L19" i="7"/>
  <c r="M19" i="7"/>
  <c r="N19" i="7"/>
  <c r="H20" i="7"/>
  <c r="I20" i="7"/>
  <c r="J20" i="7"/>
  <c r="K20" i="7"/>
  <c r="L20" i="7"/>
  <c r="M20" i="7"/>
  <c r="N20" i="7"/>
  <c r="H21" i="7"/>
  <c r="I21" i="7"/>
  <c r="J21" i="7"/>
  <c r="K21" i="7"/>
  <c r="L21" i="7"/>
  <c r="M21" i="7"/>
  <c r="N21" i="7"/>
  <c r="H22" i="7"/>
  <c r="I22" i="7"/>
  <c r="J22" i="7"/>
  <c r="K22" i="7"/>
  <c r="L22" i="7"/>
  <c r="M22" i="7"/>
  <c r="N22" i="7"/>
  <c r="H23" i="7"/>
  <c r="I23" i="7"/>
  <c r="J23" i="7"/>
  <c r="K23" i="7"/>
  <c r="L23" i="7"/>
  <c r="M23" i="7"/>
  <c r="N23" i="7"/>
  <c r="H24" i="7"/>
  <c r="I24" i="7"/>
  <c r="J24" i="7"/>
  <c r="K24" i="7"/>
  <c r="L24" i="7"/>
  <c r="M24" i="7"/>
  <c r="N24" i="7"/>
  <c r="H25" i="7"/>
  <c r="I25" i="7"/>
  <c r="J25" i="7"/>
  <c r="K25" i="7"/>
  <c r="L25" i="7"/>
  <c r="M25" i="7"/>
  <c r="N25" i="7"/>
  <c r="H26" i="7"/>
  <c r="I26" i="7"/>
  <c r="J26" i="7"/>
  <c r="K26" i="7"/>
  <c r="L26" i="7"/>
  <c r="M26" i="7"/>
  <c r="N26" i="7"/>
  <c r="H27" i="7"/>
  <c r="I27" i="7"/>
  <c r="J27" i="7"/>
  <c r="K27" i="7"/>
  <c r="L27" i="7"/>
  <c r="M27" i="7"/>
  <c r="N27" i="7"/>
  <c r="H28" i="7"/>
  <c r="I28" i="7"/>
  <c r="J28" i="7"/>
  <c r="K28" i="7"/>
  <c r="L28" i="7"/>
  <c r="M28" i="7"/>
  <c r="N28" i="7"/>
  <c r="H29" i="7"/>
  <c r="I29" i="7"/>
  <c r="J29" i="7"/>
  <c r="K29" i="7"/>
  <c r="L29" i="7"/>
  <c r="M29" i="7"/>
  <c r="N29" i="7"/>
  <c r="H30" i="7"/>
  <c r="I30" i="7"/>
  <c r="J30" i="7"/>
  <c r="K30" i="7"/>
  <c r="L30" i="7"/>
  <c r="M30" i="7"/>
  <c r="N30" i="7"/>
  <c r="H31" i="7"/>
  <c r="I31" i="7"/>
  <c r="J31" i="7"/>
  <c r="K31" i="7"/>
  <c r="L31" i="7"/>
  <c r="M31" i="7"/>
  <c r="N31" i="7"/>
  <c r="H32" i="7"/>
  <c r="I32" i="7"/>
  <c r="J32" i="7"/>
  <c r="K32" i="7"/>
  <c r="L32" i="7"/>
  <c r="M32" i="7"/>
  <c r="N32" i="7"/>
  <c r="H33" i="7"/>
  <c r="I33" i="7"/>
  <c r="J33" i="7"/>
  <c r="K33" i="7"/>
  <c r="L33" i="7"/>
  <c r="M33" i="7"/>
  <c r="N33" i="7"/>
  <c r="H34" i="7"/>
  <c r="I34" i="7"/>
  <c r="J34" i="7"/>
  <c r="K34" i="7"/>
  <c r="L34" i="7"/>
  <c r="M34" i="7"/>
  <c r="N34" i="7"/>
  <c r="H35" i="7"/>
  <c r="I35" i="7"/>
  <c r="J35" i="7"/>
  <c r="K35" i="7"/>
  <c r="L35" i="7"/>
  <c r="M35" i="7"/>
  <c r="N35" i="7"/>
  <c r="H36" i="7"/>
  <c r="I36" i="7"/>
  <c r="J36" i="7"/>
  <c r="K36" i="7"/>
  <c r="L36" i="7"/>
  <c r="M36" i="7"/>
  <c r="N36" i="7"/>
  <c r="H37" i="7"/>
  <c r="I37" i="7"/>
  <c r="J37" i="7"/>
  <c r="K37" i="7"/>
  <c r="L37" i="7"/>
  <c r="M37" i="7"/>
  <c r="N37" i="7"/>
  <c r="H38" i="7"/>
  <c r="I38" i="7"/>
  <c r="J38" i="7"/>
  <c r="K38" i="7"/>
  <c r="L38" i="7"/>
  <c r="M38" i="7"/>
  <c r="N38" i="7"/>
  <c r="H39" i="7"/>
  <c r="I39" i="7"/>
  <c r="J39" i="7"/>
  <c r="K39" i="7"/>
  <c r="L39" i="7"/>
  <c r="M39" i="7"/>
  <c r="N39" i="7"/>
  <c r="H40" i="7"/>
  <c r="I40" i="7"/>
  <c r="J40" i="7"/>
  <c r="K40" i="7"/>
  <c r="L40" i="7"/>
  <c r="M40" i="7"/>
  <c r="N40" i="7"/>
  <c r="H41" i="7"/>
  <c r="I41" i="7"/>
  <c r="J41" i="7"/>
  <c r="K41" i="7"/>
  <c r="L41" i="7"/>
  <c r="M41" i="7"/>
  <c r="N41" i="7"/>
  <c r="H42" i="7"/>
  <c r="I42" i="7"/>
  <c r="J42" i="7"/>
  <c r="K42" i="7"/>
  <c r="L42" i="7"/>
  <c r="M42" i="7"/>
  <c r="N42" i="7"/>
  <c r="H43" i="7"/>
  <c r="I43" i="7"/>
  <c r="J43" i="7"/>
  <c r="K43" i="7"/>
  <c r="L43" i="7"/>
  <c r="M43" i="7"/>
  <c r="N43" i="7"/>
  <c r="H44" i="7"/>
  <c r="I44" i="7"/>
  <c r="J44" i="7"/>
  <c r="K44" i="7"/>
  <c r="L44" i="7"/>
  <c r="M44" i="7"/>
  <c r="N44" i="7"/>
  <c r="H45" i="7"/>
  <c r="I45" i="7"/>
  <c r="J45" i="7"/>
  <c r="K45" i="7"/>
  <c r="L45" i="7"/>
  <c r="M45" i="7"/>
  <c r="N45" i="7"/>
  <c r="H46" i="7"/>
  <c r="I46" i="7"/>
  <c r="J46" i="7"/>
  <c r="K46" i="7"/>
  <c r="L46" i="7"/>
  <c r="M46" i="7"/>
  <c r="N46" i="7"/>
  <c r="H47" i="7"/>
  <c r="I47" i="7"/>
  <c r="J47" i="7"/>
  <c r="K47" i="7"/>
  <c r="L47" i="7"/>
  <c r="M47" i="7"/>
  <c r="N47" i="7"/>
  <c r="H48" i="7"/>
  <c r="I48" i="7"/>
  <c r="J48" i="7"/>
  <c r="K48" i="7"/>
  <c r="L48" i="7"/>
  <c r="M48" i="7"/>
  <c r="N48" i="7"/>
  <c r="H49" i="7"/>
  <c r="I49" i="7"/>
  <c r="J49" i="7"/>
  <c r="K49" i="7"/>
  <c r="L49" i="7"/>
  <c r="M49" i="7"/>
  <c r="N49" i="7"/>
  <c r="H50" i="7"/>
  <c r="I50" i="7"/>
  <c r="J50" i="7"/>
  <c r="K50" i="7"/>
  <c r="L50" i="7"/>
  <c r="M50" i="7"/>
  <c r="N50" i="7"/>
  <c r="H51" i="7"/>
  <c r="I51" i="7"/>
  <c r="J51" i="7"/>
  <c r="K51" i="7"/>
  <c r="L51" i="7"/>
  <c r="M51" i="7"/>
  <c r="N51" i="7"/>
  <c r="H52" i="7"/>
  <c r="I52" i="7"/>
  <c r="J52" i="7"/>
  <c r="K52" i="7"/>
  <c r="L52" i="7"/>
  <c r="M52" i="7"/>
  <c r="N52" i="7"/>
  <c r="H53" i="7"/>
  <c r="I53" i="7"/>
  <c r="J53" i="7"/>
  <c r="K53" i="7"/>
  <c r="L53" i="7"/>
  <c r="M53" i="7"/>
  <c r="N53" i="7"/>
  <c r="H54" i="7"/>
  <c r="I54" i="7"/>
  <c r="J54" i="7"/>
  <c r="O54" i="7" s="1"/>
  <c r="K54" i="7"/>
  <c r="L54" i="7"/>
  <c r="M54" i="7"/>
  <c r="N54" i="7"/>
  <c r="H55" i="7"/>
  <c r="I55" i="7"/>
  <c r="J55" i="7"/>
  <c r="K55" i="7"/>
  <c r="L55" i="7"/>
  <c r="M55" i="7"/>
  <c r="N55" i="7"/>
  <c r="H56" i="7"/>
  <c r="I56" i="7"/>
  <c r="J56" i="7"/>
  <c r="K56" i="7"/>
  <c r="L56" i="7"/>
  <c r="M56" i="7"/>
  <c r="N56" i="7"/>
  <c r="H57" i="7"/>
  <c r="I57" i="7"/>
  <c r="J57" i="7"/>
  <c r="K57" i="7"/>
  <c r="L57" i="7"/>
  <c r="M57" i="7"/>
  <c r="N57" i="7"/>
  <c r="H58" i="7"/>
  <c r="I58" i="7"/>
  <c r="J58" i="7"/>
  <c r="K58" i="7"/>
  <c r="L58" i="7"/>
  <c r="M58" i="7"/>
  <c r="N58" i="7"/>
  <c r="H59" i="7"/>
  <c r="I59" i="7"/>
  <c r="J59" i="7"/>
  <c r="K59" i="7"/>
  <c r="L59" i="7"/>
  <c r="M59" i="7"/>
  <c r="N59" i="7"/>
  <c r="H60" i="7"/>
  <c r="I60" i="7"/>
  <c r="J60" i="7"/>
  <c r="K60" i="7"/>
  <c r="L60" i="7"/>
  <c r="M60" i="7"/>
  <c r="N60" i="7"/>
  <c r="H61" i="7"/>
  <c r="I61" i="7"/>
  <c r="J61" i="7"/>
  <c r="K61" i="7"/>
  <c r="L61" i="7"/>
  <c r="M61" i="7"/>
  <c r="N61" i="7"/>
  <c r="H62" i="7"/>
  <c r="I62" i="7"/>
  <c r="J62" i="7"/>
  <c r="O62" i="7" s="1"/>
  <c r="K62" i="7"/>
  <c r="L62" i="7"/>
  <c r="M62" i="7"/>
  <c r="N62" i="7"/>
  <c r="H63" i="7"/>
  <c r="I63" i="7"/>
  <c r="J63" i="7"/>
  <c r="K63" i="7"/>
  <c r="L63" i="7"/>
  <c r="M63" i="7"/>
  <c r="N63" i="7"/>
  <c r="H64" i="7"/>
  <c r="I64" i="7"/>
  <c r="J64" i="7"/>
  <c r="K64" i="7"/>
  <c r="L64" i="7"/>
  <c r="M64" i="7"/>
  <c r="N64" i="7"/>
  <c r="H65" i="7"/>
  <c r="I65" i="7"/>
  <c r="J65" i="7"/>
  <c r="K65" i="7"/>
  <c r="L65" i="7"/>
  <c r="M65" i="7"/>
  <c r="N65" i="7"/>
  <c r="H66" i="7"/>
  <c r="I66" i="7"/>
  <c r="J66" i="7"/>
  <c r="K66" i="7"/>
  <c r="L66" i="7"/>
  <c r="M66" i="7"/>
  <c r="N66" i="7"/>
  <c r="H67" i="7"/>
  <c r="I67" i="7"/>
  <c r="J67" i="7"/>
  <c r="K67" i="7"/>
  <c r="L67" i="7"/>
  <c r="M67" i="7"/>
  <c r="N67" i="7"/>
  <c r="H68" i="7"/>
  <c r="I68" i="7"/>
  <c r="J68" i="7"/>
  <c r="K68" i="7"/>
  <c r="L68" i="7"/>
  <c r="M68" i="7"/>
  <c r="N68" i="7"/>
  <c r="H69" i="7"/>
  <c r="I69" i="7"/>
  <c r="J69" i="7"/>
  <c r="K69" i="7"/>
  <c r="L69" i="7"/>
  <c r="M69" i="7"/>
  <c r="N69" i="7"/>
  <c r="H70" i="7"/>
  <c r="I70" i="7"/>
  <c r="J70" i="7"/>
  <c r="O70" i="7" s="1"/>
  <c r="K70" i="7"/>
  <c r="L70" i="7"/>
  <c r="M70" i="7"/>
  <c r="N70" i="7"/>
  <c r="H71" i="7"/>
  <c r="I71" i="7"/>
  <c r="J71" i="7"/>
  <c r="K71" i="7"/>
  <c r="L71" i="7"/>
  <c r="M71" i="7"/>
  <c r="N71" i="7"/>
  <c r="H72" i="7"/>
  <c r="I72" i="7"/>
  <c r="J72" i="7"/>
  <c r="K72" i="7"/>
  <c r="L72" i="7"/>
  <c r="M72" i="7"/>
  <c r="N72" i="7"/>
  <c r="H73" i="7"/>
  <c r="I73" i="7"/>
  <c r="J73" i="7"/>
  <c r="K73" i="7"/>
  <c r="L73" i="7"/>
  <c r="M73" i="7"/>
  <c r="N73" i="7"/>
  <c r="H74" i="7"/>
  <c r="I74" i="7"/>
  <c r="J74" i="7"/>
  <c r="K74" i="7"/>
  <c r="L74" i="7"/>
  <c r="M74" i="7"/>
  <c r="N74" i="7"/>
  <c r="H75" i="7"/>
  <c r="I75" i="7"/>
  <c r="J75" i="7"/>
  <c r="K75" i="7"/>
  <c r="L75" i="7"/>
  <c r="M75" i="7"/>
  <c r="N75" i="7"/>
  <c r="H76" i="7"/>
  <c r="I76" i="7"/>
  <c r="J76" i="7"/>
  <c r="K76" i="7"/>
  <c r="L76" i="7"/>
  <c r="M76" i="7"/>
  <c r="N76" i="7"/>
  <c r="H77" i="7"/>
  <c r="I77" i="7"/>
  <c r="J77" i="7"/>
  <c r="K77" i="7"/>
  <c r="L77" i="7"/>
  <c r="M77" i="7"/>
  <c r="N77" i="7"/>
  <c r="H78" i="7"/>
  <c r="I78" i="7"/>
  <c r="J78" i="7"/>
  <c r="O78" i="7" s="1"/>
  <c r="K78" i="7"/>
  <c r="L78" i="7"/>
  <c r="M78" i="7"/>
  <c r="N78" i="7"/>
  <c r="H79" i="7"/>
  <c r="I79" i="7"/>
  <c r="J79" i="7"/>
  <c r="K79" i="7"/>
  <c r="L79" i="7"/>
  <c r="M79" i="7"/>
  <c r="N79" i="7"/>
  <c r="H80" i="7"/>
  <c r="I80" i="7"/>
  <c r="J80" i="7"/>
  <c r="K80" i="7"/>
  <c r="L80" i="7"/>
  <c r="M80" i="7"/>
  <c r="N80" i="7"/>
  <c r="H81" i="7"/>
  <c r="I81" i="7"/>
  <c r="J81" i="7"/>
  <c r="K81" i="7"/>
  <c r="L81" i="7"/>
  <c r="M81" i="7"/>
  <c r="N81" i="7"/>
  <c r="H82" i="7"/>
  <c r="I82" i="7"/>
  <c r="J82" i="7"/>
  <c r="K82" i="7"/>
  <c r="L82" i="7"/>
  <c r="M82" i="7"/>
  <c r="N82" i="7"/>
  <c r="H83" i="7"/>
  <c r="I83" i="7"/>
  <c r="J83" i="7"/>
  <c r="K83" i="7"/>
  <c r="L83" i="7"/>
  <c r="M83" i="7"/>
  <c r="N83" i="7"/>
  <c r="H84" i="7"/>
  <c r="I84" i="7"/>
  <c r="J84" i="7"/>
  <c r="K84" i="7"/>
  <c r="L84" i="7"/>
  <c r="M84" i="7"/>
  <c r="N84" i="7"/>
  <c r="H85" i="7"/>
  <c r="I85" i="7"/>
  <c r="J85" i="7"/>
  <c r="K85" i="7"/>
  <c r="L85" i="7"/>
  <c r="M85" i="7"/>
  <c r="N85" i="7"/>
  <c r="H86" i="7"/>
  <c r="I86" i="7"/>
  <c r="J86" i="7"/>
  <c r="O86" i="7" s="1"/>
  <c r="K86" i="7"/>
  <c r="L86" i="7"/>
  <c r="M86" i="7"/>
  <c r="N86" i="7"/>
  <c r="H87" i="7"/>
  <c r="I87" i="7"/>
  <c r="J87" i="7"/>
  <c r="K87" i="7"/>
  <c r="L87" i="7"/>
  <c r="M87" i="7"/>
  <c r="N87" i="7"/>
  <c r="H88" i="7"/>
  <c r="I88" i="7"/>
  <c r="J88" i="7"/>
  <c r="K88" i="7"/>
  <c r="L88" i="7"/>
  <c r="M88" i="7"/>
  <c r="N88" i="7"/>
  <c r="H89" i="7"/>
  <c r="I89" i="7"/>
  <c r="J89" i="7"/>
  <c r="K89" i="7"/>
  <c r="L89" i="7"/>
  <c r="M89" i="7"/>
  <c r="N89" i="7"/>
  <c r="H90" i="7"/>
  <c r="I90" i="7"/>
  <c r="J90" i="7"/>
  <c r="K90" i="7"/>
  <c r="L90" i="7"/>
  <c r="M90" i="7"/>
  <c r="N90" i="7"/>
  <c r="H91" i="7"/>
  <c r="I91" i="7"/>
  <c r="J91" i="7"/>
  <c r="K91" i="7"/>
  <c r="L91" i="7"/>
  <c r="M91" i="7"/>
  <c r="N91" i="7"/>
  <c r="H92" i="7"/>
  <c r="I92" i="7"/>
  <c r="J92" i="7"/>
  <c r="K92" i="7"/>
  <c r="L92" i="7"/>
  <c r="M92" i="7"/>
  <c r="N92" i="7"/>
  <c r="H93" i="7"/>
  <c r="I93" i="7"/>
  <c r="J93" i="7"/>
  <c r="K93" i="7"/>
  <c r="L93" i="7"/>
  <c r="M93" i="7"/>
  <c r="N93" i="7"/>
  <c r="H94" i="7"/>
  <c r="I94" i="7"/>
  <c r="J94" i="7"/>
  <c r="O94" i="7" s="1"/>
  <c r="K94" i="7"/>
  <c r="L94" i="7"/>
  <c r="M94" i="7"/>
  <c r="N94" i="7"/>
  <c r="H95" i="7"/>
  <c r="I95" i="7"/>
  <c r="J95" i="7"/>
  <c r="K95" i="7"/>
  <c r="L95" i="7"/>
  <c r="M95" i="7"/>
  <c r="N95" i="7"/>
  <c r="H96" i="7"/>
  <c r="I96" i="7"/>
  <c r="J96" i="7"/>
  <c r="K96" i="7"/>
  <c r="L96" i="7"/>
  <c r="M96" i="7"/>
  <c r="N96" i="7"/>
  <c r="H97" i="7"/>
  <c r="I97" i="7"/>
  <c r="J97" i="7"/>
  <c r="K97" i="7"/>
  <c r="L97" i="7"/>
  <c r="M97" i="7"/>
  <c r="N97" i="7"/>
  <c r="H98" i="7"/>
  <c r="I98" i="7"/>
  <c r="J98" i="7"/>
  <c r="K98" i="7"/>
  <c r="L98" i="7"/>
  <c r="M98" i="7"/>
  <c r="N98" i="7"/>
  <c r="H99" i="7"/>
  <c r="I99" i="7"/>
  <c r="J99" i="7"/>
  <c r="K99" i="7"/>
  <c r="L99" i="7"/>
  <c r="M99" i="7"/>
  <c r="N99" i="7"/>
  <c r="H100" i="7"/>
  <c r="I100" i="7"/>
  <c r="J100" i="7"/>
  <c r="K100" i="7"/>
  <c r="L100" i="7"/>
  <c r="M100" i="7"/>
  <c r="N100" i="7"/>
  <c r="H101" i="7"/>
  <c r="I101" i="7"/>
  <c r="J101" i="7"/>
  <c r="K101" i="7"/>
  <c r="L101" i="7"/>
  <c r="M101" i="7"/>
  <c r="N101" i="7"/>
  <c r="H102" i="7"/>
  <c r="I102" i="7"/>
  <c r="J102" i="7"/>
  <c r="O102" i="7" s="1"/>
  <c r="K102" i="7"/>
  <c r="L102" i="7"/>
  <c r="M102" i="7"/>
  <c r="N102" i="7"/>
  <c r="H103" i="7"/>
  <c r="I103" i="7"/>
  <c r="J103" i="7"/>
  <c r="K103" i="7"/>
  <c r="L103" i="7"/>
  <c r="M103" i="7"/>
  <c r="N103" i="7"/>
  <c r="H104" i="7"/>
  <c r="I104" i="7"/>
  <c r="J104" i="7"/>
  <c r="K104" i="7"/>
  <c r="L104" i="7"/>
  <c r="M104" i="7"/>
  <c r="N104" i="7"/>
  <c r="H105" i="7"/>
  <c r="I105" i="7"/>
  <c r="J105" i="7"/>
  <c r="K105" i="7"/>
  <c r="L105" i="7"/>
  <c r="M105" i="7"/>
  <c r="N105" i="7"/>
  <c r="H106" i="7"/>
  <c r="I106" i="7"/>
  <c r="J106" i="7"/>
  <c r="K106" i="7"/>
  <c r="L106" i="7"/>
  <c r="M106" i="7"/>
  <c r="N106" i="7"/>
  <c r="H107" i="7"/>
  <c r="I107" i="7"/>
  <c r="J107" i="7"/>
  <c r="K107" i="7"/>
  <c r="L107" i="7"/>
  <c r="M107" i="7"/>
  <c r="N107" i="7"/>
  <c r="H108" i="7"/>
  <c r="I108" i="7"/>
  <c r="J108" i="7"/>
  <c r="K108" i="7"/>
  <c r="L108" i="7"/>
  <c r="M108" i="7"/>
  <c r="N108" i="7"/>
  <c r="H109" i="7"/>
  <c r="I109" i="7"/>
  <c r="J109" i="7"/>
  <c r="K109" i="7"/>
  <c r="L109" i="7"/>
  <c r="M109" i="7"/>
  <c r="N109" i="7"/>
  <c r="H110" i="7"/>
  <c r="I110" i="7"/>
  <c r="J110" i="7"/>
  <c r="O110" i="7" s="1"/>
  <c r="K110" i="7"/>
  <c r="L110" i="7"/>
  <c r="M110" i="7"/>
  <c r="N110" i="7"/>
  <c r="H111" i="7"/>
  <c r="I111" i="7"/>
  <c r="J111" i="7"/>
  <c r="K111" i="7"/>
  <c r="L111" i="7"/>
  <c r="M111" i="7"/>
  <c r="N111" i="7"/>
  <c r="H112" i="7"/>
  <c r="I112" i="7"/>
  <c r="J112" i="7"/>
  <c r="K112" i="7"/>
  <c r="L112" i="7"/>
  <c r="M112" i="7"/>
  <c r="N112" i="7"/>
  <c r="H113" i="7"/>
  <c r="I113" i="7"/>
  <c r="J113" i="7"/>
  <c r="K113" i="7"/>
  <c r="L113" i="7"/>
  <c r="M113" i="7"/>
  <c r="N113" i="7"/>
  <c r="H114" i="7"/>
  <c r="I114" i="7"/>
  <c r="J114" i="7"/>
  <c r="K114" i="7"/>
  <c r="L114" i="7"/>
  <c r="M114" i="7"/>
  <c r="N114" i="7"/>
  <c r="H115" i="7"/>
  <c r="I115" i="7"/>
  <c r="J115" i="7"/>
  <c r="K115" i="7"/>
  <c r="L115" i="7"/>
  <c r="M115" i="7"/>
  <c r="N115" i="7"/>
  <c r="H116" i="7"/>
  <c r="I116" i="7"/>
  <c r="J116" i="7"/>
  <c r="K116" i="7"/>
  <c r="L116" i="7"/>
  <c r="M116" i="7"/>
  <c r="N116" i="7"/>
  <c r="H117" i="7"/>
  <c r="I117" i="7"/>
  <c r="J117" i="7"/>
  <c r="K117" i="7"/>
  <c r="L117" i="7"/>
  <c r="M117" i="7"/>
  <c r="N117" i="7"/>
  <c r="H118" i="7"/>
  <c r="I118" i="7"/>
  <c r="J118" i="7"/>
  <c r="O118" i="7" s="1"/>
  <c r="K118" i="7"/>
  <c r="L118" i="7"/>
  <c r="M118" i="7"/>
  <c r="N118" i="7"/>
  <c r="H119" i="7"/>
  <c r="I119" i="7"/>
  <c r="J119" i="7"/>
  <c r="K119" i="7"/>
  <c r="L119" i="7"/>
  <c r="M119" i="7"/>
  <c r="N119" i="7"/>
  <c r="H120" i="7"/>
  <c r="I120" i="7"/>
  <c r="J120" i="7"/>
  <c r="K120" i="7"/>
  <c r="L120" i="7"/>
  <c r="M120" i="7"/>
  <c r="N120" i="7"/>
  <c r="H121" i="7"/>
  <c r="I121" i="7"/>
  <c r="J121" i="7"/>
  <c r="K121" i="7"/>
  <c r="L121" i="7"/>
  <c r="M121" i="7"/>
  <c r="N121" i="7"/>
  <c r="H122" i="7"/>
  <c r="I122" i="7"/>
  <c r="J122" i="7"/>
  <c r="K122" i="7"/>
  <c r="L122" i="7"/>
  <c r="M122" i="7"/>
  <c r="N122" i="7"/>
  <c r="H123" i="7"/>
  <c r="I123" i="7"/>
  <c r="J123" i="7"/>
  <c r="K123" i="7"/>
  <c r="L123" i="7"/>
  <c r="M123" i="7"/>
  <c r="N123" i="7"/>
  <c r="H124" i="7"/>
  <c r="I124" i="7"/>
  <c r="J124" i="7"/>
  <c r="K124" i="7"/>
  <c r="L124" i="7"/>
  <c r="M124" i="7"/>
  <c r="N124" i="7"/>
  <c r="H125" i="7"/>
  <c r="I125" i="7"/>
  <c r="J125" i="7"/>
  <c r="K125" i="7"/>
  <c r="L125" i="7"/>
  <c r="M125" i="7"/>
  <c r="N125" i="7"/>
  <c r="H126" i="7"/>
  <c r="I126" i="7"/>
  <c r="J126" i="7"/>
  <c r="O126" i="7" s="1"/>
  <c r="K126" i="7"/>
  <c r="L126" i="7"/>
  <c r="M126" i="7"/>
  <c r="N126" i="7"/>
  <c r="H127" i="7"/>
  <c r="I127" i="7"/>
  <c r="J127" i="7"/>
  <c r="K127" i="7"/>
  <c r="L127" i="7"/>
  <c r="M127" i="7"/>
  <c r="N127" i="7"/>
  <c r="H128" i="7"/>
  <c r="I128" i="7"/>
  <c r="J128" i="7"/>
  <c r="K128" i="7"/>
  <c r="L128" i="7"/>
  <c r="M128" i="7"/>
  <c r="N128" i="7"/>
  <c r="H129" i="7"/>
  <c r="I129" i="7"/>
  <c r="J129" i="7"/>
  <c r="K129" i="7"/>
  <c r="L129" i="7"/>
  <c r="M129" i="7"/>
  <c r="N129" i="7"/>
  <c r="H130" i="7"/>
  <c r="I130" i="7"/>
  <c r="J130" i="7"/>
  <c r="K130" i="7"/>
  <c r="L130" i="7"/>
  <c r="M130" i="7"/>
  <c r="N130" i="7"/>
  <c r="H131" i="7"/>
  <c r="I131" i="7"/>
  <c r="J131" i="7"/>
  <c r="K131" i="7"/>
  <c r="L131" i="7"/>
  <c r="M131" i="7"/>
  <c r="N131" i="7"/>
  <c r="H132" i="7"/>
  <c r="I132" i="7"/>
  <c r="J132" i="7"/>
  <c r="K132" i="7"/>
  <c r="L132" i="7"/>
  <c r="M132" i="7"/>
  <c r="N132" i="7"/>
  <c r="H133" i="7"/>
  <c r="I133" i="7"/>
  <c r="J133" i="7"/>
  <c r="K133" i="7"/>
  <c r="L133" i="7"/>
  <c r="M133" i="7"/>
  <c r="N133" i="7"/>
  <c r="H134" i="7"/>
  <c r="I134" i="7"/>
  <c r="J134" i="7"/>
  <c r="O134" i="7" s="1"/>
  <c r="K134" i="7"/>
  <c r="L134" i="7"/>
  <c r="M134" i="7"/>
  <c r="N134" i="7"/>
  <c r="H135" i="7"/>
  <c r="I135" i="7"/>
  <c r="J135" i="7"/>
  <c r="K135" i="7"/>
  <c r="L135" i="7"/>
  <c r="M135" i="7"/>
  <c r="N135" i="7"/>
  <c r="H136" i="7"/>
  <c r="I136" i="7"/>
  <c r="J136" i="7"/>
  <c r="K136" i="7"/>
  <c r="L136" i="7"/>
  <c r="M136" i="7"/>
  <c r="N136" i="7"/>
  <c r="H137" i="7"/>
  <c r="I137" i="7"/>
  <c r="J137" i="7"/>
  <c r="K137" i="7"/>
  <c r="L137" i="7"/>
  <c r="M137" i="7"/>
  <c r="N137" i="7"/>
  <c r="H138" i="7"/>
  <c r="I138" i="7"/>
  <c r="J138" i="7"/>
  <c r="K138" i="7"/>
  <c r="L138" i="7"/>
  <c r="M138" i="7"/>
  <c r="N138" i="7"/>
  <c r="H139" i="7"/>
  <c r="I139" i="7"/>
  <c r="J139" i="7"/>
  <c r="K139" i="7"/>
  <c r="L139" i="7"/>
  <c r="M139" i="7"/>
  <c r="N139" i="7"/>
  <c r="H140" i="7"/>
  <c r="I140" i="7"/>
  <c r="J140" i="7"/>
  <c r="K140" i="7"/>
  <c r="L140" i="7"/>
  <c r="M140" i="7"/>
  <c r="N140" i="7"/>
  <c r="H141" i="7"/>
  <c r="I141" i="7"/>
  <c r="J141" i="7"/>
  <c r="K141" i="7"/>
  <c r="L141" i="7"/>
  <c r="M141" i="7"/>
  <c r="N141" i="7"/>
  <c r="H142" i="7"/>
  <c r="I142" i="7"/>
  <c r="J142" i="7"/>
  <c r="O142" i="7" s="1"/>
  <c r="K142" i="7"/>
  <c r="L142" i="7"/>
  <c r="M142" i="7"/>
  <c r="N142" i="7"/>
  <c r="H143" i="7"/>
  <c r="I143" i="7"/>
  <c r="J143" i="7"/>
  <c r="K143" i="7"/>
  <c r="L143" i="7"/>
  <c r="M143" i="7"/>
  <c r="N143" i="7"/>
  <c r="H144" i="7"/>
  <c r="I144" i="7"/>
  <c r="J144" i="7"/>
  <c r="K144" i="7"/>
  <c r="L144" i="7"/>
  <c r="M144" i="7"/>
  <c r="N144" i="7"/>
  <c r="H145" i="7"/>
  <c r="I145" i="7"/>
  <c r="J145" i="7"/>
  <c r="K145" i="7"/>
  <c r="L145" i="7"/>
  <c r="M145" i="7"/>
  <c r="N145" i="7"/>
  <c r="H146" i="7"/>
  <c r="I146" i="7"/>
  <c r="J146" i="7"/>
  <c r="K146" i="7"/>
  <c r="L146" i="7"/>
  <c r="M146" i="7"/>
  <c r="N146" i="7"/>
  <c r="H147" i="7"/>
  <c r="I147" i="7"/>
  <c r="J147" i="7"/>
  <c r="K147" i="7"/>
  <c r="L147" i="7"/>
  <c r="M147" i="7"/>
  <c r="N147" i="7"/>
  <c r="H148" i="7"/>
  <c r="I148" i="7"/>
  <c r="J148" i="7"/>
  <c r="K148" i="7"/>
  <c r="L148" i="7"/>
  <c r="M148" i="7"/>
  <c r="N148" i="7"/>
  <c r="H149" i="7"/>
  <c r="I149" i="7"/>
  <c r="J149" i="7"/>
  <c r="K149" i="7"/>
  <c r="L149" i="7"/>
  <c r="M149" i="7"/>
  <c r="N149" i="7"/>
  <c r="H150" i="7"/>
  <c r="I150" i="7"/>
  <c r="J150" i="7"/>
  <c r="O150" i="7" s="1"/>
  <c r="K150" i="7"/>
  <c r="L150" i="7"/>
  <c r="M150" i="7"/>
  <c r="N150" i="7"/>
  <c r="H151" i="7"/>
  <c r="I151" i="7"/>
  <c r="J151" i="7"/>
  <c r="K151" i="7"/>
  <c r="L151" i="7"/>
  <c r="M151" i="7"/>
  <c r="N151" i="7"/>
  <c r="H152" i="7"/>
  <c r="I152" i="7"/>
  <c r="J152" i="7"/>
  <c r="K152" i="7"/>
  <c r="L152" i="7"/>
  <c r="M152" i="7"/>
  <c r="N152" i="7"/>
  <c r="H153" i="7"/>
  <c r="I153" i="7"/>
  <c r="J153" i="7"/>
  <c r="K153" i="7"/>
  <c r="L153" i="7"/>
  <c r="M153" i="7"/>
  <c r="N153" i="7"/>
  <c r="H154" i="7"/>
  <c r="I154" i="7"/>
  <c r="J154" i="7"/>
  <c r="K154" i="7"/>
  <c r="L154" i="7"/>
  <c r="M154" i="7"/>
  <c r="N154" i="7"/>
  <c r="H155" i="7"/>
  <c r="I155" i="7"/>
  <c r="J155" i="7"/>
  <c r="K155" i="7"/>
  <c r="L155" i="7"/>
  <c r="M155" i="7"/>
  <c r="N155" i="7"/>
  <c r="H156" i="7"/>
  <c r="I156" i="7"/>
  <c r="J156" i="7"/>
  <c r="K156" i="7"/>
  <c r="L156" i="7"/>
  <c r="M156" i="7"/>
  <c r="N156" i="7"/>
  <c r="H157" i="7"/>
  <c r="I157" i="7"/>
  <c r="J157" i="7"/>
  <c r="K157" i="7"/>
  <c r="L157" i="7"/>
  <c r="M157" i="7"/>
  <c r="N157" i="7"/>
  <c r="H158" i="7"/>
  <c r="I158" i="7"/>
  <c r="J158" i="7"/>
  <c r="O158" i="7" s="1"/>
  <c r="K158" i="7"/>
  <c r="L158" i="7"/>
  <c r="M158" i="7"/>
  <c r="N158" i="7"/>
  <c r="H159" i="7"/>
  <c r="I159" i="7"/>
  <c r="J159" i="7"/>
  <c r="K159" i="7"/>
  <c r="L159" i="7"/>
  <c r="M159" i="7"/>
  <c r="N159" i="7"/>
  <c r="H160" i="7"/>
  <c r="I160" i="7"/>
  <c r="J160" i="7"/>
  <c r="K160" i="7"/>
  <c r="L160" i="7"/>
  <c r="M160" i="7"/>
  <c r="N160" i="7"/>
  <c r="H161" i="7"/>
  <c r="I161" i="7"/>
  <c r="J161" i="7"/>
  <c r="K161" i="7"/>
  <c r="L161" i="7"/>
  <c r="M161" i="7"/>
  <c r="N161" i="7"/>
  <c r="H162" i="7"/>
  <c r="I162" i="7"/>
  <c r="J162" i="7"/>
  <c r="O162" i="7" s="1"/>
  <c r="K162" i="7"/>
  <c r="L162" i="7"/>
  <c r="M162" i="7"/>
  <c r="N162" i="7"/>
  <c r="H163" i="7"/>
  <c r="I163" i="7"/>
  <c r="J163" i="7"/>
  <c r="K163" i="7"/>
  <c r="L163" i="7"/>
  <c r="M163" i="7"/>
  <c r="N163" i="7"/>
  <c r="H164" i="7"/>
  <c r="I164" i="7"/>
  <c r="J164" i="7"/>
  <c r="K164" i="7"/>
  <c r="L164" i="7"/>
  <c r="M164" i="7"/>
  <c r="N164" i="7"/>
  <c r="H165" i="7"/>
  <c r="I165" i="7"/>
  <c r="J165" i="7"/>
  <c r="K165" i="7"/>
  <c r="L165" i="7"/>
  <c r="M165" i="7"/>
  <c r="N165" i="7"/>
  <c r="H166" i="7"/>
  <c r="I166" i="7"/>
  <c r="J166" i="7"/>
  <c r="O166" i="7" s="1"/>
  <c r="K166" i="7"/>
  <c r="L166" i="7"/>
  <c r="M166" i="7"/>
  <c r="N166" i="7"/>
  <c r="H167" i="7"/>
  <c r="I167" i="7"/>
  <c r="J167" i="7"/>
  <c r="K167" i="7"/>
  <c r="L167" i="7"/>
  <c r="M167" i="7"/>
  <c r="N167" i="7"/>
  <c r="H168" i="7"/>
  <c r="I168" i="7"/>
  <c r="J168" i="7"/>
  <c r="K168" i="7"/>
  <c r="L168" i="7"/>
  <c r="M168" i="7"/>
  <c r="N168" i="7"/>
  <c r="H169" i="7"/>
  <c r="I169" i="7"/>
  <c r="J169" i="7"/>
  <c r="K169" i="7"/>
  <c r="L169" i="7"/>
  <c r="M169" i="7"/>
  <c r="N169" i="7"/>
  <c r="H170" i="7"/>
  <c r="I170" i="7"/>
  <c r="J170" i="7"/>
  <c r="O170" i="7" s="1"/>
  <c r="K170" i="7"/>
  <c r="L170" i="7"/>
  <c r="M170" i="7"/>
  <c r="N170" i="7"/>
  <c r="H171" i="7"/>
  <c r="I171" i="7"/>
  <c r="J171" i="7"/>
  <c r="K171" i="7"/>
  <c r="L171" i="7"/>
  <c r="M171" i="7"/>
  <c r="N171" i="7"/>
  <c r="H172" i="7"/>
  <c r="I172" i="7"/>
  <c r="J172" i="7"/>
  <c r="K172" i="7"/>
  <c r="L172" i="7"/>
  <c r="M172" i="7"/>
  <c r="N172" i="7"/>
  <c r="H173" i="7"/>
  <c r="I173" i="7"/>
  <c r="J173" i="7"/>
  <c r="K173" i="7"/>
  <c r="L173" i="7"/>
  <c r="M173" i="7"/>
  <c r="N173" i="7"/>
  <c r="H174" i="7"/>
  <c r="I174" i="7"/>
  <c r="J174" i="7"/>
  <c r="O174" i="7" s="1"/>
  <c r="K174" i="7"/>
  <c r="L174" i="7"/>
  <c r="M174" i="7"/>
  <c r="N174" i="7"/>
  <c r="H175" i="7"/>
  <c r="I175" i="7"/>
  <c r="J175" i="7"/>
  <c r="K175" i="7"/>
  <c r="L175" i="7"/>
  <c r="M175" i="7"/>
  <c r="N175" i="7"/>
  <c r="H176" i="7"/>
  <c r="I176" i="7"/>
  <c r="J176" i="7"/>
  <c r="K176" i="7"/>
  <c r="L176" i="7"/>
  <c r="M176" i="7"/>
  <c r="N176" i="7"/>
  <c r="H177" i="7"/>
  <c r="I177" i="7"/>
  <c r="J177" i="7"/>
  <c r="K177" i="7"/>
  <c r="L177" i="7"/>
  <c r="M177" i="7"/>
  <c r="N177" i="7"/>
  <c r="H178" i="7"/>
  <c r="I178" i="7"/>
  <c r="J178" i="7"/>
  <c r="O178" i="7" s="1"/>
  <c r="K178" i="7"/>
  <c r="L178" i="7"/>
  <c r="M178" i="7"/>
  <c r="N178" i="7"/>
  <c r="H179" i="7"/>
  <c r="I179" i="7"/>
  <c r="J179" i="7"/>
  <c r="K179" i="7"/>
  <c r="L179" i="7"/>
  <c r="M179" i="7"/>
  <c r="N179" i="7"/>
  <c r="H180" i="7"/>
  <c r="I180" i="7"/>
  <c r="J180" i="7"/>
  <c r="K180" i="7"/>
  <c r="L180" i="7"/>
  <c r="M180" i="7"/>
  <c r="N180" i="7"/>
  <c r="H181" i="7"/>
  <c r="I181" i="7"/>
  <c r="J181" i="7"/>
  <c r="K181" i="7"/>
  <c r="L181" i="7"/>
  <c r="M181" i="7"/>
  <c r="N181" i="7"/>
  <c r="H182" i="7"/>
  <c r="I182" i="7"/>
  <c r="J182" i="7"/>
  <c r="O182" i="7" s="1"/>
  <c r="K182" i="7"/>
  <c r="L182" i="7"/>
  <c r="M182" i="7"/>
  <c r="N182" i="7"/>
  <c r="H183" i="7"/>
  <c r="I183" i="7"/>
  <c r="J183" i="7"/>
  <c r="K183" i="7"/>
  <c r="L183" i="7"/>
  <c r="M183" i="7"/>
  <c r="N183" i="7"/>
  <c r="H184" i="7"/>
  <c r="I184" i="7"/>
  <c r="J184" i="7"/>
  <c r="K184" i="7"/>
  <c r="L184" i="7"/>
  <c r="M184" i="7"/>
  <c r="N184" i="7"/>
  <c r="H185" i="7"/>
  <c r="I185" i="7"/>
  <c r="J185" i="7"/>
  <c r="K185" i="7"/>
  <c r="L185" i="7"/>
  <c r="M185" i="7"/>
  <c r="N185" i="7"/>
  <c r="H186" i="7"/>
  <c r="I186" i="7"/>
  <c r="J186" i="7"/>
  <c r="O186" i="7" s="1"/>
  <c r="K186" i="7"/>
  <c r="L186" i="7"/>
  <c r="M186" i="7"/>
  <c r="N186" i="7"/>
  <c r="H187" i="7"/>
  <c r="I187" i="7"/>
  <c r="J187" i="7"/>
  <c r="K187" i="7"/>
  <c r="L187" i="7"/>
  <c r="M187" i="7"/>
  <c r="N187" i="7"/>
  <c r="H188" i="7"/>
  <c r="I188" i="7"/>
  <c r="J188" i="7"/>
  <c r="K188" i="7"/>
  <c r="L188" i="7"/>
  <c r="M188" i="7"/>
  <c r="N188" i="7"/>
  <c r="H189" i="7"/>
  <c r="I189" i="7"/>
  <c r="J189" i="7"/>
  <c r="K189" i="7"/>
  <c r="L189" i="7"/>
  <c r="M189" i="7"/>
  <c r="N189" i="7"/>
  <c r="H190" i="7"/>
  <c r="I190" i="7"/>
  <c r="J190" i="7"/>
  <c r="O190" i="7" s="1"/>
  <c r="K190" i="7"/>
  <c r="L190" i="7"/>
  <c r="M190" i="7"/>
  <c r="N190" i="7"/>
  <c r="H191" i="7"/>
  <c r="I191" i="7"/>
  <c r="J191" i="7"/>
  <c r="K191" i="7"/>
  <c r="L191" i="7"/>
  <c r="M191" i="7"/>
  <c r="N191" i="7"/>
  <c r="H192" i="7"/>
  <c r="I192" i="7"/>
  <c r="J192" i="7"/>
  <c r="K192" i="7"/>
  <c r="L192" i="7"/>
  <c r="M192" i="7"/>
  <c r="N192" i="7"/>
  <c r="H193" i="7"/>
  <c r="I193" i="7"/>
  <c r="J193" i="7"/>
  <c r="K193" i="7"/>
  <c r="L193" i="7"/>
  <c r="M193" i="7"/>
  <c r="N193" i="7"/>
  <c r="H194" i="7"/>
  <c r="I194" i="7"/>
  <c r="J194" i="7"/>
  <c r="O194" i="7" s="1"/>
  <c r="K194" i="7"/>
  <c r="L194" i="7"/>
  <c r="M194" i="7"/>
  <c r="N194" i="7"/>
  <c r="H195" i="7"/>
  <c r="I195" i="7"/>
  <c r="J195" i="7"/>
  <c r="K195" i="7"/>
  <c r="L195" i="7"/>
  <c r="M195" i="7"/>
  <c r="N195" i="7"/>
  <c r="H196" i="7"/>
  <c r="I196" i="7"/>
  <c r="J196" i="7"/>
  <c r="K196" i="7"/>
  <c r="L196" i="7"/>
  <c r="M196" i="7"/>
  <c r="N196" i="7"/>
  <c r="H197" i="7"/>
  <c r="I197" i="7"/>
  <c r="J197" i="7"/>
  <c r="K197" i="7"/>
  <c r="L197" i="7"/>
  <c r="M197" i="7"/>
  <c r="N197" i="7"/>
  <c r="H198" i="7"/>
  <c r="I198" i="7"/>
  <c r="J198" i="7"/>
  <c r="O198" i="7" s="1"/>
  <c r="K198" i="7"/>
  <c r="L198" i="7"/>
  <c r="M198" i="7"/>
  <c r="N198" i="7"/>
  <c r="H199" i="7"/>
  <c r="I199" i="7"/>
  <c r="J199" i="7"/>
  <c r="K199" i="7"/>
  <c r="L199" i="7"/>
  <c r="M199" i="7"/>
  <c r="N199" i="7"/>
  <c r="H200" i="7"/>
  <c r="I200" i="7"/>
  <c r="J200" i="7"/>
  <c r="K200" i="7"/>
  <c r="L200" i="7"/>
  <c r="M200" i="7"/>
  <c r="N200" i="7"/>
  <c r="H201" i="7"/>
  <c r="I201" i="7"/>
  <c r="J201" i="7"/>
  <c r="K201" i="7"/>
  <c r="L201" i="7"/>
  <c r="M201" i="7"/>
  <c r="N201" i="7"/>
  <c r="H202" i="7"/>
  <c r="I202" i="7"/>
  <c r="J202" i="7"/>
  <c r="O202" i="7" s="1"/>
  <c r="K202" i="7"/>
  <c r="L202" i="7"/>
  <c r="M202" i="7"/>
  <c r="N202" i="7"/>
  <c r="H203" i="7"/>
  <c r="I203" i="7"/>
  <c r="J203" i="7"/>
  <c r="K203" i="7"/>
  <c r="L203" i="7"/>
  <c r="M203" i="7"/>
  <c r="N203" i="7"/>
  <c r="H204" i="7"/>
  <c r="I204" i="7"/>
  <c r="J204" i="7"/>
  <c r="K204" i="7"/>
  <c r="L204" i="7"/>
  <c r="M204" i="7"/>
  <c r="N204" i="7"/>
  <c r="H205" i="7"/>
  <c r="I205" i="7"/>
  <c r="J205" i="7"/>
  <c r="K205" i="7"/>
  <c r="L205" i="7"/>
  <c r="M205" i="7"/>
  <c r="N205" i="7"/>
  <c r="H206" i="7"/>
  <c r="I206" i="7"/>
  <c r="J206" i="7"/>
  <c r="O206" i="7" s="1"/>
  <c r="K206" i="7"/>
  <c r="L206" i="7"/>
  <c r="M206" i="7"/>
  <c r="N206" i="7"/>
  <c r="H207" i="7"/>
  <c r="I207" i="7"/>
  <c r="J207" i="7"/>
  <c r="K207" i="7"/>
  <c r="L207" i="7"/>
  <c r="M207" i="7"/>
  <c r="N207" i="7"/>
  <c r="H208" i="7"/>
  <c r="I208" i="7"/>
  <c r="J208" i="7"/>
  <c r="K208" i="7"/>
  <c r="L208" i="7"/>
  <c r="M208" i="7"/>
  <c r="N208" i="7"/>
  <c r="H209" i="7"/>
  <c r="I209" i="7"/>
  <c r="J209" i="7"/>
  <c r="K209" i="7"/>
  <c r="L209" i="7"/>
  <c r="M209" i="7"/>
  <c r="N209" i="7"/>
  <c r="H210" i="7"/>
  <c r="I210" i="7"/>
  <c r="J210" i="7"/>
  <c r="O210" i="7" s="1"/>
  <c r="K210" i="7"/>
  <c r="L210" i="7"/>
  <c r="M210" i="7"/>
  <c r="N210" i="7"/>
  <c r="H211" i="7"/>
  <c r="I211" i="7"/>
  <c r="J211" i="7"/>
  <c r="K211" i="7"/>
  <c r="L211" i="7"/>
  <c r="M211" i="7"/>
  <c r="N211" i="7"/>
  <c r="H212" i="7"/>
  <c r="I212" i="7"/>
  <c r="J212" i="7"/>
  <c r="K212" i="7"/>
  <c r="L212" i="7"/>
  <c r="M212" i="7"/>
  <c r="N212" i="7"/>
  <c r="H213" i="7"/>
  <c r="I213" i="7"/>
  <c r="J213" i="7"/>
  <c r="K213" i="7"/>
  <c r="L213" i="7"/>
  <c r="M213" i="7"/>
  <c r="N213" i="7"/>
  <c r="H214" i="7"/>
  <c r="I214" i="7"/>
  <c r="J214" i="7"/>
  <c r="O214" i="7" s="1"/>
  <c r="K214" i="7"/>
  <c r="L214" i="7"/>
  <c r="M214" i="7"/>
  <c r="N214" i="7"/>
  <c r="H215" i="7"/>
  <c r="I215" i="7"/>
  <c r="J215" i="7"/>
  <c r="K215" i="7"/>
  <c r="L215" i="7"/>
  <c r="M215" i="7"/>
  <c r="N215" i="7"/>
  <c r="H216" i="7"/>
  <c r="I216" i="7"/>
  <c r="J216" i="7"/>
  <c r="K216" i="7"/>
  <c r="L216" i="7"/>
  <c r="M216" i="7"/>
  <c r="N216" i="7"/>
  <c r="H217" i="7"/>
  <c r="I217" i="7"/>
  <c r="J217" i="7"/>
  <c r="K217" i="7"/>
  <c r="L217" i="7"/>
  <c r="M217" i="7"/>
  <c r="N217" i="7"/>
  <c r="H218" i="7"/>
  <c r="I218" i="7"/>
  <c r="J218" i="7"/>
  <c r="O218" i="7" s="1"/>
  <c r="K218" i="7"/>
  <c r="L218" i="7"/>
  <c r="M218" i="7"/>
  <c r="N218" i="7"/>
  <c r="H219" i="7"/>
  <c r="I219" i="7"/>
  <c r="J219" i="7"/>
  <c r="K219" i="7"/>
  <c r="L219" i="7"/>
  <c r="M219" i="7"/>
  <c r="N219" i="7"/>
  <c r="H220" i="7"/>
  <c r="I220" i="7"/>
  <c r="J220" i="7"/>
  <c r="K220" i="7"/>
  <c r="L220" i="7"/>
  <c r="M220" i="7"/>
  <c r="N220" i="7"/>
  <c r="H221" i="7"/>
  <c r="I221" i="7"/>
  <c r="J221" i="7"/>
  <c r="K221" i="7"/>
  <c r="L221" i="7"/>
  <c r="M221" i="7"/>
  <c r="N221" i="7"/>
  <c r="H222" i="7"/>
  <c r="I222" i="7"/>
  <c r="J222" i="7"/>
  <c r="O222" i="7" s="1"/>
  <c r="K222" i="7"/>
  <c r="L222" i="7"/>
  <c r="M222" i="7"/>
  <c r="N222" i="7"/>
  <c r="H223" i="7"/>
  <c r="I223" i="7"/>
  <c r="J223" i="7"/>
  <c r="K223" i="7"/>
  <c r="L223" i="7"/>
  <c r="M223" i="7"/>
  <c r="N223" i="7"/>
  <c r="H224" i="7"/>
  <c r="I224" i="7"/>
  <c r="J224" i="7"/>
  <c r="K224" i="7"/>
  <c r="L224" i="7"/>
  <c r="M224" i="7"/>
  <c r="N224" i="7"/>
  <c r="H225" i="7"/>
  <c r="I225" i="7"/>
  <c r="J225" i="7"/>
  <c r="K225" i="7"/>
  <c r="L225" i="7"/>
  <c r="M225" i="7"/>
  <c r="N225" i="7"/>
  <c r="H226" i="7"/>
  <c r="I226" i="7"/>
  <c r="J226" i="7"/>
  <c r="O226" i="7" s="1"/>
  <c r="K226" i="7"/>
  <c r="L226" i="7"/>
  <c r="M226" i="7"/>
  <c r="N226" i="7"/>
  <c r="H227" i="7"/>
  <c r="I227" i="7"/>
  <c r="J227" i="7"/>
  <c r="K227" i="7"/>
  <c r="L227" i="7"/>
  <c r="M227" i="7"/>
  <c r="N227" i="7"/>
  <c r="H228" i="7"/>
  <c r="I228" i="7"/>
  <c r="J228" i="7"/>
  <c r="K228" i="7"/>
  <c r="L228" i="7"/>
  <c r="M228" i="7"/>
  <c r="N228" i="7"/>
  <c r="H229" i="7"/>
  <c r="I229" i="7"/>
  <c r="J229" i="7"/>
  <c r="K229" i="7"/>
  <c r="L229" i="7"/>
  <c r="M229" i="7"/>
  <c r="N229" i="7"/>
  <c r="H230" i="7"/>
  <c r="I230" i="7"/>
  <c r="J230" i="7"/>
  <c r="K230" i="7"/>
  <c r="L230" i="7"/>
  <c r="M230" i="7"/>
  <c r="N230" i="7"/>
  <c r="H231" i="7"/>
  <c r="I231" i="7"/>
  <c r="J231" i="7"/>
  <c r="K231" i="7"/>
  <c r="L231" i="7"/>
  <c r="M231" i="7"/>
  <c r="N231" i="7"/>
  <c r="H232" i="7"/>
  <c r="I232" i="7"/>
  <c r="J232" i="7"/>
  <c r="K232" i="7"/>
  <c r="L232" i="7"/>
  <c r="M232" i="7"/>
  <c r="N232" i="7"/>
  <c r="H233" i="7"/>
  <c r="I233" i="7"/>
  <c r="J233" i="7"/>
  <c r="K233" i="7"/>
  <c r="L233" i="7"/>
  <c r="M233" i="7"/>
  <c r="N233" i="7"/>
  <c r="H234" i="7"/>
  <c r="I234" i="7"/>
  <c r="J234" i="7"/>
  <c r="O234" i="7" s="1"/>
  <c r="K234" i="7"/>
  <c r="L234" i="7"/>
  <c r="M234" i="7"/>
  <c r="N234" i="7"/>
  <c r="H235" i="7"/>
  <c r="I235" i="7"/>
  <c r="J235" i="7"/>
  <c r="K235" i="7"/>
  <c r="L235" i="7"/>
  <c r="M235" i="7"/>
  <c r="N235" i="7"/>
  <c r="H236" i="7"/>
  <c r="I236" i="7"/>
  <c r="J236" i="7"/>
  <c r="K236" i="7"/>
  <c r="L236" i="7"/>
  <c r="M236" i="7"/>
  <c r="N236" i="7"/>
  <c r="H237" i="7"/>
  <c r="I237" i="7"/>
  <c r="J237" i="7"/>
  <c r="K237" i="7"/>
  <c r="L237" i="7"/>
  <c r="M237" i="7"/>
  <c r="N237" i="7"/>
  <c r="H238" i="7"/>
  <c r="I238" i="7"/>
  <c r="J238" i="7"/>
  <c r="K238" i="7"/>
  <c r="L238" i="7"/>
  <c r="M238" i="7"/>
  <c r="N238" i="7"/>
  <c r="H239" i="7"/>
  <c r="I239" i="7"/>
  <c r="J239" i="7"/>
  <c r="K239" i="7"/>
  <c r="L239" i="7"/>
  <c r="M239" i="7"/>
  <c r="N239" i="7"/>
  <c r="H240" i="7"/>
  <c r="I240" i="7"/>
  <c r="J240" i="7"/>
  <c r="K240" i="7"/>
  <c r="L240" i="7"/>
  <c r="M240" i="7"/>
  <c r="N240" i="7"/>
  <c r="H241" i="7"/>
  <c r="I241" i="7"/>
  <c r="J241" i="7"/>
  <c r="K241" i="7"/>
  <c r="L241" i="7"/>
  <c r="M241" i="7"/>
  <c r="N241" i="7"/>
  <c r="H242" i="7"/>
  <c r="I242" i="7"/>
  <c r="J242" i="7"/>
  <c r="O242" i="7" s="1"/>
  <c r="K242" i="7"/>
  <c r="L242" i="7"/>
  <c r="M242" i="7"/>
  <c r="N242" i="7"/>
  <c r="H243" i="7"/>
  <c r="I243" i="7"/>
  <c r="J243" i="7"/>
  <c r="K243" i="7"/>
  <c r="L243" i="7"/>
  <c r="M243" i="7"/>
  <c r="N243" i="7"/>
  <c r="H244" i="7"/>
  <c r="I244" i="7"/>
  <c r="J244" i="7"/>
  <c r="K244" i="7"/>
  <c r="L244" i="7"/>
  <c r="M244" i="7"/>
  <c r="N244" i="7"/>
  <c r="H245" i="7"/>
  <c r="I245" i="7"/>
  <c r="J245" i="7"/>
  <c r="K245" i="7"/>
  <c r="L245" i="7"/>
  <c r="M245" i="7"/>
  <c r="N245" i="7"/>
  <c r="H246" i="7"/>
  <c r="I246" i="7"/>
  <c r="J246" i="7"/>
  <c r="K246" i="7"/>
  <c r="L246" i="7"/>
  <c r="M246" i="7"/>
  <c r="N246" i="7"/>
  <c r="H247" i="7"/>
  <c r="I247" i="7"/>
  <c r="J247" i="7"/>
  <c r="K247" i="7"/>
  <c r="L247" i="7"/>
  <c r="M247" i="7"/>
  <c r="N247" i="7"/>
  <c r="H248" i="7"/>
  <c r="I248" i="7"/>
  <c r="J248" i="7"/>
  <c r="K248" i="7"/>
  <c r="L248" i="7"/>
  <c r="M248" i="7"/>
  <c r="N248" i="7"/>
  <c r="H249" i="7"/>
  <c r="I249" i="7"/>
  <c r="J249" i="7"/>
  <c r="K249" i="7"/>
  <c r="L249" i="7"/>
  <c r="M249" i="7"/>
  <c r="N249" i="7"/>
  <c r="H250" i="7"/>
  <c r="I250" i="7"/>
  <c r="J250" i="7"/>
  <c r="O250" i="7" s="1"/>
  <c r="K250" i="7"/>
  <c r="L250" i="7"/>
  <c r="M250" i="7"/>
  <c r="N250" i="7"/>
  <c r="H251" i="7"/>
  <c r="I251" i="7"/>
  <c r="J251" i="7"/>
  <c r="K251" i="7"/>
  <c r="L251" i="7"/>
  <c r="M251" i="7"/>
  <c r="N251" i="7"/>
  <c r="H252" i="7"/>
  <c r="I252" i="7"/>
  <c r="J252" i="7"/>
  <c r="K252" i="7"/>
  <c r="L252" i="7"/>
  <c r="M252" i="7"/>
  <c r="N252" i="7"/>
  <c r="H253" i="7"/>
  <c r="I253" i="7"/>
  <c r="J253" i="7"/>
  <c r="K253" i="7"/>
  <c r="L253" i="7"/>
  <c r="M253" i="7"/>
  <c r="N253" i="7"/>
  <c r="H254" i="7"/>
  <c r="I254" i="7"/>
  <c r="J254" i="7"/>
  <c r="K254" i="7"/>
  <c r="L254" i="7"/>
  <c r="M254" i="7"/>
  <c r="N254" i="7"/>
  <c r="H255" i="7"/>
  <c r="I255" i="7"/>
  <c r="J255" i="7"/>
  <c r="K255" i="7"/>
  <c r="L255" i="7"/>
  <c r="M255" i="7"/>
  <c r="N255" i="7"/>
  <c r="H256" i="7"/>
  <c r="I256" i="7"/>
  <c r="J256" i="7"/>
  <c r="K256" i="7"/>
  <c r="L256" i="7"/>
  <c r="M256" i="7"/>
  <c r="N256" i="7"/>
  <c r="H257" i="7"/>
  <c r="I257" i="7"/>
  <c r="J257" i="7"/>
  <c r="K257" i="7"/>
  <c r="L257" i="7"/>
  <c r="M257" i="7"/>
  <c r="N257" i="7"/>
  <c r="H258" i="7"/>
  <c r="I258" i="7"/>
  <c r="J258" i="7"/>
  <c r="O258" i="7" s="1"/>
  <c r="K258" i="7"/>
  <c r="L258" i="7"/>
  <c r="M258" i="7"/>
  <c r="N258" i="7"/>
  <c r="H259" i="7"/>
  <c r="I259" i="7"/>
  <c r="J259" i="7"/>
  <c r="K259" i="7"/>
  <c r="L259" i="7"/>
  <c r="M259" i="7"/>
  <c r="N259" i="7"/>
  <c r="H260" i="7"/>
  <c r="I260" i="7"/>
  <c r="J260" i="7"/>
  <c r="K260" i="7"/>
  <c r="L260" i="7"/>
  <c r="M260" i="7"/>
  <c r="N260" i="7"/>
  <c r="H261" i="7"/>
  <c r="I261" i="7"/>
  <c r="J261" i="7"/>
  <c r="K261" i="7"/>
  <c r="L261" i="7"/>
  <c r="M261" i="7"/>
  <c r="N261" i="7"/>
  <c r="H262" i="7"/>
  <c r="I262" i="7"/>
  <c r="J262" i="7"/>
  <c r="K262" i="7"/>
  <c r="L262" i="7"/>
  <c r="M262" i="7"/>
  <c r="N262" i="7"/>
  <c r="M5" i="7"/>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 i="6"/>
  <c r="K5" i="7"/>
  <c r="I5" i="7"/>
  <c r="N5" i="7"/>
  <c r="L5" i="7"/>
  <c r="J5" i="7"/>
  <c r="O5" i="7" s="1"/>
  <c r="O5" i="6"/>
  <c r="P5" i="6"/>
  <c r="Q5" i="6"/>
  <c r="R5" i="6"/>
  <c r="AE5" i="6" s="1"/>
  <c r="S5" i="6"/>
  <c r="U5" i="6"/>
  <c r="V5" i="6"/>
  <c r="W5" i="6"/>
  <c r="X5" i="6"/>
  <c r="Y5" i="6"/>
  <c r="Z5" i="6"/>
  <c r="AA5" i="6"/>
  <c r="AB5" i="6"/>
  <c r="O6" i="6"/>
  <c r="P6" i="6"/>
  <c r="Q6" i="6"/>
  <c r="R6" i="6"/>
  <c r="AE6" i="6" s="1"/>
  <c r="S6" i="6"/>
  <c r="U6" i="6"/>
  <c r="V6" i="6"/>
  <c r="W6" i="6"/>
  <c r="X6" i="6"/>
  <c r="Y6" i="6"/>
  <c r="Z6" i="6"/>
  <c r="AA6" i="6"/>
  <c r="AB6" i="6"/>
  <c r="O7" i="6"/>
  <c r="P7" i="6"/>
  <c r="Q7" i="6"/>
  <c r="R7" i="6"/>
  <c r="AE7" i="6" s="1"/>
  <c r="S7" i="6"/>
  <c r="U7" i="6"/>
  <c r="V7" i="6"/>
  <c r="W7" i="6"/>
  <c r="X7" i="6"/>
  <c r="Y7" i="6"/>
  <c r="Z7" i="6"/>
  <c r="AA7" i="6"/>
  <c r="AB7" i="6"/>
  <c r="O8" i="6"/>
  <c r="P8" i="6"/>
  <c r="Q8" i="6"/>
  <c r="R8" i="6"/>
  <c r="AE8" i="6" s="1"/>
  <c r="S8" i="6"/>
  <c r="U8" i="6"/>
  <c r="V8" i="6"/>
  <c r="W8" i="6"/>
  <c r="X8" i="6"/>
  <c r="Y8" i="6"/>
  <c r="Z8" i="6"/>
  <c r="AA8" i="6"/>
  <c r="AB8" i="6"/>
  <c r="O9" i="6"/>
  <c r="P9" i="6"/>
  <c r="Q9" i="6"/>
  <c r="R9" i="6"/>
  <c r="AE9" i="6" s="1"/>
  <c r="S9" i="6"/>
  <c r="U9" i="6"/>
  <c r="V9" i="6"/>
  <c r="W9" i="6"/>
  <c r="X9" i="6"/>
  <c r="Y9" i="6"/>
  <c r="Z9" i="6"/>
  <c r="AA9" i="6"/>
  <c r="AB9" i="6"/>
  <c r="O10" i="6"/>
  <c r="P10" i="6"/>
  <c r="Q10" i="6"/>
  <c r="R10" i="6"/>
  <c r="AE10" i="6" s="1"/>
  <c r="S10" i="6"/>
  <c r="U10" i="6"/>
  <c r="V10" i="6"/>
  <c r="W10" i="6"/>
  <c r="X10" i="6"/>
  <c r="Y10" i="6"/>
  <c r="Z10" i="6"/>
  <c r="AA10" i="6"/>
  <c r="AB10" i="6"/>
  <c r="O11" i="6"/>
  <c r="P11" i="6"/>
  <c r="Q11" i="6"/>
  <c r="R11" i="6"/>
  <c r="AE11" i="6" s="1"/>
  <c r="S11" i="6"/>
  <c r="U11" i="6"/>
  <c r="V11" i="6"/>
  <c r="W11" i="6"/>
  <c r="X11" i="6"/>
  <c r="Y11" i="6"/>
  <c r="Z11" i="6"/>
  <c r="AA11" i="6"/>
  <c r="AB11" i="6"/>
  <c r="O12" i="6"/>
  <c r="P12" i="6"/>
  <c r="Q12" i="6"/>
  <c r="R12" i="6"/>
  <c r="AE12" i="6" s="1"/>
  <c r="S12" i="6"/>
  <c r="U12" i="6"/>
  <c r="V12" i="6"/>
  <c r="W12" i="6"/>
  <c r="X12" i="6"/>
  <c r="Y12" i="6"/>
  <c r="Z12" i="6"/>
  <c r="AA12" i="6"/>
  <c r="AB12" i="6"/>
  <c r="O13" i="6"/>
  <c r="P13" i="6"/>
  <c r="Q13" i="6"/>
  <c r="R13" i="6"/>
  <c r="AE13" i="6" s="1"/>
  <c r="S13" i="6"/>
  <c r="U13" i="6"/>
  <c r="V13" i="6"/>
  <c r="W13" i="6"/>
  <c r="X13" i="6"/>
  <c r="Y13" i="6"/>
  <c r="Z13" i="6"/>
  <c r="AA13" i="6"/>
  <c r="AB13" i="6"/>
  <c r="O14" i="6"/>
  <c r="P14" i="6"/>
  <c r="Q14" i="6"/>
  <c r="R14" i="6"/>
  <c r="AE14" i="6" s="1"/>
  <c r="S14" i="6"/>
  <c r="U14" i="6"/>
  <c r="V14" i="6"/>
  <c r="W14" i="6"/>
  <c r="X14" i="6"/>
  <c r="Y14" i="6"/>
  <c r="Z14" i="6"/>
  <c r="AA14" i="6"/>
  <c r="AB14" i="6"/>
  <c r="O15" i="6"/>
  <c r="P15" i="6"/>
  <c r="Q15" i="6"/>
  <c r="R15" i="6"/>
  <c r="AE15" i="6" s="1"/>
  <c r="S15" i="6"/>
  <c r="U15" i="6"/>
  <c r="V15" i="6"/>
  <c r="W15" i="6"/>
  <c r="X15" i="6"/>
  <c r="Y15" i="6"/>
  <c r="Z15" i="6"/>
  <c r="AA15" i="6"/>
  <c r="AB15" i="6"/>
  <c r="O16" i="6"/>
  <c r="P16" i="6"/>
  <c r="Q16" i="6"/>
  <c r="R16" i="6"/>
  <c r="AE16" i="6" s="1"/>
  <c r="S16" i="6"/>
  <c r="U16" i="6"/>
  <c r="V16" i="6"/>
  <c r="W16" i="6"/>
  <c r="X16" i="6"/>
  <c r="Y16" i="6"/>
  <c r="Z16" i="6"/>
  <c r="AA16" i="6"/>
  <c r="AB16" i="6"/>
  <c r="O17" i="6"/>
  <c r="P17" i="6"/>
  <c r="Q17" i="6"/>
  <c r="R17" i="6"/>
  <c r="AE17" i="6" s="1"/>
  <c r="S17" i="6"/>
  <c r="U17" i="6"/>
  <c r="V17" i="6"/>
  <c r="W17" i="6"/>
  <c r="X17" i="6"/>
  <c r="Y17" i="6"/>
  <c r="Z17" i="6"/>
  <c r="AA17" i="6"/>
  <c r="AB17" i="6"/>
  <c r="O18" i="6"/>
  <c r="P18" i="6"/>
  <c r="Q18" i="6"/>
  <c r="R18" i="6"/>
  <c r="AE18" i="6" s="1"/>
  <c r="S18" i="6"/>
  <c r="U18" i="6"/>
  <c r="V18" i="6"/>
  <c r="W18" i="6"/>
  <c r="X18" i="6"/>
  <c r="Y18" i="6"/>
  <c r="Z18" i="6"/>
  <c r="AA18" i="6"/>
  <c r="AB18" i="6"/>
  <c r="O19" i="6"/>
  <c r="P19" i="6"/>
  <c r="Q19" i="6"/>
  <c r="R19" i="6"/>
  <c r="AE19" i="6" s="1"/>
  <c r="S19" i="6"/>
  <c r="U19" i="6"/>
  <c r="V19" i="6"/>
  <c r="W19" i="6"/>
  <c r="X19" i="6"/>
  <c r="Y19" i="6"/>
  <c r="Z19" i="6"/>
  <c r="AA19" i="6"/>
  <c r="AB19" i="6"/>
  <c r="O20" i="6"/>
  <c r="P20" i="6"/>
  <c r="Q20" i="6"/>
  <c r="R20" i="6"/>
  <c r="AE20" i="6" s="1"/>
  <c r="S20" i="6"/>
  <c r="U20" i="6"/>
  <c r="V20" i="6"/>
  <c r="W20" i="6"/>
  <c r="X20" i="6"/>
  <c r="Y20" i="6"/>
  <c r="Z20" i="6"/>
  <c r="AA20" i="6"/>
  <c r="AB20" i="6"/>
  <c r="O21" i="6"/>
  <c r="P21" i="6"/>
  <c r="Q21" i="6"/>
  <c r="R21" i="6"/>
  <c r="AE21" i="6" s="1"/>
  <c r="S21" i="6"/>
  <c r="U21" i="6"/>
  <c r="V21" i="6"/>
  <c r="W21" i="6"/>
  <c r="X21" i="6"/>
  <c r="Y21" i="6"/>
  <c r="Z21" i="6"/>
  <c r="AA21" i="6"/>
  <c r="AB21" i="6"/>
  <c r="O22" i="6"/>
  <c r="P22" i="6"/>
  <c r="Q22" i="6"/>
  <c r="R22" i="6"/>
  <c r="AE22" i="6" s="1"/>
  <c r="S22" i="6"/>
  <c r="U22" i="6"/>
  <c r="V22" i="6"/>
  <c r="W22" i="6"/>
  <c r="X22" i="6"/>
  <c r="Y22" i="6"/>
  <c r="Z22" i="6"/>
  <c r="AA22" i="6"/>
  <c r="AB22" i="6"/>
  <c r="O23" i="6"/>
  <c r="P23" i="6"/>
  <c r="Q23" i="6"/>
  <c r="R23" i="6"/>
  <c r="AE23" i="6" s="1"/>
  <c r="S23" i="6"/>
  <c r="U23" i="6"/>
  <c r="V23" i="6"/>
  <c r="W23" i="6"/>
  <c r="X23" i="6"/>
  <c r="Y23" i="6"/>
  <c r="Z23" i="6"/>
  <c r="AA23" i="6"/>
  <c r="AB23" i="6"/>
  <c r="O24" i="6"/>
  <c r="P24" i="6"/>
  <c r="Q24" i="6"/>
  <c r="R24" i="6"/>
  <c r="AE24" i="6" s="1"/>
  <c r="S24" i="6"/>
  <c r="U24" i="6"/>
  <c r="V24" i="6"/>
  <c r="W24" i="6"/>
  <c r="X24" i="6"/>
  <c r="Y24" i="6"/>
  <c r="Z24" i="6"/>
  <c r="AA24" i="6"/>
  <c r="AB24" i="6"/>
  <c r="O25" i="6"/>
  <c r="P25" i="6"/>
  <c r="Q25" i="6"/>
  <c r="R25" i="6"/>
  <c r="AE25" i="6" s="1"/>
  <c r="S25" i="6"/>
  <c r="U25" i="6"/>
  <c r="V25" i="6"/>
  <c r="W25" i="6"/>
  <c r="X25" i="6"/>
  <c r="Y25" i="6"/>
  <c r="Z25" i="6"/>
  <c r="AA25" i="6"/>
  <c r="AB25" i="6"/>
  <c r="O26" i="6"/>
  <c r="P26" i="6"/>
  <c r="Q26" i="6"/>
  <c r="R26" i="6"/>
  <c r="AE26" i="6" s="1"/>
  <c r="S26" i="6"/>
  <c r="U26" i="6"/>
  <c r="V26" i="6"/>
  <c r="W26" i="6"/>
  <c r="X26" i="6"/>
  <c r="Y26" i="6"/>
  <c r="Z26" i="6"/>
  <c r="AA26" i="6"/>
  <c r="AB26" i="6"/>
  <c r="O27" i="6"/>
  <c r="P27" i="6"/>
  <c r="Q27" i="6"/>
  <c r="R27" i="6"/>
  <c r="AE27" i="6" s="1"/>
  <c r="S27" i="6"/>
  <c r="U27" i="6"/>
  <c r="V27" i="6"/>
  <c r="W27" i="6"/>
  <c r="X27" i="6"/>
  <c r="Y27" i="6"/>
  <c r="Z27" i="6"/>
  <c r="AA27" i="6"/>
  <c r="AB27" i="6"/>
  <c r="O28" i="6"/>
  <c r="P28" i="6"/>
  <c r="Q28" i="6"/>
  <c r="R28" i="6"/>
  <c r="AE28" i="6" s="1"/>
  <c r="S28" i="6"/>
  <c r="U28" i="6"/>
  <c r="V28" i="6"/>
  <c r="W28" i="6"/>
  <c r="X28" i="6"/>
  <c r="Y28" i="6"/>
  <c r="Z28" i="6"/>
  <c r="AA28" i="6"/>
  <c r="AB28" i="6"/>
  <c r="O29" i="6"/>
  <c r="P29" i="6"/>
  <c r="Q29" i="6"/>
  <c r="R29" i="6"/>
  <c r="AE29" i="6" s="1"/>
  <c r="S29" i="6"/>
  <c r="U29" i="6"/>
  <c r="V29" i="6"/>
  <c r="W29" i="6"/>
  <c r="X29" i="6"/>
  <c r="Y29" i="6"/>
  <c r="Z29" i="6"/>
  <c r="AA29" i="6"/>
  <c r="AB29" i="6"/>
  <c r="O30" i="6"/>
  <c r="P30" i="6"/>
  <c r="Q30" i="6"/>
  <c r="R30" i="6"/>
  <c r="AE30" i="6" s="1"/>
  <c r="S30" i="6"/>
  <c r="U30" i="6"/>
  <c r="V30" i="6"/>
  <c r="W30" i="6"/>
  <c r="X30" i="6"/>
  <c r="Y30" i="6"/>
  <c r="Z30" i="6"/>
  <c r="AA30" i="6"/>
  <c r="AB30" i="6"/>
  <c r="O31" i="6"/>
  <c r="P31" i="6"/>
  <c r="Q31" i="6"/>
  <c r="R31" i="6"/>
  <c r="AE31" i="6" s="1"/>
  <c r="S31" i="6"/>
  <c r="U31" i="6"/>
  <c r="V31" i="6"/>
  <c r="W31" i="6"/>
  <c r="X31" i="6"/>
  <c r="Y31" i="6"/>
  <c r="Z31" i="6"/>
  <c r="AA31" i="6"/>
  <c r="AB31" i="6"/>
  <c r="O32" i="6"/>
  <c r="P32" i="6"/>
  <c r="Q32" i="6"/>
  <c r="R32" i="6"/>
  <c r="AE32" i="6" s="1"/>
  <c r="S32" i="6"/>
  <c r="U32" i="6"/>
  <c r="V32" i="6"/>
  <c r="W32" i="6"/>
  <c r="X32" i="6"/>
  <c r="Y32" i="6"/>
  <c r="Z32" i="6"/>
  <c r="AA32" i="6"/>
  <c r="AB32" i="6"/>
  <c r="O33" i="6"/>
  <c r="P33" i="6"/>
  <c r="Q33" i="6"/>
  <c r="R33" i="6"/>
  <c r="AE33" i="6" s="1"/>
  <c r="S33" i="6"/>
  <c r="U33" i="6"/>
  <c r="V33" i="6"/>
  <c r="W33" i="6"/>
  <c r="X33" i="6"/>
  <c r="Y33" i="6"/>
  <c r="Z33" i="6"/>
  <c r="AA33" i="6"/>
  <c r="AB33" i="6"/>
  <c r="O34" i="6"/>
  <c r="P34" i="6"/>
  <c r="Q34" i="6"/>
  <c r="R34" i="6"/>
  <c r="AE34" i="6" s="1"/>
  <c r="S34" i="6"/>
  <c r="U34" i="6"/>
  <c r="V34" i="6"/>
  <c r="W34" i="6"/>
  <c r="X34" i="6"/>
  <c r="Y34" i="6"/>
  <c r="Z34" i="6"/>
  <c r="AA34" i="6"/>
  <c r="AB34" i="6"/>
  <c r="O35" i="6"/>
  <c r="P35" i="6"/>
  <c r="Q35" i="6"/>
  <c r="R35" i="6"/>
  <c r="AE35" i="6" s="1"/>
  <c r="S35" i="6"/>
  <c r="U35" i="6"/>
  <c r="V35" i="6"/>
  <c r="W35" i="6"/>
  <c r="X35" i="6"/>
  <c r="Y35" i="6"/>
  <c r="Z35" i="6"/>
  <c r="AA35" i="6"/>
  <c r="AB35" i="6"/>
  <c r="O36" i="6"/>
  <c r="P36" i="6"/>
  <c r="Q36" i="6"/>
  <c r="R36" i="6"/>
  <c r="AE36" i="6" s="1"/>
  <c r="S36" i="6"/>
  <c r="U36" i="6"/>
  <c r="V36" i="6"/>
  <c r="W36" i="6"/>
  <c r="X36" i="6"/>
  <c r="Y36" i="6"/>
  <c r="Z36" i="6"/>
  <c r="AA36" i="6"/>
  <c r="AB36" i="6"/>
  <c r="O37" i="6"/>
  <c r="P37" i="6"/>
  <c r="Q37" i="6"/>
  <c r="R37" i="6"/>
  <c r="AE37" i="6" s="1"/>
  <c r="S37" i="6"/>
  <c r="U37" i="6"/>
  <c r="V37" i="6"/>
  <c r="W37" i="6"/>
  <c r="X37" i="6"/>
  <c r="Y37" i="6"/>
  <c r="Z37" i="6"/>
  <c r="AA37" i="6"/>
  <c r="AB37" i="6"/>
  <c r="O38" i="6"/>
  <c r="P38" i="6"/>
  <c r="Q38" i="6"/>
  <c r="R38" i="6"/>
  <c r="AE38" i="6" s="1"/>
  <c r="S38" i="6"/>
  <c r="U38" i="6"/>
  <c r="V38" i="6"/>
  <c r="W38" i="6"/>
  <c r="X38" i="6"/>
  <c r="Y38" i="6"/>
  <c r="Z38" i="6"/>
  <c r="AA38" i="6"/>
  <c r="AB38" i="6"/>
  <c r="O39" i="6"/>
  <c r="P39" i="6"/>
  <c r="Q39" i="6"/>
  <c r="R39" i="6"/>
  <c r="AE39" i="6" s="1"/>
  <c r="S39" i="6"/>
  <c r="U39" i="6"/>
  <c r="V39" i="6"/>
  <c r="W39" i="6"/>
  <c r="X39" i="6"/>
  <c r="Y39" i="6"/>
  <c r="Z39" i="6"/>
  <c r="AA39" i="6"/>
  <c r="AB39" i="6"/>
  <c r="O40" i="6"/>
  <c r="P40" i="6"/>
  <c r="Q40" i="6"/>
  <c r="R40" i="6"/>
  <c r="AE40" i="6" s="1"/>
  <c r="S40" i="6"/>
  <c r="U40" i="6"/>
  <c r="V40" i="6"/>
  <c r="W40" i="6"/>
  <c r="X40" i="6"/>
  <c r="Y40" i="6"/>
  <c r="Z40" i="6"/>
  <c r="AA40" i="6"/>
  <c r="AB40" i="6"/>
  <c r="O41" i="6"/>
  <c r="P41" i="6"/>
  <c r="Q41" i="6"/>
  <c r="R41" i="6"/>
  <c r="AE41" i="6" s="1"/>
  <c r="S41" i="6"/>
  <c r="U41" i="6"/>
  <c r="V41" i="6"/>
  <c r="W41" i="6"/>
  <c r="X41" i="6"/>
  <c r="Y41" i="6"/>
  <c r="Z41" i="6"/>
  <c r="AA41" i="6"/>
  <c r="AB41" i="6"/>
  <c r="O42" i="6"/>
  <c r="P42" i="6"/>
  <c r="Q42" i="6"/>
  <c r="R42" i="6"/>
  <c r="AE42" i="6" s="1"/>
  <c r="S42" i="6"/>
  <c r="U42" i="6"/>
  <c r="V42" i="6"/>
  <c r="W42" i="6"/>
  <c r="X42" i="6"/>
  <c r="Y42" i="6"/>
  <c r="Z42" i="6"/>
  <c r="AA42" i="6"/>
  <c r="AB42" i="6"/>
  <c r="O43" i="6"/>
  <c r="P43" i="6"/>
  <c r="Q43" i="6"/>
  <c r="R43" i="6"/>
  <c r="AE43" i="6" s="1"/>
  <c r="S43" i="6"/>
  <c r="U43" i="6"/>
  <c r="V43" i="6"/>
  <c r="W43" i="6"/>
  <c r="X43" i="6"/>
  <c r="Y43" i="6"/>
  <c r="Z43" i="6"/>
  <c r="AA43" i="6"/>
  <c r="AB43" i="6"/>
  <c r="O44" i="6"/>
  <c r="P44" i="6"/>
  <c r="Q44" i="6"/>
  <c r="R44" i="6"/>
  <c r="AE44" i="6" s="1"/>
  <c r="S44" i="6"/>
  <c r="U44" i="6"/>
  <c r="V44" i="6"/>
  <c r="W44" i="6"/>
  <c r="X44" i="6"/>
  <c r="Y44" i="6"/>
  <c r="Z44" i="6"/>
  <c r="AA44" i="6"/>
  <c r="AB44" i="6"/>
  <c r="P4" i="6"/>
  <c r="AB4" i="6"/>
  <c r="AA4" i="6"/>
  <c r="Y4" i="6"/>
  <c r="Z4" i="6"/>
  <c r="X4" i="6"/>
  <c r="W4" i="6"/>
  <c r="V4" i="6"/>
  <c r="U4" i="6"/>
  <c r="S4" i="6"/>
  <c r="Q4" i="6"/>
  <c r="O4" i="6"/>
  <c r="R4" i="6"/>
  <c r="AE4" i="6" s="1"/>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5" i="4"/>
  <c r="R6" i="4"/>
  <c r="T6" i="4"/>
  <c r="U6" i="4"/>
  <c r="V6" i="4"/>
  <c r="X6" i="4"/>
  <c r="Y6" i="4"/>
  <c r="Z6" i="4"/>
  <c r="AA6" i="4"/>
  <c r="AB6" i="4"/>
  <c r="AC6" i="4"/>
  <c r="AD6" i="4"/>
  <c r="AE6" i="4"/>
  <c r="AF6" i="4"/>
  <c r="AG6" i="4"/>
  <c r="AH6" i="4"/>
  <c r="AI6" i="4"/>
  <c r="R7" i="4"/>
  <c r="T7" i="4"/>
  <c r="U7" i="4"/>
  <c r="V7" i="4"/>
  <c r="X7" i="4"/>
  <c r="Y7" i="4"/>
  <c r="Z7" i="4"/>
  <c r="AA7" i="4"/>
  <c r="AB7" i="4"/>
  <c r="AC7" i="4"/>
  <c r="AD7" i="4"/>
  <c r="AE7" i="4"/>
  <c r="AF7" i="4"/>
  <c r="AG7" i="4"/>
  <c r="AH7" i="4"/>
  <c r="AI7" i="4"/>
  <c r="R8" i="4"/>
  <c r="T8" i="4"/>
  <c r="U8" i="4"/>
  <c r="V8" i="4"/>
  <c r="X8" i="4"/>
  <c r="Y8" i="4"/>
  <c r="Z8" i="4"/>
  <c r="AA8" i="4"/>
  <c r="AB8" i="4"/>
  <c r="AC8" i="4"/>
  <c r="AD8" i="4"/>
  <c r="AE8" i="4"/>
  <c r="AF8" i="4"/>
  <c r="AG8" i="4"/>
  <c r="AH8" i="4"/>
  <c r="AI8" i="4"/>
  <c r="R9" i="4"/>
  <c r="T9" i="4"/>
  <c r="U9" i="4"/>
  <c r="V9" i="4"/>
  <c r="X9" i="4"/>
  <c r="Y9" i="4"/>
  <c r="Z9" i="4"/>
  <c r="AA9" i="4"/>
  <c r="AB9" i="4"/>
  <c r="AC9" i="4"/>
  <c r="AD9" i="4"/>
  <c r="AE9" i="4"/>
  <c r="AF9" i="4"/>
  <c r="AG9" i="4"/>
  <c r="AH9" i="4"/>
  <c r="AI9" i="4"/>
  <c r="R10" i="4"/>
  <c r="T10" i="4"/>
  <c r="U10" i="4"/>
  <c r="V10" i="4"/>
  <c r="X10" i="4"/>
  <c r="Y10" i="4"/>
  <c r="Z10" i="4"/>
  <c r="AA10" i="4"/>
  <c r="AB10" i="4"/>
  <c r="AC10" i="4"/>
  <c r="AD10" i="4"/>
  <c r="AE10" i="4"/>
  <c r="AF10" i="4"/>
  <c r="AG10" i="4"/>
  <c r="AH10" i="4"/>
  <c r="AI10" i="4"/>
  <c r="R11" i="4"/>
  <c r="T11" i="4"/>
  <c r="U11" i="4"/>
  <c r="V11" i="4"/>
  <c r="X11" i="4"/>
  <c r="Y11" i="4"/>
  <c r="Z11" i="4"/>
  <c r="AA11" i="4"/>
  <c r="AB11" i="4"/>
  <c r="AC11" i="4"/>
  <c r="AD11" i="4"/>
  <c r="AE11" i="4"/>
  <c r="AF11" i="4"/>
  <c r="AG11" i="4"/>
  <c r="AH11" i="4"/>
  <c r="AI11" i="4"/>
  <c r="R12" i="4"/>
  <c r="T12" i="4"/>
  <c r="U12" i="4"/>
  <c r="V12" i="4"/>
  <c r="X12" i="4"/>
  <c r="Y12" i="4"/>
  <c r="Z12" i="4"/>
  <c r="AA12" i="4"/>
  <c r="AB12" i="4"/>
  <c r="AC12" i="4"/>
  <c r="AD12" i="4"/>
  <c r="AE12" i="4"/>
  <c r="AF12" i="4"/>
  <c r="AG12" i="4"/>
  <c r="AH12" i="4"/>
  <c r="AI12" i="4"/>
  <c r="R13" i="4"/>
  <c r="T13" i="4"/>
  <c r="U13" i="4"/>
  <c r="V13" i="4"/>
  <c r="X13" i="4"/>
  <c r="Y13" i="4"/>
  <c r="Z13" i="4"/>
  <c r="AA13" i="4"/>
  <c r="AB13" i="4"/>
  <c r="AC13" i="4"/>
  <c r="AD13" i="4"/>
  <c r="AE13" i="4"/>
  <c r="AF13" i="4"/>
  <c r="AG13" i="4"/>
  <c r="AH13" i="4"/>
  <c r="AI13" i="4"/>
  <c r="R14" i="4"/>
  <c r="T14" i="4"/>
  <c r="U14" i="4"/>
  <c r="V14" i="4"/>
  <c r="X14" i="4"/>
  <c r="Y14" i="4"/>
  <c r="Z14" i="4"/>
  <c r="AA14" i="4"/>
  <c r="AB14" i="4"/>
  <c r="AC14" i="4"/>
  <c r="AD14" i="4"/>
  <c r="AE14" i="4"/>
  <c r="AF14" i="4"/>
  <c r="AG14" i="4"/>
  <c r="AH14" i="4"/>
  <c r="AI14" i="4"/>
  <c r="R15" i="4"/>
  <c r="T15" i="4"/>
  <c r="U15" i="4"/>
  <c r="V15" i="4"/>
  <c r="X15" i="4"/>
  <c r="Y15" i="4"/>
  <c r="Z15" i="4"/>
  <c r="AA15" i="4"/>
  <c r="AB15" i="4"/>
  <c r="AC15" i="4"/>
  <c r="AD15" i="4"/>
  <c r="AE15" i="4"/>
  <c r="AF15" i="4"/>
  <c r="AG15" i="4"/>
  <c r="AH15" i="4"/>
  <c r="AI15" i="4"/>
  <c r="R16" i="4"/>
  <c r="T16" i="4"/>
  <c r="U16" i="4"/>
  <c r="V16" i="4"/>
  <c r="X16" i="4"/>
  <c r="Y16" i="4"/>
  <c r="Z16" i="4"/>
  <c r="AA16" i="4"/>
  <c r="AB16" i="4"/>
  <c r="AC16" i="4"/>
  <c r="AD16" i="4"/>
  <c r="AE16" i="4"/>
  <c r="AF16" i="4"/>
  <c r="AG16" i="4"/>
  <c r="AH16" i="4"/>
  <c r="AI16" i="4"/>
  <c r="R17" i="4"/>
  <c r="T17" i="4"/>
  <c r="U17" i="4"/>
  <c r="V17" i="4"/>
  <c r="X17" i="4"/>
  <c r="Y17" i="4"/>
  <c r="Z17" i="4"/>
  <c r="AA17" i="4"/>
  <c r="AB17" i="4"/>
  <c r="AC17" i="4"/>
  <c r="AD17" i="4"/>
  <c r="AE17" i="4"/>
  <c r="AF17" i="4"/>
  <c r="AG17" i="4"/>
  <c r="AH17" i="4"/>
  <c r="AI17" i="4"/>
  <c r="R18" i="4"/>
  <c r="T18" i="4"/>
  <c r="U18" i="4"/>
  <c r="V18" i="4"/>
  <c r="X18" i="4"/>
  <c r="Y18" i="4"/>
  <c r="Z18" i="4"/>
  <c r="AA18" i="4"/>
  <c r="AB18" i="4"/>
  <c r="AC18" i="4"/>
  <c r="AD18" i="4"/>
  <c r="AE18" i="4"/>
  <c r="AF18" i="4"/>
  <c r="AG18" i="4"/>
  <c r="AH18" i="4"/>
  <c r="AI18" i="4"/>
  <c r="R19" i="4"/>
  <c r="T19" i="4"/>
  <c r="U19" i="4"/>
  <c r="V19" i="4"/>
  <c r="X19" i="4"/>
  <c r="Y19" i="4"/>
  <c r="Z19" i="4"/>
  <c r="AA19" i="4"/>
  <c r="AB19" i="4"/>
  <c r="AC19" i="4"/>
  <c r="AD19" i="4"/>
  <c r="AE19" i="4"/>
  <c r="AF19" i="4"/>
  <c r="AG19" i="4"/>
  <c r="AH19" i="4"/>
  <c r="AI19" i="4"/>
  <c r="R20" i="4"/>
  <c r="T20" i="4"/>
  <c r="U20" i="4"/>
  <c r="V20" i="4"/>
  <c r="X20" i="4"/>
  <c r="Y20" i="4"/>
  <c r="Z20" i="4"/>
  <c r="AA20" i="4"/>
  <c r="AB20" i="4"/>
  <c r="AC20" i="4"/>
  <c r="AD20" i="4"/>
  <c r="AE20" i="4"/>
  <c r="AF20" i="4"/>
  <c r="AG20" i="4"/>
  <c r="AH20" i="4"/>
  <c r="AI20" i="4"/>
  <c r="R21" i="4"/>
  <c r="T21" i="4"/>
  <c r="U21" i="4"/>
  <c r="V21" i="4"/>
  <c r="X21" i="4"/>
  <c r="Y21" i="4"/>
  <c r="Z21" i="4"/>
  <c r="AA21" i="4"/>
  <c r="AB21" i="4"/>
  <c r="AC21" i="4"/>
  <c r="AD21" i="4"/>
  <c r="AE21" i="4"/>
  <c r="AF21" i="4"/>
  <c r="AG21" i="4"/>
  <c r="AH21" i="4"/>
  <c r="AI21" i="4"/>
  <c r="R22" i="4"/>
  <c r="T22" i="4"/>
  <c r="U22" i="4"/>
  <c r="V22" i="4"/>
  <c r="X22" i="4"/>
  <c r="Y22" i="4"/>
  <c r="Z22" i="4"/>
  <c r="AA22" i="4"/>
  <c r="AB22" i="4"/>
  <c r="AC22" i="4"/>
  <c r="AD22" i="4"/>
  <c r="AE22" i="4"/>
  <c r="AF22" i="4"/>
  <c r="AG22" i="4"/>
  <c r="AH22" i="4"/>
  <c r="AI22" i="4"/>
  <c r="R23" i="4"/>
  <c r="T23" i="4"/>
  <c r="U23" i="4"/>
  <c r="V23" i="4"/>
  <c r="X23" i="4"/>
  <c r="Y23" i="4"/>
  <c r="Z23" i="4"/>
  <c r="AA23" i="4"/>
  <c r="AB23" i="4"/>
  <c r="AC23" i="4"/>
  <c r="AD23" i="4"/>
  <c r="AE23" i="4"/>
  <c r="AF23" i="4"/>
  <c r="AG23" i="4"/>
  <c r="AH23" i="4"/>
  <c r="AI23" i="4"/>
  <c r="R24" i="4"/>
  <c r="T24" i="4"/>
  <c r="U24" i="4"/>
  <c r="V24" i="4"/>
  <c r="X24" i="4"/>
  <c r="Y24" i="4"/>
  <c r="Z24" i="4"/>
  <c r="AA24" i="4"/>
  <c r="AB24" i="4"/>
  <c r="AC24" i="4"/>
  <c r="AD24" i="4"/>
  <c r="AE24" i="4"/>
  <c r="AF24" i="4"/>
  <c r="AG24" i="4"/>
  <c r="AH24" i="4"/>
  <c r="AI24" i="4"/>
  <c r="R25" i="4"/>
  <c r="T25" i="4"/>
  <c r="U25" i="4"/>
  <c r="V25" i="4"/>
  <c r="X25" i="4"/>
  <c r="Y25" i="4"/>
  <c r="Z25" i="4"/>
  <c r="AA25" i="4"/>
  <c r="AB25" i="4"/>
  <c r="AC25" i="4"/>
  <c r="AD25" i="4"/>
  <c r="AE25" i="4"/>
  <c r="AF25" i="4"/>
  <c r="AG25" i="4"/>
  <c r="AH25" i="4"/>
  <c r="AI25" i="4"/>
  <c r="R26" i="4"/>
  <c r="T26" i="4"/>
  <c r="U26" i="4"/>
  <c r="V26" i="4"/>
  <c r="X26" i="4"/>
  <c r="Y26" i="4"/>
  <c r="Z26" i="4"/>
  <c r="AA26" i="4"/>
  <c r="AB26" i="4"/>
  <c r="AC26" i="4"/>
  <c r="AD26" i="4"/>
  <c r="AE26" i="4"/>
  <c r="AF26" i="4"/>
  <c r="AG26" i="4"/>
  <c r="AH26" i="4"/>
  <c r="AI26" i="4"/>
  <c r="R27" i="4"/>
  <c r="T27" i="4"/>
  <c r="U27" i="4"/>
  <c r="V27" i="4"/>
  <c r="X27" i="4"/>
  <c r="Y27" i="4"/>
  <c r="Z27" i="4"/>
  <c r="AA27" i="4"/>
  <c r="AB27" i="4"/>
  <c r="AC27" i="4"/>
  <c r="AD27" i="4"/>
  <c r="AE27" i="4"/>
  <c r="AF27" i="4"/>
  <c r="AG27" i="4"/>
  <c r="AH27" i="4"/>
  <c r="AI27" i="4"/>
  <c r="R28" i="4"/>
  <c r="T28" i="4"/>
  <c r="U28" i="4"/>
  <c r="V28" i="4"/>
  <c r="X28" i="4"/>
  <c r="Y28" i="4"/>
  <c r="Z28" i="4"/>
  <c r="AA28" i="4"/>
  <c r="AB28" i="4"/>
  <c r="AC28" i="4"/>
  <c r="AD28" i="4"/>
  <c r="AE28" i="4"/>
  <c r="AF28" i="4"/>
  <c r="AG28" i="4"/>
  <c r="AH28" i="4"/>
  <c r="AI28" i="4"/>
  <c r="R29" i="4"/>
  <c r="T29" i="4"/>
  <c r="U29" i="4"/>
  <c r="V29" i="4"/>
  <c r="X29" i="4"/>
  <c r="Y29" i="4"/>
  <c r="Z29" i="4"/>
  <c r="AA29" i="4"/>
  <c r="AB29" i="4"/>
  <c r="AC29" i="4"/>
  <c r="AD29" i="4"/>
  <c r="AE29" i="4"/>
  <c r="AF29" i="4"/>
  <c r="AG29" i="4"/>
  <c r="AH29" i="4"/>
  <c r="AI29" i="4"/>
  <c r="R30" i="4"/>
  <c r="T30" i="4"/>
  <c r="U30" i="4"/>
  <c r="V30" i="4"/>
  <c r="X30" i="4"/>
  <c r="Y30" i="4"/>
  <c r="Z30" i="4"/>
  <c r="AA30" i="4"/>
  <c r="AB30" i="4"/>
  <c r="AC30" i="4"/>
  <c r="AD30" i="4"/>
  <c r="AE30" i="4"/>
  <c r="AF30" i="4"/>
  <c r="AG30" i="4"/>
  <c r="AH30" i="4"/>
  <c r="AI30" i="4"/>
  <c r="R31" i="4"/>
  <c r="T31" i="4"/>
  <c r="U31" i="4"/>
  <c r="V31" i="4"/>
  <c r="X31" i="4"/>
  <c r="Y31" i="4"/>
  <c r="Z31" i="4"/>
  <c r="AA31" i="4"/>
  <c r="AB31" i="4"/>
  <c r="AC31" i="4"/>
  <c r="AD31" i="4"/>
  <c r="AE31" i="4"/>
  <c r="AF31" i="4"/>
  <c r="AG31" i="4"/>
  <c r="AH31" i="4"/>
  <c r="AI31" i="4"/>
  <c r="R32" i="4"/>
  <c r="T32" i="4"/>
  <c r="U32" i="4"/>
  <c r="V32" i="4"/>
  <c r="X32" i="4"/>
  <c r="Y32" i="4"/>
  <c r="Z32" i="4"/>
  <c r="AA32" i="4"/>
  <c r="AB32" i="4"/>
  <c r="AC32" i="4"/>
  <c r="AD32" i="4"/>
  <c r="AE32" i="4"/>
  <c r="AF32" i="4"/>
  <c r="AG32" i="4"/>
  <c r="AH32" i="4"/>
  <c r="AI32" i="4"/>
  <c r="R33" i="4"/>
  <c r="T33" i="4"/>
  <c r="U33" i="4"/>
  <c r="V33" i="4"/>
  <c r="X33" i="4"/>
  <c r="Y33" i="4"/>
  <c r="Z33" i="4"/>
  <c r="AA33" i="4"/>
  <c r="AB33" i="4"/>
  <c r="AC33" i="4"/>
  <c r="AD33" i="4"/>
  <c r="AE33" i="4"/>
  <c r="AF33" i="4"/>
  <c r="AG33" i="4"/>
  <c r="AH33" i="4"/>
  <c r="AI33" i="4"/>
  <c r="R34" i="4"/>
  <c r="T34" i="4"/>
  <c r="U34" i="4"/>
  <c r="V34" i="4"/>
  <c r="X34" i="4"/>
  <c r="Y34" i="4"/>
  <c r="Z34" i="4"/>
  <c r="AA34" i="4"/>
  <c r="AB34" i="4"/>
  <c r="AC34" i="4"/>
  <c r="AD34" i="4"/>
  <c r="AE34" i="4"/>
  <c r="AF34" i="4"/>
  <c r="AG34" i="4"/>
  <c r="AH34" i="4"/>
  <c r="AI34" i="4"/>
  <c r="R35" i="4"/>
  <c r="T35" i="4"/>
  <c r="U35" i="4"/>
  <c r="V35" i="4"/>
  <c r="X35" i="4"/>
  <c r="Y35" i="4"/>
  <c r="Z35" i="4"/>
  <c r="AA35" i="4"/>
  <c r="AB35" i="4"/>
  <c r="AC35" i="4"/>
  <c r="AD35" i="4"/>
  <c r="AE35" i="4"/>
  <c r="AF35" i="4"/>
  <c r="AG35" i="4"/>
  <c r="AH35" i="4"/>
  <c r="AI35" i="4"/>
  <c r="R36" i="4"/>
  <c r="T36" i="4"/>
  <c r="U36" i="4"/>
  <c r="V36" i="4"/>
  <c r="X36" i="4"/>
  <c r="Y36" i="4"/>
  <c r="Z36" i="4"/>
  <c r="AA36" i="4"/>
  <c r="AB36" i="4"/>
  <c r="AC36" i="4"/>
  <c r="AD36" i="4"/>
  <c r="AE36" i="4"/>
  <c r="AF36" i="4"/>
  <c r="AG36" i="4"/>
  <c r="AH36" i="4"/>
  <c r="AI36" i="4"/>
  <c r="R37" i="4"/>
  <c r="T37" i="4"/>
  <c r="U37" i="4"/>
  <c r="V37" i="4"/>
  <c r="X37" i="4"/>
  <c r="Y37" i="4"/>
  <c r="Z37" i="4"/>
  <c r="AA37" i="4"/>
  <c r="AB37" i="4"/>
  <c r="AC37" i="4"/>
  <c r="AD37" i="4"/>
  <c r="AE37" i="4"/>
  <c r="AF37" i="4"/>
  <c r="AG37" i="4"/>
  <c r="AH37" i="4"/>
  <c r="AI37" i="4"/>
  <c r="R38" i="4"/>
  <c r="T38" i="4"/>
  <c r="U38" i="4"/>
  <c r="V38" i="4"/>
  <c r="X38" i="4"/>
  <c r="Y38" i="4"/>
  <c r="Z38" i="4"/>
  <c r="AA38" i="4"/>
  <c r="AB38" i="4"/>
  <c r="AC38" i="4"/>
  <c r="AD38" i="4"/>
  <c r="AE38" i="4"/>
  <c r="AF38" i="4"/>
  <c r="AG38" i="4"/>
  <c r="AH38" i="4"/>
  <c r="AI38" i="4"/>
  <c r="R39" i="4"/>
  <c r="T39" i="4"/>
  <c r="U39" i="4"/>
  <c r="V39" i="4"/>
  <c r="X39" i="4"/>
  <c r="Y39" i="4"/>
  <c r="Z39" i="4"/>
  <c r="AA39" i="4"/>
  <c r="AB39" i="4"/>
  <c r="AC39" i="4"/>
  <c r="AD39" i="4"/>
  <c r="AE39" i="4"/>
  <c r="AF39" i="4"/>
  <c r="AG39" i="4"/>
  <c r="AH39" i="4"/>
  <c r="AI39" i="4"/>
  <c r="R40" i="4"/>
  <c r="T40" i="4"/>
  <c r="U40" i="4"/>
  <c r="V40" i="4"/>
  <c r="X40" i="4"/>
  <c r="Y40" i="4"/>
  <c r="Z40" i="4"/>
  <c r="AA40" i="4"/>
  <c r="AB40" i="4"/>
  <c r="AC40" i="4"/>
  <c r="AD40" i="4"/>
  <c r="AE40" i="4"/>
  <c r="AF40" i="4"/>
  <c r="AG40" i="4"/>
  <c r="AH40" i="4"/>
  <c r="AI40" i="4"/>
  <c r="R41" i="4"/>
  <c r="T41" i="4"/>
  <c r="U41" i="4"/>
  <c r="V41" i="4"/>
  <c r="X41" i="4"/>
  <c r="Y41" i="4"/>
  <c r="Z41" i="4"/>
  <c r="AA41" i="4"/>
  <c r="AB41" i="4"/>
  <c r="AC41" i="4"/>
  <c r="AD41" i="4"/>
  <c r="AE41" i="4"/>
  <c r="AF41" i="4"/>
  <c r="AG41" i="4"/>
  <c r="AH41" i="4"/>
  <c r="AI41" i="4"/>
  <c r="R42" i="4"/>
  <c r="T42" i="4"/>
  <c r="U42" i="4"/>
  <c r="V42" i="4"/>
  <c r="X42" i="4"/>
  <c r="Y42" i="4"/>
  <c r="Z42" i="4"/>
  <c r="AA42" i="4"/>
  <c r="AB42" i="4"/>
  <c r="AC42" i="4"/>
  <c r="AD42" i="4"/>
  <c r="AE42" i="4"/>
  <c r="AF42" i="4"/>
  <c r="AG42" i="4"/>
  <c r="AH42" i="4"/>
  <c r="AI42" i="4"/>
  <c r="R43" i="4"/>
  <c r="T43" i="4"/>
  <c r="U43" i="4"/>
  <c r="V43" i="4"/>
  <c r="X43" i="4"/>
  <c r="Y43" i="4"/>
  <c r="Z43" i="4"/>
  <c r="AA43" i="4"/>
  <c r="AB43" i="4"/>
  <c r="AC43" i="4"/>
  <c r="AD43" i="4"/>
  <c r="AE43" i="4"/>
  <c r="AF43" i="4"/>
  <c r="AG43" i="4"/>
  <c r="AH43" i="4"/>
  <c r="AI43" i="4"/>
  <c r="R44" i="4"/>
  <c r="T44" i="4"/>
  <c r="U44" i="4"/>
  <c r="V44" i="4"/>
  <c r="X44" i="4"/>
  <c r="Y44" i="4"/>
  <c r="Z44" i="4"/>
  <c r="AA44" i="4"/>
  <c r="AB44" i="4"/>
  <c r="AC44" i="4"/>
  <c r="AD44" i="4"/>
  <c r="AE44" i="4"/>
  <c r="AF44" i="4"/>
  <c r="AG44" i="4"/>
  <c r="AH44" i="4"/>
  <c r="AI44" i="4"/>
  <c r="R45" i="4"/>
  <c r="T45" i="4"/>
  <c r="U45" i="4"/>
  <c r="V45" i="4"/>
  <c r="X45" i="4"/>
  <c r="Y45" i="4"/>
  <c r="Z45" i="4"/>
  <c r="AA45" i="4"/>
  <c r="AB45" i="4"/>
  <c r="AC45" i="4"/>
  <c r="AD45" i="4"/>
  <c r="AE45" i="4"/>
  <c r="AF45" i="4"/>
  <c r="AG45" i="4"/>
  <c r="AH45" i="4"/>
  <c r="AI45" i="4"/>
  <c r="R46" i="4"/>
  <c r="T46" i="4"/>
  <c r="U46" i="4"/>
  <c r="V46" i="4"/>
  <c r="X46" i="4"/>
  <c r="Y46" i="4"/>
  <c r="Z46" i="4"/>
  <c r="AA46" i="4"/>
  <c r="AB46" i="4"/>
  <c r="AC46" i="4"/>
  <c r="AD46" i="4"/>
  <c r="AE46" i="4"/>
  <c r="AF46" i="4"/>
  <c r="AG46" i="4"/>
  <c r="AH46" i="4"/>
  <c r="AI46" i="4"/>
  <c r="R47" i="4"/>
  <c r="T47" i="4"/>
  <c r="U47" i="4"/>
  <c r="V47" i="4"/>
  <c r="X47" i="4"/>
  <c r="Y47" i="4"/>
  <c r="Z47" i="4"/>
  <c r="AA47" i="4"/>
  <c r="AB47" i="4"/>
  <c r="AC47" i="4"/>
  <c r="AD47" i="4"/>
  <c r="AE47" i="4"/>
  <c r="AF47" i="4"/>
  <c r="AG47" i="4"/>
  <c r="AH47" i="4"/>
  <c r="AI47" i="4"/>
  <c r="R48" i="4"/>
  <c r="T48" i="4"/>
  <c r="U48" i="4"/>
  <c r="V48" i="4"/>
  <c r="X48" i="4"/>
  <c r="Y48" i="4"/>
  <c r="Z48" i="4"/>
  <c r="AA48" i="4"/>
  <c r="AB48" i="4"/>
  <c r="AC48" i="4"/>
  <c r="AD48" i="4"/>
  <c r="AE48" i="4"/>
  <c r="AF48" i="4"/>
  <c r="AG48" i="4"/>
  <c r="AH48" i="4"/>
  <c r="AI48" i="4"/>
  <c r="R49" i="4"/>
  <c r="T49" i="4"/>
  <c r="U49" i="4"/>
  <c r="V49" i="4"/>
  <c r="X49" i="4"/>
  <c r="Y49" i="4"/>
  <c r="Z49" i="4"/>
  <c r="AA49" i="4"/>
  <c r="AB49" i="4"/>
  <c r="AC49" i="4"/>
  <c r="AD49" i="4"/>
  <c r="AE49" i="4"/>
  <c r="AF49" i="4"/>
  <c r="AG49" i="4"/>
  <c r="AH49" i="4"/>
  <c r="AI49" i="4"/>
  <c r="R50" i="4"/>
  <c r="T50" i="4"/>
  <c r="U50" i="4"/>
  <c r="V50" i="4"/>
  <c r="X50" i="4"/>
  <c r="Y50" i="4"/>
  <c r="Z50" i="4"/>
  <c r="AA50" i="4"/>
  <c r="AB50" i="4"/>
  <c r="AC50" i="4"/>
  <c r="AD50" i="4"/>
  <c r="AE50" i="4"/>
  <c r="AF50" i="4"/>
  <c r="AG50" i="4"/>
  <c r="AH50" i="4"/>
  <c r="AI50" i="4"/>
  <c r="R51" i="4"/>
  <c r="T51" i="4"/>
  <c r="U51" i="4"/>
  <c r="V51" i="4"/>
  <c r="X51" i="4"/>
  <c r="Y51" i="4"/>
  <c r="Z51" i="4"/>
  <c r="AA51" i="4"/>
  <c r="AB51" i="4"/>
  <c r="AC51" i="4"/>
  <c r="AD51" i="4"/>
  <c r="AE51" i="4"/>
  <c r="AF51" i="4"/>
  <c r="AG51" i="4"/>
  <c r="AH51" i="4"/>
  <c r="AI51" i="4"/>
  <c r="R52" i="4"/>
  <c r="T52" i="4"/>
  <c r="U52" i="4"/>
  <c r="V52" i="4"/>
  <c r="X52" i="4"/>
  <c r="Y52" i="4"/>
  <c r="Z52" i="4"/>
  <c r="AA52" i="4"/>
  <c r="AB52" i="4"/>
  <c r="AC52" i="4"/>
  <c r="AD52" i="4"/>
  <c r="AE52" i="4"/>
  <c r="AF52" i="4"/>
  <c r="AG52" i="4"/>
  <c r="AH52" i="4"/>
  <c r="AI52" i="4"/>
  <c r="R53" i="4"/>
  <c r="T53" i="4"/>
  <c r="U53" i="4"/>
  <c r="V53" i="4"/>
  <c r="X53" i="4"/>
  <c r="Y53" i="4"/>
  <c r="Z53" i="4"/>
  <c r="AA53" i="4"/>
  <c r="AB53" i="4"/>
  <c r="AC53" i="4"/>
  <c r="AD53" i="4"/>
  <c r="AE53" i="4"/>
  <c r="AF53" i="4"/>
  <c r="AG53" i="4"/>
  <c r="AH53" i="4"/>
  <c r="AI53" i="4"/>
  <c r="R54" i="4"/>
  <c r="T54" i="4"/>
  <c r="U54" i="4"/>
  <c r="V54" i="4"/>
  <c r="X54" i="4"/>
  <c r="Y54" i="4"/>
  <c r="Z54" i="4"/>
  <c r="AA54" i="4"/>
  <c r="AB54" i="4"/>
  <c r="AC54" i="4"/>
  <c r="AD54" i="4"/>
  <c r="AE54" i="4"/>
  <c r="AF54" i="4"/>
  <c r="AG54" i="4"/>
  <c r="AH54" i="4"/>
  <c r="AI54" i="4"/>
  <c r="R55" i="4"/>
  <c r="T55" i="4"/>
  <c r="U55" i="4"/>
  <c r="V55" i="4"/>
  <c r="X55" i="4"/>
  <c r="Y55" i="4"/>
  <c r="Z55" i="4"/>
  <c r="AA55" i="4"/>
  <c r="AB55" i="4"/>
  <c r="AC55" i="4"/>
  <c r="AD55" i="4"/>
  <c r="AE55" i="4"/>
  <c r="AF55" i="4"/>
  <c r="AG55" i="4"/>
  <c r="AH55" i="4"/>
  <c r="AI55" i="4"/>
  <c r="R56" i="4"/>
  <c r="T56" i="4"/>
  <c r="U56" i="4"/>
  <c r="V56" i="4"/>
  <c r="X56" i="4"/>
  <c r="Y56" i="4"/>
  <c r="Z56" i="4"/>
  <c r="AA56" i="4"/>
  <c r="AB56" i="4"/>
  <c r="AC56" i="4"/>
  <c r="AD56" i="4"/>
  <c r="AE56" i="4"/>
  <c r="AF56" i="4"/>
  <c r="AG56" i="4"/>
  <c r="AH56" i="4"/>
  <c r="AI56" i="4"/>
  <c r="R57" i="4"/>
  <c r="T57" i="4"/>
  <c r="U57" i="4"/>
  <c r="V57" i="4"/>
  <c r="X57" i="4"/>
  <c r="Y57" i="4"/>
  <c r="Z57" i="4"/>
  <c r="AA57" i="4"/>
  <c r="AB57" i="4"/>
  <c r="AC57" i="4"/>
  <c r="AD57" i="4"/>
  <c r="AE57" i="4"/>
  <c r="AF57" i="4"/>
  <c r="AG57" i="4"/>
  <c r="AH57" i="4"/>
  <c r="AI57" i="4"/>
  <c r="R58" i="4"/>
  <c r="T58" i="4"/>
  <c r="U58" i="4"/>
  <c r="V58" i="4"/>
  <c r="X58" i="4"/>
  <c r="Y58" i="4"/>
  <c r="Z58" i="4"/>
  <c r="AA58" i="4"/>
  <c r="AB58" i="4"/>
  <c r="AC58" i="4"/>
  <c r="AD58" i="4"/>
  <c r="AE58" i="4"/>
  <c r="AF58" i="4"/>
  <c r="AG58" i="4"/>
  <c r="AH58" i="4"/>
  <c r="AI58" i="4"/>
  <c r="R59" i="4"/>
  <c r="T59" i="4"/>
  <c r="U59" i="4"/>
  <c r="V59" i="4"/>
  <c r="X59" i="4"/>
  <c r="Y59" i="4"/>
  <c r="Z59" i="4"/>
  <c r="AA59" i="4"/>
  <c r="AB59" i="4"/>
  <c r="AC59" i="4"/>
  <c r="AD59" i="4"/>
  <c r="AE59" i="4"/>
  <c r="AF59" i="4"/>
  <c r="AG59" i="4"/>
  <c r="AH59" i="4"/>
  <c r="AI59" i="4"/>
  <c r="R60" i="4"/>
  <c r="T60" i="4"/>
  <c r="U60" i="4"/>
  <c r="V60" i="4"/>
  <c r="X60" i="4"/>
  <c r="Y60" i="4"/>
  <c r="Z60" i="4"/>
  <c r="AA60" i="4"/>
  <c r="AB60" i="4"/>
  <c r="AC60" i="4"/>
  <c r="AD60" i="4"/>
  <c r="AE60" i="4"/>
  <c r="AF60" i="4"/>
  <c r="AG60" i="4"/>
  <c r="AH60" i="4"/>
  <c r="AI60" i="4"/>
  <c r="R61" i="4"/>
  <c r="T61" i="4"/>
  <c r="U61" i="4"/>
  <c r="V61" i="4"/>
  <c r="X61" i="4"/>
  <c r="Y61" i="4"/>
  <c r="Z61" i="4"/>
  <c r="AA61" i="4"/>
  <c r="AB61" i="4"/>
  <c r="AC61" i="4"/>
  <c r="AD61" i="4"/>
  <c r="AE61" i="4"/>
  <c r="AF61" i="4"/>
  <c r="AG61" i="4"/>
  <c r="AH61" i="4"/>
  <c r="AI61" i="4"/>
  <c r="R62" i="4"/>
  <c r="T62" i="4"/>
  <c r="U62" i="4"/>
  <c r="V62" i="4"/>
  <c r="X62" i="4"/>
  <c r="Y62" i="4"/>
  <c r="Z62" i="4"/>
  <c r="AA62" i="4"/>
  <c r="AB62" i="4"/>
  <c r="AC62" i="4"/>
  <c r="AD62" i="4"/>
  <c r="AE62" i="4"/>
  <c r="AF62" i="4"/>
  <c r="AG62" i="4"/>
  <c r="AH62" i="4"/>
  <c r="AI62" i="4"/>
  <c r="R63" i="4"/>
  <c r="T63" i="4"/>
  <c r="U63" i="4"/>
  <c r="V63" i="4"/>
  <c r="X63" i="4"/>
  <c r="Y63" i="4"/>
  <c r="Z63" i="4"/>
  <c r="AA63" i="4"/>
  <c r="AB63" i="4"/>
  <c r="AC63" i="4"/>
  <c r="AD63" i="4"/>
  <c r="AE63" i="4"/>
  <c r="AF63" i="4"/>
  <c r="AG63" i="4"/>
  <c r="AH63" i="4"/>
  <c r="AI63" i="4"/>
  <c r="R64" i="4"/>
  <c r="T64" i="4"/>
  <c r="U64" i="4"/>
  <c r="V64" i="4"/>
  <c r="X64" i="4"/>
  <c r="Y64" i="4"/>
  <c r="Z64" i="4"/>
  <c r="AA64" i="4"/>
  <c r="AB64" i="4"/>
  <c r="AC64" i="4"/>
  <c r="AD64" i="4"/>
  <c r="AE64" i="4"/>
  <c r="AF64" i="4"/>
  <c r="AG64" i="4"/>
  <c r="AH64" i="4"/>
  <c r="AI64" i="4"/>
  <c r="R65" i="4"/>
  <c r="T65" i="4"/>
  <c r="U65" i="4"/>
  <c r="V65" i="4"/>
  <c r="X65" i="4"/>
  <c r="Y65" i="4"/>
  <c r="Z65" i="4"/>
  <c r="AA65" i="4"/>
  <c r="AB65" i="4"/>
  <c r="AC65" i="4"/>
  <c r="AD65" i="4"/>
  <c r="AE65" i="4"/>
  <c r="AF65" i="4"/>
  <c r="AG65" i="4"/>
  <c r="AH65" i="4"/>
  <c r="AI65" i="4"/>
  <c r="R66" i="4"/>
  <c r="T66" i="4"/>
  <c r="U66" i="4"/>
  <c r="V66" i="4"/>
  <c r="X66" i="4"/>
  <c r="Y66" i="4"/>
  <c r="Z66" i="4"/>
  <c r="AA66" i="4"/>
  <c r="AB66" i="4"/>
  <c r="AC66" i="4"/>
  <c r="AD66" i="4"/>
  <c r="AE66" i="4"/>
  <c r="AF66" i="4"/>
  <c r="AG66" i="4"/>
  <c r="AH66" i="4"/>
  <c r="AI66" i="4"/>
  <c r="R67" i="4"/>
  <c r="T67" i="4"/>
  <c r="U67" i="4"/>
  <c r="V67" i="4"/>
  <c r="X67" i="4"/>
  <c r="Y67" i="4"/>
  <c r="Z67" i="4"/>
  <c r="AA67" i="4"/>
  <c r="AB67" i="4"/>
  <c r="AC67" i="4"/>
  <c r="AD67" i="4"/>
  <c r="AE67" i="4"/>
  <c r="AF67" i="4"/>
  <c r="AG67" i="4"/>
  <c r="AH67" i="4"/>
  <c r="AI67" i="4"/>
  <c r="R68" i="4"/>
  <c r="T68" i="4"/>
  <c r="U68" i="4"/>
  <c r="V68" i="4"/>
  <c r="X68" i="4"/>
  <c r="Y68" i="4"/>
  <c r="Z68" i="4"/>
  <c r="AA68" i="4"/>
  <c r="AB68" i="4"/>
  <c r="AC68" i="4"/>
  <c r="AD68" i="4"/>
  <c r="AE68" i="4"/>
  <c r="AF68" i="4"/>
  <c r="AG68" i="4"/>
  <c r="AH68" i="4"/>
  <c r="AI68" i="4"/>
  <c r="R69" i="4"/>
  <c r="T69" i="4"/>
  <c r="U69" i="4"/>
  <c r="V69" i="4"/>
  <c r="X69" i="4"/>
  <c r="Y69" i="4"/>
  <c r="Z69" i="4"/>
  <c r="AA69" i="4"/>
  <c r="AB69" i="4"/>
  <c r="AC69" i="4"/>
  <c r="AD69" i="4"/>
  <c r="AE69" i="4"/>
  <c r="AF69" i="4"/>
  <c r="AG69" i="4"/>
  <c r="AH69" i="4"/>
  <c r="AI69" i="4"/>
  <c r="R70" i="4"/>
  <c r="T70" i="4"/>
  <c r="U70" i="4"/>
  <c r="V70" i="4"/>
  <c r="X70" i="4"/>
  <c r="Y70" i="4"/>
  <c r="Z70" i="4"/>
  <c r="AA70" i="4"/>
  <c r="AB70" i="4"/>
  <c r="AC70" i="4"/>
  <c r="AD70" i="4"/>
  <c r="AE70" i="4"/>
  <c r="AF70" i="4"/>
  <c r="AG70" i="4"/>
  <c r="AH70" i="4"/>
  <c r="AI70" i="4"/>
  <c r="R71" i="4"/>
  <c r="T71" i="4"/>
  <c r="U71" i="4"/>
  <c r="V71" i="4"/>
  <c r="X71" i="4"/>
  <c r="Y71" i="4"/>
  <c r="Z71" i="4"/>
  <c r="AA71" i="4"/>
  <c r="AB71" i="4"/>
  <c r="AC71" i="4"/>
  <c r="AD71" i="4"/>
  <c r="AE71" i="4"/>
  <c r="AF71" i="4"/>
  <c r="AG71" i="4"/>
  <c r="AH71" i="4"/>
  <c r="AI71" i="4"/>
  <c r="R72" i="4"/>
  <c r="T72" i="4"/>
  <c r="U72" i="4"/>
  <c r="V72" i="4"/>
  <c r="X72" i="4"/>
  <c r="Y72" i="4"/>
  <c r="Z72" i="4"/>
  <c r="AA72" i="4"/>
  <c r="AB72" i="4"/>
  <c r="AC72" i="4"/>
  <c r="AD72" i="4"/>
  <c r="AE72" i="4"/>
  <c r="AF72" i="4"/>
  <c r="AG72" i="4"/>
  <c r="AH72" i="4"/>
  <c r="AI72" i="4"/>
  <c r="R73" i="4"/>
  <c r="T73" i="4"/>
  <c r="U73" i="4"/>
  <c r="V73" i="4"/>
  <c r="X73" i="4"/>
  <c r="Y73" i="4"/>
  <c r="Z73" i="4"/>
  <c r="AA73" i="4"/>
  <c r="AB73" i="4"/>
  <c r="AC73" i="4"/>
  <c r="AD73" i="4"/>
  <c r="AE73" i="4"/>
  <c r="AF73" i="4"/>
  <c r="AG73" i="4"/>
  <c r="AH73" i="4"/>
  <c r="AI73" i="4"/>
  <c r="R74" i="4"/>
  <c r="T74" i="4"/>
  <c r="U74" i="4"/>
  <c r="V74" i="4"/>
  <c r="X74" i="4"/>
  <c r="Y74" i="4"/>
  <c r="Z74" i="4"/>
  <c r="AA74" i="4"/>
  <c r="AB74" i="4"/>
  <c r="AC74" i="4"/>
  <c r="AD74" i="4"/>
  <c r="AE74" i="4"/>
  <c r="AF74" i="4"/>
  <c r="AG74" i="4"/>
  <c r="AH74" i="4"/>
  <c r="AI74" i="4"/>
  <c r="R75" i="4"/>
  <c r="T75" i="4"/>
  <c r="U75" i="4"/>
  <c r="V75" i="4"/>
  <c r="X75" i="4"/>
  <c r="Y75" i="4"/>
  <c r="Z75" i="4"/>
  <c r="AA75" i="4"/>
  <c r="AB75" i="4"/>
  <c r="AC75" i="4"/>
  <c r="AD75" i="4"/>
  <c r="AE75" i="4"/>
  <c r="AF75" i="4"/>
  <c r="AG75" i="4"/>
  <c r="AH75" i="4"/>
  <c r="AI75" i="4"/>
  <c r="R76" i="4"/>
  <c r="T76" i="4"/>
  <c r="U76" i="4"/>
  <c r="V76" i="4"/>
  <c r="X76" i="4"/>
  <c r="Y76" i="4"/>
  <c r="Z76" i="4"/>
  <c r="AA76" i="4"/>
  <c r="AB76" i="4"/>
  <c r="AC76" i="4"/>
  <c r="AD76" i="4"/>
  <c r="AE76" i="4"/>
  <c r="AF76" i="4"/>
  <c r="AG76" i="4"/>
  <c r="AH76" i="4"/>
  <c r="AI76" i="4"/>
  <c r="R77" i="4"/>
  <c r="T77" i="4"/>
  <c r="U77" i="4"/>
  <c r="V77" i="4"/>
  <c r="X77" i="4"/>
  <c r="Y77" i="4"/>
  <c r="Z77" i="4"/>
  <c r="AA77" i="4"/>
  <c r="AB77" i="4"/>
  <c r="AC77" i="4"/>
  <c r="AD77" i="4"/>
  <c r="AE77" i="4"/>
  <c r="AF77" i="4"/>
  <c r="AG77" i="4"/>
  <c r="AH77" i="4"/>
  <c r="AI77" i="4"/>
  <c r="R78" i="4"/>
  <c r="T78" i="4"/>
  <c r="U78" i="4"/>
  <c r="V78" i="4"/>
  <c r="X78" i="4"/>
  <c r="Y78" i="4"/>
  <c r="Z78" i="4"/>
  <c r="AA78" i="4"/>
  <c r="AB78" i="4"/>
  <c r="AC78" i="4"/>
  <c r="AD78" i="4"/>
  <c r="AE78" i="4"/>
  <c r="AF78" i="4"/>
  <c r="AG78" i="4"/>
  <c r="AH78" i="4"/>
  <c r="AI78" i="4"/>
  <c r="R79" i="4"/>
  <c r="T79" i="4"/>
  <c r="U79" i="4"/>
  <c r="V79" i="4"/>
  <c r="X79" i="4"/>
  <c r="Y79" i="4"/>
  <c r="Z79" i="4"/>
  <c r="AA79" i="4"/>
  <c r="AB79" i="4"/>
  <c r="AC79" i="4"/>
  <c r="AD79" i="4"/>
  <c r="AE79" i="4"/>
  <c r="AF79" i="4"/>
  <c r="AG79" i="4"/>
  <c r="AH79" i="4"/>
  <c r="AI79" i="4"/>
  <c r="R80" i="4"/>
  <c r="T80" i="4"/>
  <c r="U80" i="4"/>
  <c r="V80" i="4"/>
  <c r="X80" i="4"/>
  <c r="Y80" i="4"/>
  <c r="Z80" i="4"/>
  <c r="AA80" i="4"/>
  <c r="AB80" i="4"/>
  <c r="AC80" i="4"/>
  <c r="AD80" i="4"/>
  <c r="AE80" i="4"/>
  <c r="AF80" i="4"/>
  <c r="AG80" i="4"/>
  <c r="AH80" i="4"/>
  <c r="AI80" i="4"/>
  <c r="R81" i="4"/>
  <c r="T81" i="4"/>
  <c r="U81" i="4"/>
  <c r="V81" i="4"/>
  <c r="X81" i="4"/>
  <c r="Y81" i="4"/>
  <c r="Z81" i="4"/>
  <c r="AA81" i="4"/>
  <c r="AB81" i="4"/>
  <c r="AC81" i="4"/>
  <c r="AD81" i="4"/>
  <c r="AE81" i="4"/>
  <c r="AF81" i="4"/>
  <c r="AG81" i="4"/>
  <c r="AH81" i="4"/>
  <c r="AI81" i="4"/>
  <c r="R82" i="4"/>
  <c r="T82" i="4"/>
  <c r="U82" i="4"/>
  <c r="V82" i="4"/>
  <c r="X82" i="4"/>
  <c r="Y82" i="4"/>
  <c r="Z82" i="4"/>
  <c r="AA82" i="4"/>
  <c r="AB82" i="4"/>
  <c r="AC82" i="4"/>
  <c r="AD82" i="4"/>
  <c r="AE82" i="4"/>
  <c r="AF82" i="4"/>
  <c r="AG82" i="4"/>
  <c r="AH82" i="4"/>
  <c r="AI82" i="4"/>
  <c r="R83" i="4"/>
  <c r="T83" i="4"/>
  <c r="U83" i="4"/>
  <c r="V83" i="4"/>
  <c r="X83" i="4"/>
  <c r="Y83" i="4"/>
  <c r="Z83" i="4"/>
  <c r="AA83" i="4"/>
  <c r="AB83" i="4"/>
  <c r="AC83" i="4"/>
  <c r="AD83" i="4"/>
  <c r="AE83" i="4"/>
  <c r="AF83" i="4"/>
  <c r="AG83" i="4"/>
  <c r="AH83" i="4"/>
  <c r="AI83" i="4"/>
  <c r="R84" i="4"/>
  <c r="T84" i="4"/>
  <c r="U84" i="4"/>
  <c r="V84" i="4"/>
  <c r="X84" i="4"/>
  <c r="Y84" i="4"/>
  <c r="Z84" i="4"/>
  <c r="AA84" i="4"/>
  <c r="AB84" i="4"/>
  <c r="AC84" i="4"/>
  <c r="AD84" i="4"/>
  <c r="AE84" i="4"/>
  <c r="AF84" i="4"/>
  <c r="AG84" i="4"/>
  <c r="AH84" i="4"/>
  <c r="AI84" i="4"/>
  <c r="R85" i="4"/>
  <c r="T85" i="4"/>
  <c r="U85" i="4"/>
  <c r="V85" i="4"/>
  <c r="X85" i="4"/>
  <c r="Y85" i="4"/>
  <c r="Z85" i="4"/>
  <c r="AA85" i="4"/>
  <c r="AB85" i="4"/>
  <c r="AC85" i="4"/>
  <c r="AD85" i="4"/>
  <c r="AE85" i="4"/>
  <c r="AF85" i="4"/>
  <c r="AG85" i="4"/>
  <c r="AH85" i="4"/>
  <c r="AI85" i="4"/>
  <c r="R86" i="4"/>
  <c r="T86" i="4"/>
  <c r="U86" i="4"/>
  <c r="V86" i="4"/>
  <c r="X86" i="4"/>
  <c r="Y86" i="4"/>
  <c r="Z86" i="4"/>
  <c r="AA86" i="4"/>
  <c r="AB86" i="4"/>
  <c r="AC86" i="4"/>
  <c r="AD86" i="4"/>
  <c r="AE86" i="4"/>
  <c r="AF86" i="4"/>
  <c r="AG86" i="4"/>
  <c r="AH86" i="4"/>
  <c r="AI86" i="4"/>
  <c r="R87" i="4"/>
  <c r="T87" i="4"/>
  <c r="U87" i="4"/>
  <c r="V87" i="4"/>
  <c r="X87" i="4"/>
  <c r="Y87" i="4"/>
  <c r="Z87" i="4"/>
  <c r="AA87" i="4"/>
  <c r="AB87" i="4"/>
  <c r="AC87" i="4"/>
  <c r="AD87" i="4"/>
  <c r="AE87" i="4"/>
  <c r="AF87" i="4"/>
  <c r="AG87" i="4"/>
  <c r="AH87" i="4"/>
  <c r="AI87" i="4"/>
  <c r="R88" i="4"/>
  <c r="T88" i="4"/>
  <c r="U88" i="4"/>
  <c r="V88" i="4"/>
  <c r="X88" i="4"/>
  <c r="Y88" i="4"/>
  <c r="Z88" i="4"/>
  <c r="AA88" i="4"/>
  <c r="AB88" i="4"/>
  <c r="AC88" i="4"/>
  <c r="AD88" i="4"/>
  <c r="AE88" i="4"/>
  <c r="AF88" i="4"/>
  <c r="AG88" i="4"/>
  <c r="AH88" i="4"/>
  <c r="AI88" i="4"/>
  <c r="R89" i="4"/>
  <c r="T89" i="4"/>
  <c r="U89" i="4"/>
  <c r="V89" i="4"/>
  <c r="X89" i="4"/>
  <c r="Y89" i="4"/>
  <c r="Z89" i="4"/>
  <c r="AA89" i="4"/>
  <c r="AB89" i="4"/>
  <c r="AC89" i="4"/>
  <c r="AD89" i="4"/>
  <c r="AE89" i="4"/>
  <c r="AF89" i="4"/>
  <c r="AG89" i="4"/>
  <c r="AH89" i="4"/>
  <c r="AI89" i="4"/>
  <c r="R90" i="4"/>
  <c r="T90" i="4"/>
  <c r="U90" i="4"/>
  <c r="V90" i="4"/>
  <c r="X90" i="4"/>
  <c r="Y90" i="4"/>
  <c r="Z90" i="4"/>
  <c r="AA90" i="4"/>
  <c r="AB90" i="4"/>
  <c r="AC90" i="4"/>
  <c r="AD90" i="4"/>
  <c r="AE90" i="4"/>
  <c r="AF90" i="4"/>
  <c r="AG90" i="4"/>
  <c r="AH90" i="4"/>
  <c r="AI90" i="4"/>
  <c r="R91" i="4"/>
  <c r="T91" i="4"/>
  <c r="U91" i="4"/>
  <c r="V91" i="4"/>
  <c r="X91" i="4"/>
  <c r="Y91" i="4"/>
  <c r="Z91" i="4"/>
  <c r="AA91" i="4"/>
  <c r="AB91" i="4"/>
  <c r="AC91" i="4"/>
  <c r="AD91" i="4"/>
  <c r="AE91" i="4"/>
  <c r="AF91" i="4"/>
  <c r="AG91" i="4"/>
  <c r="AH91" i="4"/>
  <c r="AI91" i="4"/>
  <c r="R92" i="4"/>
  <c r="T92" i="4"/>
  <c r="U92" i="4"/>
  <c r="V92" i="4"/>
  <c r="X92" i="4"/>
  <c r="Y92" i="4"/>
  <c r="Z92" i="4"/>
  <c r="AA92" i="4"/>
  <c r="AB92" i="4"/>
  <c r="AC92" i="4"/>
  <c r="AD92" i="4"/>
  <c r="AE92" i="4"/>
  <c r="AF92" i="4"/>
  <c r="AG92" i="4"/>
  <c r="AH92" i="4"/>
  <c r="AI92" i="4"/>
  <c r="R93" i="4"/>
  <c r="T93" i="4"/>
  <c r="U93" i="4"/>
  <c r="V93" i="4"/>
  <c r="X93" i="4"/>
  <c r="Y93" i="4"/>
  <c r="Z93" i="4"/>
  <c r="AA93" i="4"/>
  <c r="AB93" i="4"/>
  <c r="AC93" i="4"/>
  <c r="AD93" i="4"/>
  <c r="AE93" i="4"/>
  <c r="AF93" i="4"/>
  <c r="AG93" i="4"/>
  <c r="AH93" i="4"/>
  <c r="AI93" i="4"/>
  <c r="R94" i="4"/>
  <c r="T94" i="4"/>
  <c r="U94" i="4"/>
  <c r="V94" i="4"/>
  <c r="X94" i="4"/>
  <c r="Y94" i="4"/>
  <c r="Z94" i="4"/>
  <c r="AA94" i="4"/>
  <c r="AB94" i="4"/>
  <c r="AC94" i="4"/>
  <c r="AD94" i="4"/>
  <c r="AE94" i="4"/>
  <c r="AF94" i="4"/>
  <c r="AG94" i="4"/>
  <c r="AH94" i="4"/>
  <c r="AI94" i="4"/>
  <c r="R95" i="4"/>
  <c r="T95" i="4"/>
  <c r="U95" i="4"/>
  <c r="V95" i="4"/>
  <c r="X95" i="4"/>
  <c r="Y95" i="4"/>
  <c r="Z95" i="4"/>
  <c r="AA95" i="4"/>
  <c r="AB95" i="4"/>
  <c r="AC95" i="4"/>
  <c r="AD95" i="4"/>
  <c r="AE95" i="4"/>
  <c r="AF95" i="4"/>
  <c r="AG95" i="4"/>
  <c r="AH95" i="4"/>
  <c r="AI95" i="4"/>
  <c r="R96" i="4"/>
  <c r="T96" i="4"/>
  <c r="U96" i="4"/>
  <c r="V96" i="4"/>
  <c r="X96" i="4"/>
  <c r="Y96" i="4"/>
  <c r="Z96" i="4"/>
  <c r="AA96" i="4"/>
  <c r="AB96" i="4"/>
  <c r="AC96" i="4"/>
  <c r="AD96" i="4"/>
  <c r="AE96" i="4"/>
  <c r="AF96" i="4"/>
  <c r="AG96" i="4"/>
  <c r="AH96" i="4"/>
  <c r="AI96" i="4"/>
  <c r="R97" i="4"/>
  <c r="T97" i="4"/>
  <c r="U97" i="4"/>
  <c r="V97" i="4"/>
  <c r="X97" i="4"/>
  <c r="Y97" i="4"/>
  <c r="Z97" i="4"/>
  <c r="AA97" i="4"/>
  <c r="AB97" i="4"/>
  <c r="AC97" i="4"/>
  <c r="AD97" i="4"/>
  <c r="AE97" i="4"/>
  <c r="AF97" i="4"/>
  <c r="AG97" i="4"/>
  <c r="AH97" i="4"/>
  <c r="AI97" i="4"/>
  <c r="R98" i="4"/>
  <c r="T98" i="4"/>
  <c r="U98" i="4"/>
  <c r="V98" i="4"/>
  <c r="X98" i="4"/>
  <c r="Y98" i="4"/>
  <c r="Z98" i="4"/>
  <c r="AA98" i="4"/>
  <c r="AB98" i="4"/>
  <c r="AC98" i="4"/>
  <c r="AD98" i="4"/>
  <c r="AE98" i="4"/>
  <c r="AF98" i="4"/>
  <c r="AG98" i="4"/>
  <c r="AH98" i="4"/>
  <c r="AI98" i="4"/>
  <c r="R99" i="4"/>
  <c r="T99" i="4"/>
  <c r="U99" i="4"/>
  <c r="V99" i="4"/>
  <c r="X99" i="4"/>
  <c r="Y99" i="4"/>
  <c r="Z99" i="4"/>
  <c r="AA99" i="4"/>
  <c r="AB99" i="4"/>
  <c r="AC99" i="4"/>
  <c r="AD99" i="4"/>
  <c r="AE99" i="4"/>
  <c r="AF99" i="4"/>
  <c r="AG99" i="4"/>
  <c r="AH99" i="4"/>
  <c r="AI99" i="4"/>
  <c r="R100" i="4"/>
  <c r="T100" i="4"/>
  <c r="U100" i="4"/>
  <c r="V100" i="4"/>
  <c r="X100" i="4"/>
  <c r="Y100" i="4"/>
  <c r="Z100" i="4"/>
  <c r="AA100" i="4"/>
  <c r="AB100" i="4"/>
  <c r="AC100" i="4"/>
  <c r="AD100" i="4"/>
  <c r="AE100" i="4"/>
  <c r="AF100" i="4"/>
  <c r="AG100" i="4"/>
  <c r="AH100" i="4"/>
  <c r="AI100" i="4"/>
  <c r="R101" i="4"/>
  <c r="T101" i="4"/>
  <c r="U101" i="4"/>
  <c r="V101" i="4"/>
  <c r="X101" i="4"/>
  <c r="Y101" i="4"/>
  <c r="Z101" i="4"/>
  <c r="AA101" i="4"/>
  <c r="AB101" i="4"/>
  <c r="AC101" i="4"/>
  <c r="AD101" i="4"/>
  <c r="AE101" i="4"/>
  <c r="AF101" i="4"/>
  <c r="AG101" i="4"/>
  <c r="AH101" i="4"/>
  <c r="AI101" i="4"/>
  <c r="R102" i="4"/>
  <c r="T102" i="4"/>
  <c r="U102" i="4"/>
  <c r="V102" i="4"/>
  <c r="X102" i="4"/>
  <c r="Y102" i="4"/>
  <c r="Z102" i="4"/>
  <c r="AA102" i="4"/>
  <c r="AB102" i="4"/>
  <c r="AC102" i="4"/>
  <c r="AD102" i="4"/>
  <c r="AE102" i="4"/>
  <c r="AF102" i="4"/>
  <c r="AG102" i="4"/>
  <c r="AH102" i="4"/>
  <c r="AI102" i="4"/>
  <c r="R103" i="4"/>
  <c r="T103" i="4"/>
  <c r="U103" i="4"/>
  <c r="V103" i="4"/>
  <c r="X103" i="4"/>
  <c r="Y103" i="4"/>
  <c r="Z103" i="4"/>
  <c r="AA103" i="4"/>
  <c r="AB103" i="4"/>
  <c r="AC103" i="4"/>
  <c r="AD103" i="4"/>
  <c r="AE103" i="4"/>
  <c r="AF103" i="4"/>
  <c r="AG103" i="4"/>
  <c r="AH103" i="4"/>
  <c r="AI103" i="4"/>
  <c r="R104" i="4"/>
  <c r="T104" i="4"/>
  <c r="U104" i="4"/>
  <c r="V104" i="4"/>
  <c r="X104" i="4"/>
  <c r="Y104" i="4"/>
  <c r="Z104" i="4"/>
  <c r="AA104" i="4"/>
  <c r="AB104" i="4"/>
  <c r="AC104" i="4"/>
  <c r="AD104" i="4"/>
  <c r="AE104" i="4"/>
  <c r="AF104" i="4"/>
  <c r="AG104" i="4"/>
  <c r="AH104" i="4"/>
  <c r="AI104" i="4"/>
  <c r="R105" i="4"/>
  <c r="T105" i="4"/>
  <c r="U105" i="4"/>
  <c r="V105" i="4"/>
  <c r="X105" i="4"/>
  <c r="Y105" i="4"/>
  <c r="Z105" i="4"/>
  <c r="AA105" i="4"/>
  <c r="AB105" i="4"/>
  <c r="AC105" i="4"/>
  <c r="AD105" i="4"/>
  <c r="AE105" i="4"/>
  <c r="AF105" i="4"/>
  <c r="AG105" i="4"/>
  <c r="AH105" i="4"/>
  <c r="AI105" i="4"/>
  <c r="R106" i="4"/>
  <c r="T106" i="4"/>
  <c r="U106" i="4"/>
  <c r="V106" i="4"/>
  <c r="X106" i="4"/>
  <c r="Y106" i="4"/>
  <c r="Z106" i="4"/>
  <c r="AA106" i="4"/>
  <c r="AB106" i="4"/>
  <c r="AC106" i="4"/>
  <c r="AD106" i="4"/>
  <c r="AE106" i="4"/>
  <c r="AF106" i="4"/>
  <c r="AG106" i="4"/>
  <c r="AH106" i="4"/>
  <c r="AI106" i="4"/>
  <c r="R107" i="4"/>
  <c r="T107" i="4"/>
  <c r="U107" i="4"/>
  <c r="V107" i="4"/>
  <c r="X107" i="4"/>
  <c r="Y107" i="4"/>
  <c r="Z107" i="4"/>
  <c r="AA107" i="4"/>
  <c r="AB107" i="4"/>
  <c r="AC107" i="4"/>
  <c r="AD107" i="4"/>
  <c r="AE107" i="4"/>
  <c r="AF107" i="4"/>
  <c r="AG107" i="4"/>
  <c r="AH107" i="4"/>
  <c r="AI107" i="4"/>
  <c r="R108" i="4"/>
  <c r="T108" i="4"/>
  <c r="U108" i="4"/>
  <c r="V108" i="4"/>
  <c r="X108" i="4"/>
  <c r="Y108" i="4"/>
  <c r="Z108" i="4"/>
  <c r="AA108" i="4"/>
  <c r="AB108" i="4"/>
  <c r="AC108" i="4"/>
  <c r="AD108" i="4"/>
  <c r="AE108" i="4"/>
  <c r="AF108" i="4"/>
  <c r="AG108" i="4"/>
  <c r="AH108" i="4"/>
  <c r="AI108" i="4"/>
  <c r="R109" i="4"/>
  <c r="T109" i="4"/>
  <c r="U109" i="4"/>
  <c r="V109" i="4"/>
  <c r="X109" i="4"/>
  <c r="Y109" i="4"/>
  <c r="Z109" i="4"/>
  <c r="AA109" i="4"/>
  <c r="AB109" i="4"/>
  <c r="AC109" i="4"/>
  <c r="AD109" i="4"/>
  <c r="AE109" i="4"/>
  <c r="AF109" i="4"/>
  <c r="AG109" i="4"/>
  <c r="AH109" i="4"/>
  <c r="AI109" i="4"/>
  <c r="R110" i="4"/>
  <c r="T110" i="4"/>
  <c r="U110" i="4"/>
  <c r="V110" i="4"/>
  <c r="X110" i="4"/>
  <c r="Y110" i="4"/>
  <c r="Z110" i="4"/>
  <c r="AA110" i="4"/>
  <c r="AB110" i="4"/>
  <c r="AC110" i="4"/>
  <c r="AD110" i="4"/>
  <c r="AE110" i="4"/>
  <c r="AF110" i="4"/>
  <c r="AG110" i="4"/>
  <c r="AH110" i="4"/>
  <c r="AI110" i="4"/>
  <c r="R111" i="4"/>
  <c r="T111" i="4"/>
  <c r="U111" i="4"/>
  <c r="V111" i="4"/>
  <c r="X111" i="4"/>
  <c r="Y111" i="4"/>
  <c r="Z111" i="4"/>
  <c r="AA111" i="4"/>
  <c r="AB111" i="4"/>
  <c r="AC111" i="4"/>
  <c r="AD111" i="4"/>
  <c r="AE111" i="4"/>
  <c r="AF111" i="4"/>
  <c r="AG111" i="4"/>
  <c r="AH111" i="4"/>
  <c r="AI111" i="4"/>
  <c r="R112" i="4"/>
  <c r="T112" i="4"/>
  <c r="U112" i="4"/>
  <c r="V112" i="4"/>
  <c r="X112" i="4"/>
  <c r="Y112" i="4"/>
  <c r="Z112" i="4"/>
  <c r="AA112" i="4"/>
  <c r="AB112" i="4"/>
  <c r="AC112" i="4"/>
  <c r="AD112" i="4"/>
  <c r="AE112" i="4"/>
  <c r="AF112" i="4"/>
  <c r="AG112" i="4"/>
  <c r="AH112" i="4"/>
  <c r="AI112" i="4"/>
  <c r="R113" i="4"/>
  <c r="T113" i="4"/>
  <c r="U113" i="4"/>
  <c r="V113" i="4"/>
  <c r="X113" i="4"/>
  <c r="Y113" i="4"/>
  <c r="Z113" i="4"/>
  <c r="AA113" i="4"/>
  <c r="AB113" i="4"/>
  <c r="AC113" i="4"/>
  <c r="AD113" i="4"/>
  <c r="AE113" i="4"/>
  <c r="AF113" i="4"/>
  <c r="AG113" i="4"/>
  <c r="AH113" i="4"/>
  <c r="AI113" i="4"/>
  <c r="R114" i="4"/>
  <c r="T114" i="4"/>
  <c r="U114" i="4"/>
  <c r="V114" i="4"/>
  <c r="X114" i="4"/>
  <c r="Y114" i="4"/>
  <c r="Z114" i="4"/>
  <c r="AA114" i="4"/>
  <c r="AB114" i="4"/>
  <c r="AC114" i="4"/>
  <c r="AD114" i="4"/>
  <c r="AE114" i="4"/>
  <c r="AF114" i="4"/>
  <c r="AG114" i="4"/>
  <c r="AH114" i="4"/>
  <c r="AI114" i="4"/>
  <c r="R115" i="4"/>
  <c r="T115" i="4"/>
  <c r="U115" i="4"/>
  <c r="V115" i="4"/>
  <c r="X115" i="4"/>
  <c r="Y115" i="4"/>
  <c r="Z115" i="4"/>
  <c r="AA115" i="4"/>
  <c r="AB115" i="4"/>
  <c r="AC115" i="4"/>
  <c r="AD115" i="4"/>
  <c r="AE115" i="4"/>
  <c r="AF115" i="4"/>
  <c r="AG115" i="4"/>
  <c r="AH115" i="4"/>
  <c r="AI115" i="4"/>
  <c r="R116" i="4"/>
  <c r="T116" i="4"/>
  <c r="U116" i="4"/>
  <c r="V116" i="4"/>
  <c r="X116" i="4"/>
  <c r="Y116" i="4"/>
  <c r="Z116" i="4"/>
  <c r="AA116" i="4"/>
  <c r="AB116" i="4"/>
  <c r="AC116" i="4"/>
  <c r="AD116" i="4"/>
  <c r="AE116" i="4"/>
  <c r="AF116" i="4"/>
  <c r="AG116" i="4"/>
  <c r="AH116" i="4"/>
  <c r="AI116" i="4"/>
  <c r="R117" i="4"/>
  <c r="T117" i="4"/>
  <c r="U117" i="4"/>
  <c r="V117" i="4"/>
  <c r="X117" i="4"/>
  <c r="Y117" i="4"/>
  <c r="Z117" i="4"/>
  <c r="AA117" i="4"/>
  <c r="AB117" i="4"/>
  <c r="AC117" i="4"/>
  <c r="AD117" i="4"/>
  <c r="AE117" i="4"/>
  <c r="AF117" i="4"/>
  <c r="AG117" i="4"/>
  <c r="AH117" i="4"/>
  <c r="AI117" i="4"/>
  <c r="R118" i="4"/>
  <c r="T118" i="4"/>
  <c r="U118" i="4"/>
  <c r="V118" i="4"/>
  <c r="X118" i="4"/>
  <c r="Y118" i="4"/>
  <c r="Z118" i="4"/>
  <c r="AA118" i="4"/>
  <c r="AB118" i="4"/>
  <c r="AC118" i="4"/>
  <c r="AD118" i="4"/>
  <c r="AE118" i="4"/>
  <c r="AF118" i="4"/>
  <c r="AG118" i="4"/>
  <c r="AH118" i="4"/>
  <c r="AI118" i="4"/>
  <c r="R119" i="4"/>
  <c r="T119" i="4"/>
  <c r="U119" i="4"/>
  <c r="V119" i="4"/>
  <c r="X119" i="4"/>
  <c r="Y119" i="4"/>
  <c r="Z119" i="4"/>
  <c r="AA119" i="4"/>
  <c r="AB119" i="4"/>
  <c r="AC119" i="4"/>
  <c r="AD119" i="4"/>
  <c r="AE119" i="4"/>
  <c r="AF119" i="4"/>
  <c r="AG119" i="4"/>
  <c r="AH119" i="4"/>
  <c r="AI119" i="4"/>
  <c r="R120" i="4"/>
  <c r="T120" i="4"/>
  <c r="U120" i="4"/>
  <c r="V120" i="4"/>
  <c r="X120" i="4"/>
  <c r="Y120" i="4"/>
  <c r="Z120" i="4"/>
  <c r="AA120" i="4"/>
  <c r="AB120" i="4"/>
  <c r="AC120" i="4"/>
  <c r="AD120" i="4"/>
  <c r="AE120" i="4"/>
  <c r="AF120" i="4"/>
  <c r="AG120" i="4"/>
  <c r="AH120" i="4"/>
  <c r="AI120" i="4"/>
  <c r="R121" i="4"/>
  <c r="T121" i="4"/>
  <c r="U121" i="4"/>
  <c r="V121" i="4"/>
  <c r="X121" i="4"/>
  <c r="Y121" i="4"/>
  <c r="Z121" i="4"/>
  <c r="AA121" i="4"/>
  <c r="AB121" i="4"/>
  <c r="AC121" i="4"/>
  <c r="AD121" i="4"/>
  <c r="AE121" i="4"/>
  <c r="AF121" i="4"/>
  <c r="AG121" i="4"/>
  <c r="AH121" i="4"/>
  <c r="AI121" i="4"/>
  <c r="R122" i="4"/>
  <c r="T122" i="4"/>
  <c r="U122" i="4"/>
  <c r="V122" i="4"/>
  <c r="X122" i="4"/>
  <c r="Y122" i="4"/>
  <c r="Z122" i="4"/>
  <c r="AA122" i="4"/>
  <c r="AB122" i="4"/>
  <c r="AC122" i="4"/>
  <c r="AD122" i="4"/>
  <c r="AE122" i="4"/>
  <c r="AF122" i="4"/>
  <c r="AG122" i="4"/>
  <c r="AH122" i="4"/>
  <c r="AI122" i="4"/>
  <c r="R123" i="4"/>
  <c r="T123" i="4"/>
  <c r="U123" i="4"/>
  <c r="V123" i="4"/>
  <c r="X123" i="4"/>
  <c r="Y123" i="4"/>
  <c r="Z123" i="4"/>
  <c r="AA123" i="4"/>
  <c r="AB123" i="4"/>
  <c r="AC123" i="4"/>
  <c r="AD123" i="4"/>
  <c r="AE123" i="4"/>
  <c r="AF123" i="4"/>
  <c r="AG123" i="4"/>
  <c r="AH123" i="4"/>
  <c r="AI123" i="4"/>
  <c r="R124" i="4"/>
  <c r="T124" i="4"/>
  <c r="U124" i="4"/>
  <c r="V124" i="4"/>
  <c r="X124" i="4"/>
  <c r="Y124" i="4"/>
  <c r="Z124" i="4"/>
  <c r="AA124" i="4"/>
  <c r="AB124" i="4"/>
  <c r="AC124" i="4"/>
  <c r="AD124" i="4"/>
  <c r="AE124" i="4"/>
  <c r="AF124" i="4"/>
  <c r="AG124" i="4"/>
  <c r="AH124" i="4"/>
  <c r="AI124" i="4"/>
  <c r="R125" i="4"/>
  <c r="T125" i="4"/>
  <c r="U125" i="4"/>
  <c r="V125" i="4"/>
  <c r="X125" i="4"/>
  <c r="Y125" i="4"/>
  <c r="Z125" i="4"/>
  <c r="AA125" i="4"/>
  <c r="AB125" i="4"/>
  <c r="AC125" i="4"/>
  <c r="AD125" i="4"/>
  <c r="AE125" i="4"/>
  <c r="AF125" i="4"/>
  <c r="AG125" i="4"/>
  <c r="AH125" i="4"/>
  <c r="AI125" i="4"/>
  <c r="R126" i="4"/>
  <c r="T126" i="4"/>
  <c r="U126" i="4"/>
  <c r="V126" i="4"/>
  <c r="X126" i="4"/>
  <c r="Y126" i="4"/>
  <c r="Z126" i="4"/>
  <c r="AA126" i="4"/>
  <c r="AB126" i="4"/>
  <c r="AC126" i="4"/>
  <c r="AD126" i="4"/>
  <c r="AE126" i="4"/>
  <c r="AF126" i="4"/>
  <c r="AG126" i="4"/>
  <c r="AH126" i="4"/>
  <c r="AI126" i="4"/>
  <c r="R127" i="4"/>
  <c r="T127" i="4"/>
  <c r="U127" i="4"/>
  <c r="V127" i="4"/>
  <c r="X127" i="4"/>
  <c r="Y127" i="4"/>
  <c r="Z127" i="4"/>
  <c r="AA127" i="4"/>
  <c r="AB127" i="4"/>
  <c r="AC127" i="4"/>
  <c r="AD127" i="4"/>
  <c r="AE127" i="4"/>
  <c r="AF127" i="4"/>
  <c r="AG127" i="4"/>
  <c r="AH127" i="4"/>
  <c r="AI127" i="4"/>
  <c r="R128" i="4"/>
  <c r="T128" i="4"/>
  <c r="U128" i="4"/>
  <c r="V128" i="4"/>
  <c r="X128" i="4"/>
  <c r="Y128" i="4"/>
  <c r="Z128" i="4"/>
  <c r="AA128" i="4"/>
  <c r="AB128" i="4"/>
  <c r="AC128" i="4"/>
  <c r="AD128" i="4"/>
  <c r="AE128" i="4"/>
  <c r="AF128" i="4"/>
  <c r="AG128" i="4"/>
  <c r="AH128" i="4"/>
  <c r="AI128" i="4"/>
  <c r="R129" i="4"/>
  <c r="T129" i="4"/>
  <c r="U129" i="4"/>
  <c r="V129" i="4"/>
  <c r="X129" i="4"/>
  <c r="Y129" i="4"/>
  <c r="Z129" i="4"/>
  <c r="AA129" i="4"/>
  <c r="AB129" i="4"/>
  <c r="AC129" i="4"/>
  <c r="AD129" i="4"/>
  <c r="AE129" i="4"/>
  <c r="AF129" i="4"/>
  <c r="AG129" i="4"/>
  <c r="AH129" i="4"/>
  <c r="AI129" i="4"/>
  <c r="R130" i="4"/>
  <c r="T130" i="4"/>
  <c r="U130" i="4"/>
  <c r="V130" i="4"/>
  <c r="X130" i="4"/>
  <c r="Y130" i="4"/>
  <c r="Z130" i="4"/>
  <c r="AA130" i="4"/>
  <c r="AB130" i="4"/>
  <c r="AC130" i="4"/>
  <c r="AD130" i="4"/>
  <c r="AE130" i="4"/>
  <c r="AF130" i="4"/>
  <c r="AG130" i="4"/>
  <c r="AH130" i="4"/>
  <c r="AI130" i="4"/>
  <c r="R131" i="4"/>
  <c r="T131" i="4"/>
  <c r="U131" i="4"/>
  <c r="V131" i="4"/>
  <c r="X131" i="4"/>
  <c r="Y131" i="4"/>
  <c r="Z131" i="4"/>
  <c r="AA131" i="4"/>
  <c r="AB131" i="4"/>
  <c r="AC131" i="4"/>
  <c r="AD131" i="4"/>
  <c r="AE131" i="4"/>
  <c r="AF131" i="4"/>
  <c r="AG131" i="4"/>
  <c r="AH131" i="4"/>
  <c r="AI131" i="4"/>
  <c r="R132" i="4"/>
  <c r="T132" i="4"/>
  <c r="U132" i="4"/>
  <c r="V132" i="4"/>
  <c r="X132" i="4"/>
  <c r="Y132" i="4"/>
  <c r="Z132" i="4"/>
  <c r="AA132" i="4"/>
  <c r="AB132" i="4"/>
  <c r="AC132" i="4"/>
  <c r="AD132" i="4"/>
  <c r="AE132" i="4"/>
  <c r="AF132" i="4"/>
  <c r="AG132" i="4"/>
  <c r="AH132" i="4"/>
  <c r="AI132" i="4"/>
  <c r="R133" i="4"/>
  <c r="T133" i="4"/>
  <c r="U133" i="4"/>
  <c r="V133" i="4"/>
  <c r="X133" i="4"/>
  <c r="Y133" i="4"/>
  <c r="Z133" i="4"/>
  <c r="AA133" i="4"/>
  <c r="AB133" i="4"/>
  <c r="AC133" i="4"/>
  <c r="AD133" i="4"/>
  <c r="AE133" i="4"/>
  <c r="AF133" i="4"/>
  <c r="AG133" i="4"/>
  <c r="AH133" i="4"/>
  <c r="AI133" i="4"/>
  <c r="R134" i="4"/>
  <c r="T134" i="4"/>
  <c r="U134" i="4"/>
  <c r="V134" i="4"/>
  <c r="X134" i="4"/>
  <c r="Y134" i="4"/>
  <c r="Z134" i="4"/>
  <c r="AA134" i="4"/>
  <c r="AB134" i="4"/>
  <c r="AC134" i="4"/>
  <c r="AD134" i="4"/>
  <c r="AE134" i="4"/>
  <c r="AF134" i="4"/>
  <c r="AG134" i="4"/>
  <c r="AH134" i="4"/>
  <c r="AI134" i="4"/>
  <c r="R135" i="4"/>
  <c r="T135" i="4"/>
  <c r="U135" i="4"/>
  <c r="V135" i="4"/>
  <c r="X135" i="4"/>
  <c r="Y135" i="4"/>
  <c r="Z135" i="4"/>
  <c r="AA135" i="4"/>
  <c r="AB135" i="4"/>
  <c r="AC135" i="4"/>
  <c r="AD135" i="4"/>
  <c r="AE135" i="4"/>
  <c r="AF135" i="4"/>
  <c r="AG135" i="4"/>
  <c r="AH135" i="4"/>
  <c r="AI135" i="4"/>
  <c r="R136" i="4"/>
  <c r="T136" i="4"/>
  <c r="U136" i="4"/>
  <c r="V136" i="4"/>
  <c r="X136" i="4"/>
  <c r="Y136" i="4"/>
  <c r="Z136" i="4"/>
  <c r="AA136" i="4"/>
  <c r="AB136" i="4"/>
  <c r="AC136" i="4"/>
  <c r="AD136" i="4"/>
  <c r="AE136" i="4"/>
  <c r="AF136" i="4"/>
  <c r="AG136" i="4"/>
  <c r="AH136" i="4"/>
  <c r="AI136" i="4"/>
  <c r="R137" i="4"/>
  <c r="T137" i="4"/>
  <c r="U137" i="4"/>
  <c r="V137" i="4"/>
  <c r="X137" i="4"/>
  <c r="Y137" i="4"/>
  <c r="Z137" i="4"/>
  <c r="AA137" i="4"/>
  <c r="AB137" i="4"/>
  <c r="AC137" i="4"/>
  <c r="AD137" i="4"/>
  <c r="AE137" i="4"/>
  <c r="AF137" i="4"/>
  <c r="AG137" i="4"/>
  <c r="AH137" i="4"/>
  <c r="AI137" i="4"/>
  <c r="R138" i="4"/>
  <c r="T138" i="4"/>
  <c r="U138" i="4"/>
  <c r="V138" i="4"/>
  <c r="X138" i="4"/>
  <c r="Y138" i="4"/>
  <c r="Z138" i="4"/>
  <c r="AA138" i="4"/>
  <c r="AB138" i="4"/>
  <c r="AC138" i="4"/>
  <c r="AD138" i="4"/>
  <c r="AE138" i="4"/>
  <c r="AF138" i="4"/>
  <c r="AG138" i="4"/>
  <c r="AH138" i="4"/>
  <c r="AI138" i="4"/>
  <c r="R139" i="4"/>
  <c r="T139" i="4"/>
  <c r="U139" i="4"/>
  <c r="V139" i="4"/>
  <c r="X139" i="4"/>
  <c r="Y139" i="4"/>
  <c r="Z139" i="4"/>
  <c r="AA139" i="4"/>
  <c r="AB139" i="4"/>
  <c r="AC139" i="4"/>
  <c r="AD139" i="4"/>
  <c r="AE139" i="4"/>
  <c r="AF139" i="4"/>
  <c r="AG139" i="4"/>
  <c r="AH139" i="4"/>
  <c r="AI139" i="4"/>
  <c r="R140" i="4"/>
  <c r="T140" i="4"/>
  <c r="U140" i="4"/>
  <c r="V140" i="4"/>
  <c r="X140" i="4"/>
  <c r="Y140" i="4"/>
  <c r="Z140" i="4"/>
  <c r="AA140" i="4"/>
  <c r="AB140" i="4"/>
  <c r="AC140" i="4"/>
  <c r="AD140" i="4"/>
  <c r="AE140" i="4"/>
  <c r="AF140" i="4"/>
  <c r="AG140" i="4"/>
  <c r="AH140" i="4"/>
  <c r="AI140" i="4"/>
  <c r="R141" i="4"/>
  <c r="T141" i="4"/>
  <c r="U141" i="4"/>
  <c r="V141" i="4"/>
  <c r="X141" i="4"/>
  <c r="Y141" i="4"/>
  <c r="Z141" i="4"/>
  <c r="AA141" i="4"/>
  <c r="AB141" i="4"/>
  <c r="AC141" i="4"/>
  <c r="AD141" i="4"/>
  <c r="AE141" i="4"/>
  <c r="AF141" i="4"/>
  <c r="AG141" i="4"/>
  <c r="AH141" i="4"/>
  <c r="AI141" i="4"/>
  <c r="R142" i="4"/>
  <c r="T142" i="4"/>
  <c r="U142" i="4"/>
  <c r="V142" i="4"/>
  <c r="X142" i="4"/>
  <c r="Y142" i="4"/>
  <c r="Z142" i="4"/>
  <c r="AA142" i="4"/>
  <c r="AB142" i="4"/>
  <c r="AC142" i="4"/>
  <c r="AD142" i="4"/>
  <c r="AE142" i="4"/>
  <c r="AF142" i="4"/>
  <c r="AG142" i="4"/>
  <c r="AH142" i="4"/>
  <c r="AI142" i="4"/>
  <c r="R143" i="4"/>
  <c r="T143" i="4"/>
  <c r="U143" i="4"/>
  <c r="V143" i="4"/>
  <c r="X143" i="4"/>
  <c r="Y143" i="4"/>
  <c r="Z143" i="4"/>
  <c r="AA143" i="4"/>
  <c r="AB143" i="4"/>
  <c r="AC143" i="4"/>
  <c r="AD143" i="4"/>
  <c r="AE143" i="4"/>
  <c r="AF143" i="4"/>
  <c r="AG143" i="4"/>
  <c r="AH143" i="4"/>
  <c r="AI143" i="4"/>
  <c r="R144" i="4"/>
  <c r="T144" i="4"/>
  <c r="U144" i="4"/>
  <c r="V144" i="4"/>
  <c r="X144" i="4"/>
  <c r="Y144" i="4"/>
  <c r="Z144" i="4"/>
  <c r="AA144" i="4"/>
  <c r="AB144" i="4"/>
  <c r="AC144" i="4"/>
  <c r="AD144" i="4"/>
  <c r="AE144" i="4"/>
  <c r="AF144" i="4"/>
  <c r="AG144" i="4"/>
  <c r="AH144" i="4"/>
  <c r="AI144" i="4"/>
  <c r="R145" i="4"/>
  <c r="T145" i="4"/>
  <c r="U145" i="4"/>
  <c r="V145" i="4"/>
  <c r="X145" i="4"/>
  <c r="Y145" i="4"/>
  <c r="Z145" i="4"/>
  <c r="AA145" i="4"/>
  <c r="AB145" i="4"/>
  <c r="AC145" i="4"/>
  <c r="AD145" i="4"/>
  <c r="AE145" i="4"/>
  <c r="AF145" i="4"/>
  <c r="AG145" i="4"/>
  <c r="AH145" i="4"/>
  <c r="AI145" i="4"/>
  <c r="R146" i="4"/>
  <c r="T146" i="4"/>
  <c r="U146" i="4"/>
  <c r="V146" i="4"/>
  <c r="X146" i="4"/>
  <c r="Y146" i="4"/>
  <c r="Z146" i="4"/>
  <c r="AA146" i="4"/>
  <c r="AB146" i="4"/>
  <c r="AC146" i="4"/>
  <c r="AD146" i="4"/>
  <c r="AE146" i="4"/>
  <c r="AF146" i="4"/>
  <c r="AG146" i="4"/>
  <c r="AH146" i="4"/>
  <c r="AI146" i="4"/>
  <c r="R147" i="4"/>
  <c r="T147" i="4"/>
  <c r="U147" i="4"/>
  <c r="V147" i="4"/>
  <c r="X147" i="4"/>
  <c r="Y147" i="4"/>
  <c r="Z147" i="4"/>
  <c r="AA147" i="4"/>
  <c r="AB147" i="4"/>
  <c r="AC147" i="4"/>
  <c r="AD147" i="4"/>
  <c r="AE147" i="4"/>
  <c r="AF147" i="4"/>
  <c r="AG147" i="4"/>
  <c r="AH147" i="4"/>
  <c r="AI147" i="4"/>
  <c r="R148" i="4"/>
  <c r="T148" i="4"/>
  <c r="U148" i="4"/>
  <c r="V148" i="4"/>
  <c r="X148" i="4"/>
  <c r="Y148" i="4"/>
  <c r="Z148" i="4"/>
  <c r="AA148" i="4"/>
  <c r="AB148" i="4"/>
  <c r="AC148" i="4"/>
  <c r="AD148" i="4"/>
  <c r="AE148" i="4"/>
  <c r="AF148" i="4"/>
  <c r="AG148" i="4"/>
  <c r="AH148" i="4"/>
  <c r="AI148" i="4"/>
  <c r="R149" i="4"/>
  <c r="T149" i="4"/>
  <c r="U149" i="4"/>
  <c r="V149" i="4"/>
  <c r="X149" i="4"/>
  <c r="Y149" i="4"/>
  <c r="Z149" i="4"/>
  <c r="AA149" i="4"/>
  <c r="AB149" i="4"/>
  <c r="AC149" i="4"/>
  <c r="AD149" i="4"/>
  <c r="AE149" i="4"/>
  <c r="AF149" i="4"/>
  <c r="AG149" i="4"/>
  <c r="AH149" i="4"/>
  <c r="AI149" i="4"/>
  <c r="R150" i="4"/>
  <c r="T150" i="4"/>
  <c r="U150" i="4"/>
  <c r="V150" i="4"/>
  <c r="X150" i="4"/>
  <c r="Y150" i="4"/>
  <c r="Z150" i="4"/>
  <c r="AA150" i="4"/>
  <c r="AB150" i="4"/>
  <c r="AC150" i="4"/>
  <c r="AD150" i="4"/>
  <c r="AE150" i="4"/>
  <c r="AF150" i="4"/>
  <c r="AG150" i="4"/>
  <c r="AH150" i="4"/>
  <c r="AI150" i="4"/>
  <c r="R151" i="4"/>
  <c r="T151" i="4"/>
  <c r="U151" i="4"/>
  <c r="V151" i="4"/>
  <c r="X151" i="4"/>
  <c r="Y151" i="4"/>
  <c r="Z151" i="4"/>
  <c r="AA151" i="4"/>
  <c r="AB151" i="4"/>
  <c r="AC151" i="4"/>
  <c r="AD151" i="4"/>
  <c r="AE151" i="4"/>
  <c r="AF151" i="4"/>
  <c r="AG151" i="4"/>
  <c r="AH151" i="4"/>
  <c r="AI151" i="4"/>
  <c r="R152" i="4"/>
  <c r="T152" i="4"/>
  <c r="U152" i="4"/>
  <c r="V152" i="4"/>
  <c r="X152" i="4"/>
  <c r="Y152" i="4"/>
  <c r="Z152" i="4"/>
  <c r="AA152" i="4"/>
  <c r="AB152" i="4"/>
  <c r="AC152" i="4"/>
  <c r="AD152" i="4"/>
  <c r="AE152" i="4"/>
  <c r="AF152" i="4"/>
  <c r="AG152" i="4"/>
  <c r="AH152" i="4"/>
  <c r="AI152" i="4"/>
  <c r="R153" i="4"/>
  <c r="T153" i="4"/>
  <c r="U153" i="4"/>
  <c r="V153" i="4"/>
  <c r="X153" i="4"/>
  <c r="Y153" i="4"/>
  <c r="Z153" i="4"/>
  <c r="AA153" i="4"/>
  <c r="AB153" i="4"/>
  <c r="AC153" i="4"/>
  <c r="AD153" i="4"/>
  <c r="AE153" i="4"/>
  <c r="AF153" i="4"/>
  <c r="AG153" i="4"/>
  <c r="AH153" i="4"/>
  <c r="AI153" i="4"/>
  <c r="R154" i="4"/>
  <c r="T154" i="4"/>
  <c r="U154" i="4"/>
  <c r="V154" i="4"/>
  <c r="X154" i="4"/>
  <c r="Y154" i="4"/>
  <c r="Z154" i="4"/>
  <c r="AA154" i="4"/>
  <c r="AB154" i="4"/>
  <c r="AC154" i="4"/>
  <c r="AD154" i="4"/>
  <c r="AE154" i="4"/>
  <c r="AF154" i="4"/>
  <c r="AG154" i="4"/>
  <c r="AH154" i="4"/>
  <c r="AI154" i="4"/>
  <c r="R155" i="4"/>
  <c r="T155" i="4"/>
  <c r="U155" i="4"/>
  <c r="V155" i="4"/>
  <c r="X155" i="4"/>
  <c r="Y155" i="4"/>
  <c r="Z155" i="4"/>
  <c r="AA155" i="4"/>
  <c r="AB155" i="4"/>
  <c r="AC155" i="4"/>
  <c r="AD155" i="4"/>
  <c r="AE155" i="4"/>
  <c r="AF155" i="4"/>
  <c r="AG155" i="4"/>
  <c r="AH155" i="4"/>
  <c r="AI155" i="4"/>
  <c r="R156" i="4"/>
  <c r="T156" i="4"/>
  <c r="U156" i="4"/>
  <c r="V156" i="4"/>
  <c r="X156" i="4"/>
  <c r="Y156" i="4"/>
  <c r="Z156" i="4"/>
  <c r="AA156" i="4"/>
  <c r="AB156" i="4"/>
  <c r="AC156" i="4"/>
  <c r="AD156" i="4"/>
  <c r="AE156" i="4"/>
  <c r="AF156" i="4"/>
  <c r="AG156" i="4"/>
  <c r="AH156" i="4"/>
  <c r="AI156" i="4"/>
  <c r="R157" i="4"/>
  <c r="T157" i="4"/>
  <c r="U157" i="4"/>
  <c r="V157" i="4"/>
  <c r="X157" i="4"/>
  <c r="Y157" i="4"/>
  <c r="Z157" i="4"/>
  <c r="AA157" i="4"/>
  <c r="AB157" i="4"/>
  <c r="AC157" i="4"/>
  <c r="AD157" i="4"/>
  <c r="AE157" i="4"/>
  <c r="AF157" i="4"/>
  <c r="AG157" i="4"/>
  <c r="AH157" i="4"/>
  <c r="AI157" i="4"/>
  <c r="R158" i="4"/>
  <c r="T158" i="4"/>
  <c r="U158" i="4"/>
  <c r="V158" i="4"/>
  <c r="X158" i="4"/>
  <c r="Y158" i="4"/>
  <c r="Z158" i="4"/>
  <c r="AA158" i="4"/>
  <c r="AB158" i="4"/>
  <c r="AC158" i="4"/>
  <c r="AD158" i="4"/>
  <c r="AE158" i="4"/>
  <c r="AF158" i="4"/>
  <c r="AG158" i="4"/>
  <c r="AH158" i="4"/>
  <c r="AI158" i="4"/>
  <c r="R159" i="4"/>
  <c r="T159" i="4"/>
  <c r="U159" i="4"/>
  <c r="V159" i="4"/>
  <c r="X159" i="4"/>
  <c r="Y159" i="4"/>
  <c r="Z159" i="4"/>
  <c r="AA159" i="4"/>
  <c r="AB159" i="4"/>
  <c r="AC159" i="4"/>
  <c r="AD159" i="4"/>
  <c r="AE159" i="4"/>
  <c r="AF159" i="4"/>
  <c r="AG159" i="4"/>
  <c r="AH159" i="4"/>
  <c r="AI159" i="4"/>
  <c r="R160" i="4"/>
  <c r="T160" i="4"/>
  <c r="U160" i="4"/>
  <c r="V160" i="4"/>
  <c r="X160" i="4"/>
  <c r="Y160" i="4"/>
  <c r="Z160" i="4"/>
  <c r="AA160" i="4"/>
  <c r="AB160" i="4"/>
  <c r="AC160" i="4"/>
  <c r="AD160" i="4"/>
  <c r="AE160" i="4"/>
  <c r="AF160" i="4"/>
  <c r="AG160" i="4"/>
  <c r="AH160" i="4"/>
  <c r="AI160" i="4"/>
  <c r="R161" i="4"/>
  <c r="T161" i="4"/>
  <c r="U161" i="4"/>
  <c r="V161" i="4"/>
  <c r="X161" i="4"/>
  <c r="Y161" i="4"/>
  <c r="Z161" i="4"/>
  <c r="AA161" i="4"/>
  <c r="AB161" i="4"/>
  <c r="AC161" i="4"/>
  <c r="AD161" i="4"/>
  <c r="AE161" i="4"/>
  <c r="AF161" i="4"/>
  <c r="AG161" i="4"/>
  <c r="AH161" i="4"/>
  <c r="AI161" i="4"/>
  <c r="R162" i="4"/>
  <c r="T162" i="4"/>
  <c r="U162" i="4"/>
  <c r="V162" i="4"/>
  <c r="X162" i="4"/>
  <c r="Y162" i="4"/>
  <c r="Z162" i="4"/>
  <c r="AA162" i="4"/>
  <c r="AB162" i="4"/>
  <c r="AC162" i="4"/>
  <c r="AD162" i="4"/>
  <c r="AE162" i="4"/>
  <c r="AF162" i="4"/>
  <c r="AG162" i="4"/>
  <c r="AH162" i="4"/>
  <c r="AI162" i="4"/>
  <c r="R163" i="4"/>
  <c r="T163" i="4"/>
  <c r="U163" i="4"/>
  <c r="V163" i="4"/>
  <c r="X163" i="4"/>
  <c r="Y163" i="4"/>
  <c r="Z163" i="4"/>
  <c r="AA163" i="4"/>
  <c r="AB163" i="4"/>
  <c r="AC163" i="4"/>
  <c r="AD163" i="4"/>
  <c r="AE163" i="4"/>
  <c r="AF163" i="4"/>
  <c r="AG163" i="4"/>
  <c r="AH163" i="4"/>
  <c r="AI163" i="4"/>
  <c r="R164" i="4"/>
  <c r="T164" i="4"/>
  <c r="U164" i="4"/>
  <c r="V164" i="4"/>
  <c r="X164" i="4"/>
  <c r="Y164" i="4"/>
  <c r="Z164" i="4"/>
  <c r="AA164" i="4"/>
  <c r="AB164" i="4"/>
  <c r="AC164" i="4"/>
  <c r="AD164" i="4"/>
  <c r="AE164" i="4"/>
  <c r="AF164" i="4"/>
  <c r="AG164" i="4"/>
  <c r="AH164" i="4"/>
  <c r="AI164" i="4"/>
  <c r="R165" i="4"/>
  <c r="T165" i="4"/>
  <c r="U165" i="4"/>
  <c r="V165" i="4"/>
  <c r="X165" i="4"/>
  <c r="Y165" i="4"/>
  <c r="Z165" i="4"/>
  <c r="AA165" i="4"/>
  <c r="AB165" i="4"/>
  <c r="AC165" i="4"/>
  <c r="AD165" i="4"/>
  <c r="AE165" i="4"/>
  <c r="AF165" i="4"/>
  <c r="AG165" i="4"/>
  <c r="AH165" i="4"/>
  <c r="AI165" i="4"/>
  <c r="R166" i="4"/>
  <c r="T166" i="4"/>
  <c r="U166" i="4"/>
  <c r="V166" i="4"/>
  <c r="X166" i="4"/>
  <c r="Y166" i="4"/>
  <c r="Z166" i="4"/>
  <c r="AA166" i="4"/>
  <c r="AB166" i="4"/>
  <c r="AC166" i="4"/>
  <c r="AD166" i="4"/>
  <c r="AE166" i="4"/>
  <c r="AF166" i="4"/>
  <c r="AG166" i="4"/>
  <c r="AH166" i="4"/>
  <c r="AI166" i="4"/>
  <c r="R167" i="4"/>
  <c r="T167" i="4"/>
  <c r="U167" i="4"/>
  <c r="V167" i="4"/>
  <c r="X167" i="4"/>
  <c r="Y167" i="4"/>
  <c r="Z167" i="4"/>
  <c r="AA167" i="4"/>
  <c r="AB167" i="4"/>
  <c r="AC167" i="4"/>
  <c r="AD167" i="4"/>
  <c r="AE167" i="4"/>
  <c r="AF167" i="4"/>
  <c r="AG167" i="4"/>
  <c r="AH167" i="4"/>
  <c r="AI167" i="4"/>
  <c r="R168" i="4"/>
  <c r="T168" i="4"/>
  <c r="U168" i="4"/>
  <c r="V168" i="4"/>
  <c r="X168" i="4"/>
  <c r="Y168" i="4"/>
  <c r="Z168" i="4"/>
  <c r="AA168" i="4"/>
  <c r="AB168" i="4"/>
  <c r="AC168" i="4"/>
  <c r="AD168" i="4"/>
  <c r="AE168" i="4"/>
  <c r="AF168" i="4"/>
  <c r="AG168" i="4"/>
  <c r="AH168" i="4"/>
  <c r="AI168" i="4"/>
  <c r="R169" i="4"/>
  <c r="T169" i="4"/>
  <c r="U169" i="4"/>
  <c r="V169" i="4"/>
  <c r="X169" i="4"/>
  <c r="Y169" i="4"/>
  <c r="Z169" i="4"/>
  <c r="AA169" i="4"/>
  <c r="AB169" i="4"/>
  <c r="AC169" i="4"/>
  <c r="AD169" i="4"/>
  <c r="AE169" i="4"/>
  <c r="AF169" i="4"/>
  <c r="AG169" i="4"/>
  <c r="AH169" i="4"/>
  <c r="AI169" i="4"/>
  <c r="R170" i="4"/>
  <c r="T170" i="4"/>
  <c r="U170" i="4"/>
  <c r="V170" i="4"/>
  <c r="X170" i="4"/>
  <c r="Y170" i="4"/>
  <c r="Z170" i="4"/>
  <c r="AA170" i="4"/>
  <c r="AB170" i="4"/>
  <c r="AC170" i="4"/>
  <c r="AD170" i="4"/>
  <c r="AE170" i="4"/>
  <c r="AF170" i="4"/>
  <c r="AG170" i="4"/>
  <c r="AH170" i="4"/>
  <c r="AI170" i="4"/>
  <c r="R171" i="4"/>
  <c r="T171" i="4"/>
  <c r="U171" i="4"/>
  <c r="V171" i="4"/>
  <c r="X171" i="4"/>
  <c r="Y171" i="4"/>
  <c r="Z171" i="4"/>
  <c r="AA171" i="4"/>
  <c r="AB171" i="4"/>
  <c r="AC171" i="4"/>
  <c r="AD171" i="4"/>
  <c r="AE171" i="4"/>
  <c r="AF171" i="4"/>
  <c r="AG171" i="4"/>
  <c r="AH171" i="4"/>
  <c r="AI171" i="4"/>
  <c r="R172" i="4"/>
  <c r="T172" i="4"/>
  <c r="U172" i="4"/>
  <c r="V172" i="4"/>
  <c r="X172" i="4"/>
  <c r="Y172" i="4"/>
  <c r="Z172" i="4"/>
  <c r="AA172" i="4"/>
  <c r="AB172" i="4"/>
  <c r="AC172" i="4"/>
  <c r="AD172" i="4"/>
  <c r="AE172" i="4"/>
  <c r="AF172" i="4"/>
  <c r="AG172" i="4"/>
  <c r="AH172" i="4"/>
  <c r="AI172" i="4"/>
  <c r="R173" i="4"/>
  <c r="T173" i="4"/>
  <c r="U173" i="4"/>
  <c r="V173" i="4"/>
  <c r="X173" i="4"/>
  <c r="Y173" i="4"/>
  <c r="Z173" i="4"/>
  <c r="AA173" i="4"/>
  <c r="AB173" i="4"/>
  <c r="AC173" i="4"/>
  <c r="AD173" i="4"/>
  <c r="AE173" i="4"/>
  <c r="AF173" i="4"/>
  <c r="AG173" i="4"/>
  <c r="AH173" i="4"/>
  <c r="AI173" i="4"/>
  <c r="R174" i="4"/>
  <c r="T174" i="4"/>
  <c r="U174" i="4"/>
  <c r="V174" i="4"/>
  <c r="X174" i="4"/>
  <c r="Y174" i="4"/>
  <c r="Z174" i="4"/>
  <c r="AA174" i="4"/>
  <c r="AB174" i="4"/>
  <c r="AC174" i="4"/>
  <c r="AD174" i="4"/>
  <c r="AE174" i="4"/>
  <c r="AF174" i="4"/>
  <c r="AG174" i="4"/>
  <c r="AH174" i="4"/>
  <c r="AI174" i="4"/>
  <c r="R175" i="4"/>
  <c r="T175" i="4"/>
  <c r="U175" i="4"/>
  <c r="V175" i="4"/>
  <c r="X175" i="4"/>
  <c r="Y175" i="4"/>
  <c r="Z175" i="4"/>
  <c r="AA175" i="4"/>
  <c r="AB175" i="4"/>
  <c r="AC175" i="4"/>
  <c r="AD175" i="4"/>
  <c r="AE175" i="4"/>
  <c r="AF175" i="4"/>
  <c r="AG175" i="4"/>
  <c r="AH175" i="4"/>
  <c r="AI175" i="4"/>
  <c r="R176" i="4"/>
  <c r="T176" i="4"/>
  <c r="U176" i="4"/>
  <c r="V176" i="4"/>
  <c r="X176" i="4"/>
  <c r="Y176" i="4"/>
  <c r="Z176" i="4"/>
  <c r="AA176" i="4"/>
  <c r="AB176" i="4"/>
  <c r="AC176" i="4"/>
  <c r="AD176" i="4"/>
  <c r="AE176" i="4"/>
  <c r="AF176" i="4"/>
  <c r="AG176" i="4"/>
  <c r="AH176" i="4"/>
  <c r="AI176" i="4"/>
  <c r="R177" i="4"/>
  <c r="T177" i="4"/>
  <c r="U177" i="4"/>
  <c r="V177" i="4"/>
  <c r="X177" i="4"/>
  <c r="Y177" i="4"/>
  <c r="Z177" i="4"/>
  <c r="AA177" i="4"/>
  <c r="AB177" i="4"/>
  <c r="AC177" i="4"/>
  <c r="AD177" i="4"/>
  <c r="AE177" i="4"/>
  <c r="AF177" i="4"/>
  <c r="AG177" i="4"/>
  <c r="AH177" i="4"/>
  <c r="AI177" i="4"/>
  <c r="R178" i="4"/>
  <c r="T178" i="4"/>
  <c r="U178" i="4"/>
  <c r="V178" i="4"/>
  <c r="X178" i="4"/>
  <c r="Y178" i="4"/>
  <c r="Z178" i="4"/>
  <c r="AA178" i="4"/>
  <c r="AB178" i="4"/>
  <c r="AC178" i="4"/>
  <c r="AD178" i="4"/>
  <c r="AE178" i="4"/>
  <c r="AF178" i="4"/>
  <c r="AG178" i="4"/>
  <c r="AH178" i="4"/>
  <c r="AI178" i="4"/>
  <c r="R179" i="4"/>
  <c r="T179" i="4"/>
  <c r="U179" i="4"/>
  <c r="V179" i="4"/>
  <c r="X179" i="4"/>
  <c r="Y179" i="4"/>
  <c r="Z179" i="4"/>
  <c r="AA179" i="4"/>
  <c r="AB179" i="4"/>
  <c r="AC179" i="4"/>
  <c r="AD179" i="4"/>
  <c r="AE179" i="4"/>
  <c r="AF179" i="4"/>
  <c r="AG179" i="4"/>
  <c r="AH179" i="4"/>
  <c r="AI179" i="4"/>
  <c r="R180" i="4"/>
  <c r="T180" i="4"/>
  <c r="U180" i="4"/>
  <c r="V180" i="4"/>
  <c r="X180" i="4"/>
  <c r="Y180" i="4"/>
  <c r="Z180" i="4"/>
  <c r="AA180" i="4"/>
  <c r="AB180" i="4"/>
  <c r="AC180" i="4"/>
  <c r="AD180" i="4"/>
  <c r="AE180" i="4"/>
  <c r="AF180" i="4"/>
  <c r="AG180" i="4"/>
  <c r="AH180" i="4"/>
  <c r="AI180" i="4"/>
  <c r="R181" i="4"/>
  <c r="T181" i="4"/>
  <c r="U181" i="4"/>
  <c r="V181" i="4"/>
  <c r="X181" i="4"/>
  <c r="Y181" i="4"/>
  <c r="Z181" i="4"/>
  <c r="AA181" i="4"/>
  <c r="AB181" i="4"/>
  <c r="AC181" i="4"/>
  <c r="AD181" i="4"/>
  <c r="AE181" i="4"/>
  <c r="AF181" i="4"/>
  <c r="AG181" i="4"/>
  <c r="AH181" i="4"/>
  <c r="AI181" i="4"/>
  <c r="R182" i="4"/>
  <c r="T182" i="4"/>
  <c r="U182" i="4"/>
  <c r="V182" i="4"/>
  <c r="X182" i="4"/>
  <c r="Y182" i="4"/>
  <c r="Z182" i="4"/>
  <c r="AA182" i="4"/>
  <c r="AB182" i="4"/>
  <c r="AC182" i="4"/>
  <c r="AD182" i="4"/>
  <c r="AE182" i="4"/>
  <c r="AF182" i="4"/>
  <c r="AG182" i="4"/>
  <c r="AH182" i="4"/>
  <c r="AI182" i="4"/>
  <c r="R183" i="4"/>
  <c r="T183" i="4"/>
  <c r="U183" i="4"/>
  <c r="V183" i="4"/>
  <c r="X183" i="4"/>
  <c r="Y183" i="4"/>
  <c r="Z183" i="4"/>
  <c r="AA183" i="4"/>
  <c r="AB183" i="4"/>
  <c r="AC183" i="4"/>
  <c r="AD183" i="4"/>
  <c r="AE183" i="4"/>
  <c r="AF183" i="4"/>
  <c r="AG183" i="4"/>
  <c r="AH183" i="4"/>
  <c r="AI183" i="4"/>
  <c r="R184" i="4"/>
  <c r="T184" i="4"/>
  <c r="U184" i="4"/>
  <c r="V184" i="4"/>
  <c r="X184" i="4"/>
  <c r="Y184" i="4"/>
  <c r="Z184" i="4"/>
  <c r="AA184" i="4"/>
  <c r="AB184" i="4"/>
  <c r="AC184" i="4"/>
  <c r="AD184" i="4"/>
  <c r="AE184" i="4"/>
  <c r="AF184" i="4"/>
  <c r="AG184" i="4"/>
  <c r="AH184" i="4"/>
  <c r="AI184" i="4"/>
  <c r="R185" i="4"/>
  <c r="T185" i="4"/>
  <c r="U185" i="4"/>
  <c r="V185" i="4"/>
  <c r="X185" i="4"/>
  <c r="Y185" i="4"/>
  <c r="Z185" i="4"/>
  <c r="AA185" i="4"/>
  <c r="AB185" i="4"/>
  <c r="AC185" i="4"/>
  <c r="AD185" i="4"/>
  <c r="AE185" i="4"/>
  <c r="AF185" i="4"/>
  <c r="AG185" i="4"/>
  <c r="AH185" i="4"/>
  <c r="AI185" i="4"/>
  <c r="R186" i="4"/>
  <c r="T186" i="4"/>
  <c r="U186" i="4"/>
  <c r="V186" i="4"/>
  <c r="X186" i="4"/>
  <c r="Y186" i="4"/>
  <c r="Z186" i="4"/>
  <c r="AA186" i="4"/>
  <c r="AB186" i="4"/>
  <c r="AC186" i="4"/>
  <c r="AD186" i="4"/>
  <c r="AE186" i="4"/>
  <c r="AF186" i="4"/>
  <c r="AG186" i="4"/>
  <c r="AH186" i="4"/>
  <c r="AI186" i="4"/>
  <c r="R187" i="4"/>
  <c r="T187" i="4"/>
  <c r="U187" i="4"/>
  <c r="V187" i="4"/>
  <c r="X187" i="4"/>
  <c r="Y187" i="4"/>
  <c r="Z187" i="4"/>
  <c r="AA187" i="4"/>
  <c r="AB187" i="4"/>
  <c r="AC187" i="4"/>
  <c r="AD187" i="4"/>
  <c r="AE187" i="4"/>
  <c r="AF187" i="4"/>
  <c r="AG187" i="4"/>
  <c r="AH187" i="4"/>
  <c r="AI187" i="4"/>
  <c r="R188" i="4"/>
  <c r="T188" i="4"/>
  <c r="U188" i="4"/>
  <c r="V188" i="4"/>
  <c r="X188" i="4"/>
  <c r="Y188" i="4"/>
  <c r="Z188" i="4"/>
  <c r="AA188" i="4"/>
  <c r="AB188" i="4"/>
  <c r="AC188" i="4"/>
  <c r="AD188" i="4"/>
  <c r="AE188" i="4"/>
  <c r="AF188" i="4"/>
  <c r="AG188" i="4"/>
  <c r="AH188" i="4"/>
  <c r="AI188" i="4"/>
  <c r="R189" i="4"/>
  <c r="T189" i="4"/>
  <c r="U189" i="4"/>
  <c r="V189" i="4"/>
  <c r="X189" i="4"/>
  <c r="Y189" i="4"/>
  <c r="Z189" i="4"/>
  <c r="AA189" i="4"/>
  <c r="AB189" i="4"/>
  <c r="AC189" i="4"/>
  <c r="AD189" i="4"/>
  <c r="AE189" i="4"/>
  <c r="AF189" i="4"/>
  <c r="AG189" i="4"/>
  <c r="AH189" i="4"/>
  <c r="AI189" i="4"/>
  <c r="R190" i="4"/>
  <c r="T190" i="4"/>
  <c r="U190" i="4"/>
  <c r="V190" i="4"/>
  <c r="X190" i="4"/>
  <c r="Y190" i="4"/>
  <c r="Z190" i="4"/>
  <c r="AA190" i="4"/>
  <c r="AB190" i="4"/>
  <c r="AC190" i="4"/>
  <c r="AD190" i="4"/>
  <c r="AE190" i="4"/>
  <c r="AF190" i="4"/>
  <c r="AG190" i="4"/>
  <c r="AH190" i="4"/>
  <c r="AI190" i="4"/>
  <c r="R191" i="4"/>
  <c r="T191" i="4"/>
  <c r="U191" i="4"/>
  <c r="V191" i="4"/>
  <c r="X191" i="4"/>
  <c r="Y191" i="4"/>
  <c r="Z191" i="4"/>
  <c r="AA191" i="4"/>
  <c r="AB191" i="4"/>
  <c r="AC191" i="4"/>
  <c r="AD191" i="4"/>
  <c r="AE191" i="4"/>
  <c r="AF191" i="4"/>
  <c r="AG191" i="4"/>
  <c r="AH191" i="4"/>
  <c r="AI191" i="4"/>
  <c r="R192" i="4"/>
  <c r="T192" i="4"/>
  <c r="U192" i="4"/>
  <c r="V192" i="4"/>
  <c r="X192" i="4"/>
  <c r="Y192" i="4"/>
  <c r="Z192" i="4"/>
  <c r="AA192" i="4"/>
  <c r="AB192" i="4"/>
  <c r="AC192" i="4"/>
  <c r="AD192" i="4"/>
  <c r="AE192" i="4"/>
  <c r="AF192" i="4"/>
  <c r="AG192" i="4"/>
  <c r="AH192" i="4"/>
  <c r="AI192" i="4"/>
  <c r="R193" i="4"/>
  <c r="T193" i="4"/>
  <c r="U193" i="4"/>
  <c r="V193" i="4"/>
  <c r="X193" i="4"/>
  <c r="Y193" i="4"/>
  <c r="Z193" i="4"/>
  <c r="AA193" i="4"/>
  <c r="AB193" i="4"/>
  <c r="AC193" i="4"/>
  <c r="AD193" i="4"/>
  <c r="AE193" i="4"/>
  <c r="AF193" i="4"/>
  <c r="AG193" i="4"/>
  <c r="AH193" i="4"/>
  <c r="AI193" i="4"/>
  <c r="AI5" i="4"/>
  <c r="AH5" i="4"/>
  <c r="AG5" i="4"/>
  <c r="AF5" i="4"/>
  <c r="AD5" i="4"/>
  <c r="AC5" i="4"/>
  <c r="Y5" i="4"/>
  <c r="Z5" i="4"/>
  <c r="AA5" i="4"/>
  <c r="AB5" i="4"/>
  <c r="AE5" i="4"/>
  <c r="X5" i="4"/>
  <c r="R5" i="4"/>
  <c r="T5" i="4"/>
  <c r="V5" i="4"/>
  <c r="U5" i="4"/>
  <c r="AK5" i="4" s="1"/>
  <c r="C2" i="9"/>
  <c r="C3" i="9"/>
  <c r="C4" i="9"/>
  <c r="C5" i="9"/>
  <c r="C6" i="9"/>
  <c r="C7" i="9"/>
  <c r="C8" i="9"/>
  <c r="C1" i="9"/>
  <c r="C85" i="7"/>
  <c r="C84" i="7"/>
  <c r="C83" i="7"/>
  <c r="C82" i="7"/>
  <c r="B2" i="6"/>
  <c r="C2" i="6"/>
  <c r="D2" i="6"/>
  <c r="E2" i="6"/>
  <c r="F2" i="6"/>
  <c r="G2" i="6"/>
  <c r="H2" i="6"/>
  <c r="I2" i="6"/>
  <c r="J2" i="6"/>
  <c r="K2" i="6"/>
  <c r="L2" i="6"/>
  <c r="A2"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203"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O261" i="7" l="1"/>
  <c r="O253" i="7"/>
  <c r="O245" i="7"/>
  <c r="O237" i="7"/>
  <c r="O229" i="7"/>
  <c r="O221" i="7"/>
  <c r="O213" i="7"/>
  <c r="O205" i="7"/>
  <c r="O189" i="7"/>
  <c r="O181" i="7"/>
  <c r="O173" i="7"/>
  <c r="O165" i="7"/>
  <c r="O157" i="7"/>
  <c r="O149" i="7"/>
  <c r="O141" i="7"/>
  <c r="O133" i="7"/>
  <c r="O125" i="7"/>
  <c r="O117" i="7"/>
  <c r="O109" i="7"/>
  <c r="O101" i="7"/>
  <c r="O93" i="7"/>
  <c r="O85" i="7"/>
  <c r="O77" i="7"/>
  <c r="O69" i="7"/>
  <c r="O61" i="7"/>
  <c r="O53" i="7"/>
  <c r="O45" i="7"/>
  <c r="O37" i="7"/>
  <c r="O29" i="7"/>
  <c r="O21" i="7"/>
  <c r="O13" i="7"/>
  <c r="O180" i="7"/>
  <c r="O179" i="7"/>
  <c r="O177" i="7"/>
  <c r="O176" i="7"/>
  <c r="O175" i="7"/>
  <c r="O84" i="7"/>
  <c r="O83" i="7"/>
  <c r="O82" i="7"/>
  <c r="O81" i="7"/>
  <c r="O80" i="7"/>
  <c r="O79" i="7"/>
  <c r="O115" i="7"/>
  <c r="O36" i="7"/>
  <c r="O35" i="7"/>
  <c r="O34" i="7"/>
  <c r="O33" i="7"/>
  <c r="O31" i="7"/>
  <c r="O51" i="7"/>
  <c r="O46" i="7"/>
  <c r="O172" i="7"/>
  <c r="O171" i="7"/>
  <c r="O169" i="7"/>
  <c r="O168" i="7"/>
  <c r="O167" i="7"/>
  <c r="O251" i="7"/>
  <c r="O116" i="7"/>
  <c r="O114" i="7"/>
  <c r="O113" i="7"/>
  <c r="O112" i="7"/>
  <c r="O111" i="7"/>
  <c r="O76" i="7"/>
  <c r="O74" i="7"/>
  <c r="O73" i="7"/>
  <c r="O72" i="7"/>
  <c r="O71" i="7"/>
  <c r="O40" i="7"/>
  <c r="O43" i="7"/>
  <c r="O38" i="7"/>
  <c r="O27" i="7"/>
  <c r="O260" i="7"/>
  <c r="O257" i="7"/>
  <c r="O256" i="7"/>
  <c r="O255" i="7"/>
  <c r="O230" i="7"/>
  <c r="O140" i="7"/>
  <c r="O139" i="7"/>
  <c r="O138" i="7"/>
  <c r="O137" i="7"/>
  <c r="O136" i="7"/>
  <c r="O135" i="7"/>
  <c r="O30" i="7"/>
  <c r="O238" i="7"/>
  <c r="O252" i="7"/>
  <c r="O249" i="7"/>
  <c r="O248" i="7"/>
  <c r="O247" i="7"/>
  <c r="O44" i="7"/>
  <c r="O42" i="7"/>
  <c r="O41" i="7"/>
  <c r="O39" i="7"/>
  <c r="O67" i="7"/>
  <c r="O262" i="7"/>
  <c r="O259" i="7"/>
  <c r="O254" i="7"/>
  <c r="O212" i="7"/>
  <c r="O211" i="7"/>
  <c r="O209" i="7"/>
  <c r="O208" i="7"/>
  <c r="O207" i="7"/>
  <c r="O108" i="7"/>
  <c r="O107" i="7"/>
  <c r="O106" i="7"/>
  <c r="O105" i="7"/>
  <c r="O104" i="7"/>
  <c r="O103" i="7"/>
  <c r="O52" i="7"/>
  <c r="O50" i="7"/>
  <c r="O49" i="7"/>
  <c r="O47" i="7"/>
  <c r="O22" i="7"/>
  <c r="O246" i="7"/>
  <c r="O197" i="7"/>
  <c r="O148" i="7"/>
  <c r="O147" i="7"/>
  <c r="O146" i="7"/>
  <c r="O145" i="7"/>
  <c r="O144" i="7"/>
  <c r="O143" i="7"/>
  <c r="O75" i="7"/>
  <c r="O48" i="7"/>
  <c r="O14" i="7"/>
  <c r="O6" i="7"/>
  <c r="O236" i="7"/>
  <c r="O235" i="7"/>
  <c r="O233" i="7"/>
  <c r="O232" i="7"/>
  <c r="O231" i="7"/>
  <c r="O196" i="7"/>
  <c r="O195" i="7"/>
  <c r="O193" i="7"/>
  <c r="O192" i="7"/>
  <c r="O191" i="7"/>
  <c r="O164" i="7"/>
  <c r="O163" i="7"/>
  <c r="O161" i="7"/>
  <c r="O160" i="7"/>
  <c r="O159" i="7"/>
  <c r="O132" i="7"/>
  <c r="O131" i="7"/>
  <c r="O130" i="7"/>
  <c r="O129" i="7"/>
  <c r="O128" i="7"/>
  <c r="O127" i="7"/>
  <c r="O100" i="7"/>
  <c r="O99" i="7"/>
  <c r="O98" i="7"/>
  <c r="O97" i="7"/>
  <c r="O96" i="7"/>
  <c r="O95" i="7"/>
  <c r="O68" i="7"/>
  <c r="O66" i="7"/>
  <c r="O65" i="7"/>
  <c r="O64" i="7"/>
  <c r="O63" i="7"/>
  <c r="O24" i="7"/>
  <c r="O20" i="7"/>
  <c r="O19" i="7"/>
  <c r="O18" i="7"/>
  <c r="O17" i="7"/>
  <c r="O15" i="7"/>
  <c r="O228" i="7"/>
  <c r="O227" i="7"/>
  <c r="O225" i="7"/>
  <c r="O224" i="7"/>
  <c r="O223" i="7"/>
  <c r="O16" i="7"/>
  <c r="O12" i="7"/>
  <c r="O11" i="7"/>
  <c r="O10" i="7"/>
  <c r="O9" i="7"/>
  <c r="O7" i="7"/>
  <c r="O188" i="7"/>
  <c r="O187" i="7"/>
  <c r="O185" i="7"/>
  <c r="O184" i="7"/>
  <c r="O183" i="7"/>
  <c r="O156" i="7"/>
  <c r="O155" i="7"/>
  <c r="O154" i="7"/>
  <c r="O153" i="7"/>
  <c r="O152" i="7"/>
  <c r="O151" i="7"/>
  <c r="O124" i="7"/>
  <c r="O122" i="7"/>
  <c r="O121" i="7"/>
  <c r="O120" i="7"/>
  <c r="O119" i="7"/>
  <c r="O92" i="7"/>
  <c r="O91" i="7"/>
  <c r="O90" i="7"/>
  <c r="O89" i="7"/>
  <c r="O88" i="7"/>
  <c r="O87" i="7"/>
  <c r="O60" i="7"/>
  <c r="O58" i="7"/>
  <c r="O57" i="7"/>
  <c r="O56" i="7"/>
  <c r="O55" i="7"/>
  <c r="O8" i="7"/>
  <c r="O220" i="7"/>
  <c r="O219" i="7"/>
  <c r="O217" i="7"/>
  <c r="O216" i="7"/>
  <c r="O215" i="7"/>
  <c r="O123" i="7"/>
  <c r="O59" i="7"/>
  <c r="O244" i="7"/>
  <c r="O243" i="7"/>
  <c r="O241" i="7"/>
  <c r="O240" i="7"/>
  <c r="O239" i="7"/>
  <c r="O204" i="7"/>
  <c r="O203" i="7"/>
  <c r="O201" i="7"/>
  <c r="O200" i="7"/>
  <c r="O199" i="7"/>
  <c r="O32" i="7"/>
  <c r="O28" i="7"/>
  <c r="O26" i="7"/>
  <c r="O25" i="7"/>
  <c r="O23" i="7"/>
  <c r="AK6" i="4"/>
  <c r="AK7" i="4"/>
  <c r="AK8" i="4"/>
  <c r="AK14" i="4"/>
  <c r="AK9" i="4"/>
  <c r="AK10" i="4"/>
  <c r="AK11" i="4"/>
  <c r="AK12" i="4"/>
  <c r="AK13" i="4"/>
  <c r="D6" i="3"/>
  <c r="D7" i="3"/>
  <c r="E7" i="3" s="1"/>
  <c r="E4" i="3"/>
  <c r="AK17" i="4" l="1"/>
  <c r="AK15" i="4"/>
  <c r="AK16" i="4"/>
  <c r="D8" i="3"/>
  <c r="G6" i="3"/>
  <c r="E6" i="3"/>
  <c r="G5" i="3"/>
  <c r="AK18" i="4" l="1"/>
  <c r="E8" i="3"/>
  <c r="G7" i="3"/>
  <c r="D9" i="3"/>
  <c r="AK19" i="4" l="1"/>
  <c r="E9" i="3"/>
  <c r="D10" i="3"/>
  <c r="G8" i="3"/>
  <c r="AK20" i="4" l="1"/>
  <c r="D11" i="3"/>
  <c r="E10" i="3"/>
  <c r="G9" i="3" s="1"/>
  <c r="AK21" i="4" l="1"/>
  <c r="E11" i="3"/>
  <c r="G10" i="3" s="1"/>
  <c r="D16" i="3"/>
  <c r="E16" i="3" s="1"/>
  <c r="D14" i="3"/>
  <c r="AK22" i="4" l="1"/>
  <c r="G12" i="3"/>
  <c r="E14" i="3"/>
  <c r="D17" i="3"/>
  <c r="AK23" i="4" l="1"/>
  <c r="E17" i="3"/>
  <c r="D28" i="3"/>
  <c r="AK24" i="4" l="1"/>
  <c r="E28" i="3"/>
  <c r="D29" i="3"/>
  <c r="AK25" i="4" l="1"/>
  <c r="E29" i="3"/>
  <c r="D30" i="3"/>
  <c r="AK26" i="4" l="1"/>
  <c r="E30" i="3"/>
  <c r="D31" i="3"/>
  <c r="AK27" i="4" l="1"/>
  <c r="E31" i="3"/>
  <c r="D38" i="3"/>
  <c r="AK28" i="4" l="1"/>
  <c r="E38" i="3"/>
  <c r="D40" i="3"/>
  <c r="E40" i="3" s="1"/>
  <c r="AK29" i="4" l="1"/>
  <c r="G42" i="3"/>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 r="AK30" i="4" l="1"/>
  <c r="AK31" i="4" l="1"/>
  <c r="AK32" i="4" l="1"/>
  <c r="AK33" i="4" l="1"/>
  <c r="AK34" i="4" l="1"/>
  <c r="AK35" i="4" l="1"/>
  <c r="AK36" i="4" l="1"/>
  <c r="AK37" i="4" l="1"/>
  <c r="AK38" i="4" l="1"/>
  <c r="AK39" i="4" l="1"/>
  <c r="AK40" i="4" l="1"/>
  <c r="AK41" i="4" l="1"/>
  <c r="AK42" i="4" l="1"/>
  <c r="AK43" i="4" l="1"/>
  <c r="AK44" i="4" l="1"/>
  <c r="AK45" i="4" l="1"/>
  <c r="AK46" i="4" l="1"/>
  <c r="AK47" i="4" l="1"/>
  <c r="AK48" i="4" l="1"/>
  <c r="AK49" i="4" l="1"/>
  <c r="AK50" i="4" l="1"/>
  <c r="AK51" i="4" l="1"/>
  <c r="AK52" i="4" l="1"/>
  <c r="AK53" i="4" l="1"/>
  <c r="AK54" i="4" l="1"/>
  <c r="AK55" i="4" l="1"/>
  <c r="AK56" i="4" l="1"/>
  <c r="AK57" i="4" l="1"/>
  <c r="AK58" i="4" l="1"/>
  <c r="AK59" i="4" l="1"/>
  <c r="AK60" i="4" l="1"/>
  <c r="AK61" i="4" l="1"/>
  <c r="AK62" i="4" l="1"/>
  <c r="AK63" i="4" l="1"/>
  <c r="AK64" i="4" l="1"/>
  <c r="AK65" i="4" l="1"/>
  <c r="AK66" i="4" l="1"/>
  <c r="AK67" i="4" l="1"/>
  <c r="AK68" i="4" l="1"/>
  <c r="AK69" i="4" l="1"/>
  <c r="AK70" i="4" l="1"/>
  <c r="AK71" i="4" l="1"/>
  <c r="AK72" i="4" l="1"/>
  <c r="AK73" i="4" l="1"/>
  <c r="AK74" i="4" l="1"/>
  <c r="AK75" i="4" l="1"/>
  <c r="AK76" i="4" l="1"/>
  <c r="AK77" i="4" l="1"/>
  <c r="AK78" i="4" l="1"/>
  <c r="AK79" i="4" l="1"/>
  <c r="AK80" i="4" l="1"/>
  <c r="AK81" i="4" l="1"/>
  <c r="AK82" i="4" l="1"/>
  <c r="AK83" i="4" l="1"/>
  <c r="AK84" i="4" l="1"/>
  <c r="AK85" i="4" l="1"/>
  <c r="AK86" i="4" l="1"/>
  <c r="AK87" i="4" l="1"/>
  <c r="AK88" i="4" l="1"/>
  <c r="AK89" i="4" l="1"/>
  <c r="AK90" i="4" l="1"/>
  <c r="AK91" i="4" l="1"/>
  <c r="AK92" i="4" l="1"/>
  <c r="AK93" i="4" l="1"/>
  <c r="AK94" i="4" l="1"/>
  <c r="AK95" i="4" l="1"/>
  <c r="AK96" i="4" l="1"/>
  <c r="AK97" i="4" l="1"/>
  <c r="AK98" i="4" l="1"/>
  <c r="AK99" i="4" l="1"/>
  <c r="AK100" i="4" l="1"/>
  <c r="AK101" i="4" l="1"/>
  <c r="AK102" i="4" l="1"/>
  <c r="AK103" i="4" l="1"/>
  <c r="AK104" i="4" l="1"/>
  <c r="AK105" i="4" l="1"/>
  <c r="AK106" i="4" l="1"/>
  <c r="AK107" i="4" l="1"/>
  <c r="AK108" i="4" l="1"/>
  <c r="AK109" i="4" l="1"/>
  <c r="AK110" i="4" l="1"/>
  <c r="AK111" i="4" l="1"/>
  <c r="AK112" i="4" l="1"/>
  <c r="AK113" i="4" l="1"/>
  <c r="AK114" i="4" l="1"/>
  <c r="AK115" i="4" l="1"/>
  <c r="AK116" i="4" l="1"/>
  <c r="AK117" i="4" l="1"/>
  <c r="AK118" i="4" l="1"/>
  <c r="AK119" i="4" l="1"/>
  <c r="AK120" i="4" l="1"/>
  <c r="AK121" i="4" l="1"/>
  <c r="AK122" i="4" l="1"/>
  <c r="AK123" i="4" l="1"/>
  <c r="AK124" i="4" l="1"/>
  <c r="AK125" i="4" l="1"/>
  <c r="AK126" i="4" l="1"/>
  <c r="AK127" i="4" l="1"/>
  <c r="AK128" i="4" l="1"/>
  <c r="AK129" i="4" l="1"/>
  <c r="AK130" i="4" l="1"/>
  <c r="AK131" i="4" l="1"/>
  <c r="AK132" i="4" l="1"/>
  <c r="AK133" i="4" l="1"/>
  <c r="AK134" i="4" l="1"/>
  <c r="AK135" i="4" l="1"/>
  <c r="AK136" i="4" l="1"/>
  <c r="AK137" i="4" l="1"/>
  <c r="AK138" i="4" l="1"/>
  <c r="AK139" i="4" l="1"/>
  <c r="AK140" i="4" l="1"/>
  <c r="AK141" i="4" l="1"/>
  <c r="AK142" i="4" l="1"/>
  <c r="AK143" i="4" l="1"/>
  <c r="AK144" i="4" l="1"/>
  <c r="AK145" i="4" l="1"/>
  <c r="AK146" i="4" l="1"/>
  <c r="AK147" i="4" l="1"/>
  <c r="AK148" i="4" l="1"/>
  <c r="AK149" i="4" l="1"/>
  <c r="AK150" i="4" l="1"/>
  <c r="AK151" i="4" l="1"/>
  <c r="AK152" i="4" l="1"/>
  <c r="AK153" i="4" l="1"/>
  <c r="AK154" i="4" l="1"/>
  <c r="AK155" i="4" l="1"/>
  <c r="AK156" i="4" l="1"/>
  <c r="AK157" i="4" l="1"/>
  <c r="AK158" i="4" l="1"/>
  <c r="AK159" i="4" l="1"/>
  <c r="AK160" i="4" l="1"/>
  <c r="AK161" i="4" l="1"/>
  <c r="AK162" i="4" l="1"/>
  <c r="AK163" i="4" l="1"/>
  <c r="AK164" i="4" l="1"/>
  <c r="AK165" i="4" l="1"/>
  <c r="AK166" i="4" l="1"/>
  <c r="AK167" i="4" l="1"/>
  <c r="AK168" i="4" l="1"/>
  <c r="AK169" i="4" l="1"/>
  <c r="AK170" i="4" l="1"/>
  <c r="AK171" i="4" l="1"/>
  <c r="AK172" i="4" l="1"/>
  <c r="AK173" i="4" l="1"/>
  <c r="AK174" i="4" l="1"/>
  <c r="AK175" i="4" l="1"/>
  <c r="AK176" i="4" l="1"/>
  <c r="AK177" i="4" l="1"/>
  <c r="AK178" i="4" l="1"/>
  <c r="AK179" i="4" l="1"/>
  <c r="AK180" i="4" l="1"/>
  <c r="AK181" i="4" l="1"/>
  <c r="AK182" i="4" l="1"/>
  <c r="AK183" i="4" l="1"/>
  <c r="AK184" i="4" l="1"/>
  <c r="AK185" i="4" l="1"/>
  <c r="AK186" i="4" l="1"/>
  <c r="AK187" i="4" l="1"/>
  <c r="AK188" i="4" l="1"/>
  <c r="AK189" i="4" l="1"/>
  <c r="AK190" i="4" l="1"/>
  <c r="AK191" i="4" l="1"/>
  <c r="AK193" i="4" l="1"/>
  <c r="AK1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<sst xmlns="http://schemas.openxmlformats.org/spreadsheetml/2006/main" count="5469" uniqueCount="1420">
  <si>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</si>
  <si>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</si>
  <si>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</si>
  <si>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</si>
  <si>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</si>
  <si>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</si>
  <si>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</si>
  <si>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</si>
  <si>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</si>
  <si>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</si>
  <si>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</si>
  <si>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</si>
  <si>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</si>
  <si>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</si>
  <si>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</si>
  <si>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</si>
  <si>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</si>
  <si>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</si>
  <si>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</si>
  <si>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</si>
  <si>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</si>
  <si>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</si>
  <si>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</si>
  <si>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</si>
  <si>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</si>
  <si>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</si>
  <si>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</si>
  <si>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</si>
  <si>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</si>
  <si>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</si>
  <si>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</si>
  <si>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</si>
  <si>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</si>
  <si>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</si>
  <si>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</si>
  <si>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</si>
  <si>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</si>
  <si>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</si>
  <si>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</si>
  <si>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</si>
  <si>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</si>
  <si>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</si>
  <si>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</si>
  <si>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</si>
  <si>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</si>
  <si>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</si>
  <si>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</si>
  <si>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</si>
  <si>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</si>
  <si>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</si>
  <si>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</si>
  <si>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</si>
  <si>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</si>
  <si>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</si>
  <si>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</si>
  <si>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</si>
  <si>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</si>
  <si>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</si>
  <si>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</si>
  <si>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</si>
  <si>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</si>
  <si>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</si>
  <si>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</si>
  <si>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</si>
  <si>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</si>
  <si>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</si>
  <si>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</si>
  <si>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</si>
  <si>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</si>
  <si>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</si>
  <si>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</si>
  <si>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</si>
  <si>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</si>
  <si>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</si>
  <si>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</si>
  <si>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</si>
  <si>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</si>
  <si>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</si>
  <si>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</si>
  <si>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</si>
  <si>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</si>
  <si>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</si>
  <si>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</si>
  <si>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</si>
  <si>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</si>
  <si>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</si>
  <si>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</si>
  <si>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</si>
  <si>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</si>
  <si>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</si>
  <si>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</si>
  <si>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</si>
  <si>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</si>
  <si>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</si>
  <si>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</si>
  <si>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</si>
  <si>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</si>
  <si>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</si>
  <si>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</si>
  <si>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</si>
  <si>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</si>
  <si>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</si>
  <si>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</si>
  <si>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</si>
  <si>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</si>
  <si>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</si>
  <si>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</si>
  <si>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</si>
  <si>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</si>
  <si>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</si>
  <si>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</si>
  <si>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</si>
  <si>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</si>
  <si>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</si>
  <si>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</si>
  <si>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</si>
  <si>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</si>
  <si>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</si>
  <si>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</si>
  <si>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</si>
  <si>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</si>
  <si>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</si>
  <si>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</si>
  <si>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</si>
  <si>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</si>
  <si>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</si>
  <si>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</si>
  <si>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</si>
  <si>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</si>
  <si>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</si>
  <si>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</si>
  <si>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</si>
  <si>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</si>
  <si>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</si>
  <si>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</si>
  <si>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</si>
  <si>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</si>
  <si>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</si>
  <si>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</si>
  <si>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</si>
  <si>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</si>
  <si>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</si>
  <si>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</si>
  <si>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</si>
  <si>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</si>
  <si>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</si>
  <si>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</si>
  <si>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</si>
  <si>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</si>
  <si>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</si>
  <si>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</si>
  <si>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</si>
  <si>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</si>
  <si>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</si>
  <si>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</si>
  <si>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</si>
  <si>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</si>
  <si>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</si>
  <si>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</si>
  <si>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</si>
  <si>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</si>
  <si>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</si>
  <si>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</si>
  <si>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</si>
  <si>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</si>
  <si>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</si>
  <si>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</si>
  <si>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</si>
  <si>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</si>
  <si>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</si>
  <si>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</si>
  <si>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</si>
  <si>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</si>
  <si>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</si>
  <si>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</si>
  <si>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</si>
  <si>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</si>
  <si>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</si>
  <si>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</si>
  <si>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</si>
  <si>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</si>
  <si>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</si>
  <si>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</si>
  <si>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</si>
  <si>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</si>
  <si>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</si>
  <si>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</si>
  <si>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</si>
  <si>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</si>
  <si>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</si>
  <si>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</si>
  <si>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</si>
  <si>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</si>
  <si>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</si>
  <si>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</si>
  <si>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</si>
  <si>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</si>
  <si>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</si>
  <si>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</si>
  <si>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</si>
  <si>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</si>
  <si>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</si>
  <si>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</si>
  <si>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</si>
  <si>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</si>
  <si>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</si>
  <si>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</si>
  <si>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</si>
  <si>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</si>
  <si>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</si>
  <si>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</si>
  <si>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</si>
  <si>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</si>
  <si>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</si>
  <si>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</si>
  <si>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</si>
  <si>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</si>
  <si>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</si>
  <si>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</si>
  <si>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</si>
  <si>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</si>
  <si>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</si>
  <si>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</si>
  <si>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</si>
  <si>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</si>
  <si>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</si>
  <si>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</si>
  <si>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</si>
  <si>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</si>
  <si>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</si>
  <si>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</si>
  <si>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</si>
  <si>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</si>
  <si>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</si>
  <si>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</si>
  <si>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</si>
  <si>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</si>
  <si>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</si>
  <si>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</si>
  <si>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</si>
  <si>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</si>
  <si>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</si>
  <si>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</si>
  <si>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</si>
  <si>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</si>
  <si>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</si>
  <si>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</si>
  <si>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</si>
  <si>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</si>
  <si>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</si>
  <si>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</si>
  <si>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</si>
  <si>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</si>
  <si>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</si>
  <si>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</si>
  <si>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</si>
  <si>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</si>
  <si>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</si>
  <si>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</si>
  <si>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</si>
  <si>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</si>
  <si>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</si>
  <si>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</si>
  <si>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</si>
  <si>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</si>
  <si>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</si>
  <si>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</si>
  <si>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</si>
  <si>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</si>
  <si>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</si>
  <si>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</si>
  <si>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</si>
  <si>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</si>
  <si>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</si>
  <si>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</si>
  <si>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</si>
  <si>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</si>
  <si>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</si>
  <si>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</si>
  <si>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</si>
  <si>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</si>
  <si>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</si>
  <si>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</si>
  <si>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</si>
  <si>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</si>
  <si>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</si>
  <si>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</si>
  <si>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</si>
  <si>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</si>
  <si>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</si>
  <si>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</si>
  <si>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</si>
  <si>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</si>
  <si>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</si>
  <si>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</si>
  <si>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</si>
  <si>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</si>
  <si>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</si>
  <si>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</si>
  <si>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</si>
  <si>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</si>
  <si>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</si>
  <si>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</si>
  <si>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</si>
  <si>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</si>
  <si>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</si>
  <si>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</si>
  <si>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</si>
  <si>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</si>
  <si>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</si>
  <si>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</si>
  <si>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</si>
  <si>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</si>
  <si>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</si>
  <si>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</si>
  <si>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</si>
  <si>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</si>
  <si>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</si>
  <si>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</si>
  <si>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</si>
  <si>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</si>
  <si>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</si>
  <si>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</si>
  <si>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</si>
  <si>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</si>
  <si>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</si>
  <si>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</si>
  <si>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</si>
  <si>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</si>
  <si>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</si>
  <si>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</si>
  <si>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</si>
  <si>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</si>
  <si>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</si>
  <si>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</si>
  <si>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</si>
  <si>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</si>
  <si>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</si>
  <si>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</si>
  <si>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</si>
  <si>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</si>
  <si>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</si>
  <si>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</si>
  <si>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</si>
  <si>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</si>
  <si>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</si>
  <si>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</si>
  <si>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</si>
  <si>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</si>
  <si>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</si>
  <si>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</si>
  <si>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</si>
  <si>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</si>
  <si>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</si>
  <si>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</si>
  <si>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</si>
  <si>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</si>
  <si>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</si>
  <si>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</si>
  <si>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</si>
  <si>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</si>
  <si>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</si>
  <si>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</si>
  <si>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</si>
  <si>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</si>
  <si>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</si>
  <si>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</si>
  <si>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</si>
  <si>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</si>
  <si>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</si>
  <si>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</si>
  <si>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</si>
  <si>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</si>
  <si>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</si>
  <si>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</si>
  <si>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</si>
  <si>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</si>
  <si>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</si>
  <si>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</si>
  <si>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</si>
  <si>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</si>
  <si>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</si>
  <si>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</si>
  <si>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</si>
  <si>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</si>
  <si>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</si>
  <si>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</si>
  <si>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</si>
  <si>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</si>
  <si>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</si>
  <si>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</si>
  <si>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</si>
  <si>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</si>
  <si>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</si>
  <si>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</si>
  <si>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</si>
  <si>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</si>
  <si>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</si>
  <si>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</si>
  <si>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</si>
  <si>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</si>
  <si>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</si>
  <si>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</si>
  <si>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</si>
  <si>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</si>
  <si>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</si>
  <si>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</si>
  <si>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</si>
  <si>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</si>
  <si>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</si>
  <si>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</si>
  <si>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</si>
  <si>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</si>
  <si>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</si>
  <si>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</si>
  <si>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</si>
  <si>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</si>
  <si>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</si>
  <si>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</si>
  <si>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</si>
  <si>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</si>
  <si>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</si>
  <si>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</si>
  <si>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</si>
  <si>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</si>
  <si>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</si>
  <si>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</si>
  <si>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</si>
  <si>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</si>
  <si>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</si>
  <si>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</si>
  <si>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</si>
  <si>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</si>
  <si>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</si>
  <si>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</si>
  <si>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</si>
  <si>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</si>
  <si>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</si>
  <si>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</si>
  <si>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</si>
  <si>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</si>
  <si>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</si>
  <si>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</si>
  <si>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</si>
  <si>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</si>
  <si>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</si>
  <si>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</si>
  <si>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</si>
  <si>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</si>
  <si>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</si>
  <si>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</si>
  <si>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</si>
  <si>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</si>
  <si>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</si>
  <si>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</si>
  <si>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</si>
  <si>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</si>
  <si>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</si>
  <si>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</si>
  <si>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</si>
  <si>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</si>
  <si>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</si>
  <si>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</si>
  <si>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</si>
  <si>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</si>
  <si>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</si>
  <si>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</si>
  <si>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</si>
  <si>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</si>
  <si>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</si>
  <si>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</si>
  <si>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</si>
  <si>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</si>
  <si>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</si>
  <si>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</si>
  <si>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</si>
  <si>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</si>
  <si>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</si>
  <si>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</si>
  <si>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</si>
  <si>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</si>
  <si>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</si>
  <si>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</si>
  <si>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</si>
  <si>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</si>
  <si>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</si>
  <si>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</si>
  <si>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</si>
  <si>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</si>
  <si>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</si>
  <si>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</si>
  <si>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</si>
  <si>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</si>
  <si>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</si>
  <si>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</si>
  <si>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</si>
  <si>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</si>
  <si>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</si>
  <si>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</si>
  <si>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</si>
  <si>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</si>
  <si>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</si>
  <si>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</si>
  <si>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</si>
  <si>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</si>
  <si>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</si>
  <si>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</si>
  <si>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</si>
  <si>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</si>
  <si>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</si>
  <si>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</si>
  <si>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</si>
  <si>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</si>
  <si>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</si>
  <si>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</si>
  <si>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</si>
  <si>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</si>
  <si>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</si>
  <si>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</si>
  <si>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</si>
  <si>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</si>
  <si>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</si>
  <si>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</si>
  <si>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</si>
  <si>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</si>
  <si>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</si>
  <si>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</si>
  <si>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</si>
  <si>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</si>
  <si>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</si>
  <si>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</si>
  <si>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</si>
  <si>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</si>
  <si>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</si>
  <si>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</si>
  <si>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</si>
  <si>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</si>
  <si>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</si>
  <si>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</si>
  <si>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</si>
  <si>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</si>
  <si>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</si>
  <si>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</si>
  <si>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</si>
  <si>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</si>
  <si>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</si>
  <si>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</si>
  <si>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</si>
  <si>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</si>
  <si>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</si>
  <si>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</si>
  <si>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</si>
  <si>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</si>
  <si>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</si>
  <si>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</si>
  <si>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</si>
  <si>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</si>
  <si>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</si>
  <si>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</si>
  <si>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</si>
  <si>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</si>
  <si>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</si>
  <si>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</si>
  <si>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</si>
  <si>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</si>
  <si>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</si>
  <si>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</si>
  <si>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</si>
  <si>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</si>
  <si>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</si>
  <si>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</si>
  <si>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</si>
  <si>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</si>
  <si>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</si>
  <si>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</si>
  <si>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</si>
  <si>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</si>
  <si>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</si>
  <si>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</si>
  <si>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</si>
  <si>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</si>
  <si>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</si>
  <si>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</si>
  <si>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</si>
  <si>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</si>
  <si>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</si>
  <si>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</si>
  <si>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</si>
  <si>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</si>
  <si>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</si>
  <si>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</si>
  <si>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</si>
  <si>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</si>
  <si>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</si>
  <si>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</si>
  <si>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</si>
  <si>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</si>
  <si>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</si>
  <si>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</si>
  <si>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</si>
  <si>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</si>
  <si>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</si>
  <si>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</si>
  <si>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</si>
  <si>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</si>
  <si>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</si>
  <si>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</si>
  <si>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</si>
  <si>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</si>
  <si>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</si>
  <si>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</si>
  <si>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</si>
  <si>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</si>
  <si>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</si>
  <si>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</si>
  <si>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</si>
  <si>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</si>
  <si>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</si>
  <si>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</si>
  <si>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</si>
  <si>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</si>
  <si>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</si>
  <si>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</si>
  <si>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</si>
  <si>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</si>
  <si>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</si>
  <si>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</si>
  <si>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</si>
  <si>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</si>
  <si>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</si>
  <si>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</si>
  <si>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</si>
  <si>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</si>
  <si>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</si>
  <si>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</si>
  <si>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</si>
  <si>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</si>
  <si>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</si>
  <si>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</si>
  <si>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</si>
  <si>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</si>
  <si>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</si>
  <si>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</si>
  <si>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</si>
  <si>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</si>
  <si>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</si>
  <si>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</si>
  <si>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</si>
  <si>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</si>
  <si>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</si>
  <si>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</si>
  <si>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</si>
  <si>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</si>
  <si>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</si>
  <si>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</si>
  <si>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</si>
  <si>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</si>
  <si>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</si>
  <si>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</si>
  <si>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</si>
  <si>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</si>
  <si>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</si>
  <si>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</si>
  <si>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</si>
  <si>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</si>
  <si>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</si>
  <si>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</si>
  <si>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</si>
  <si>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</si>
  <si>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</si>
  <si>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</si>
  <si>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</si>
  <si>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</si>
  <si>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</si>
  <si>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</si>
  <si>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</si>
  <si>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</si>
  <si>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</si>
  <si>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</si>
  <si>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</si>
  <si>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</si>
  <si>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</si>
  <si>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</si>
  <si>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</si>
  <si>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</si>
  <si>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</si>
  <si>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</si>
  <si>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</si>
  <si>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</si>
  <si>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</si>
  <si>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</si>
  <si>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</si>
  <si>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</si>
  <si>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</si>
  <si>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</si>
  <si>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</si>
  <si>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</si>
  <si>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</si>
  <si>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</si>
  <si>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</si>
  <si>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</si>
  <si>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</si>
  <si>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</si>
  <si>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</si>
  <si>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</si>
  <si>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</si>
  <si>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</si>
  <si>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</si>
  <si>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</si>
  <si>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</si>
  <si>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</si>
  <si>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</si>
  <si>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</si>
  <si>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</si>
  <si>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</si>
  <si>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</si>
  <si>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</si>
  <si>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</si>
  <si>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</si>
  <si>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</si>
  <si>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</si>
  <si>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</si>
  <si>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</si>
  <si>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</si>
  <si>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</si>
  <si>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</si>
  <si>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</si>
  <si>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</si>
  <si>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</si>
  <si>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</si>
  <si>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</si>
  <si>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</si>
  <si>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</si>
  <si>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</si>
  <si>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</si>
  <si>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</si>
  <si>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</si>
  <si>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</si>
  <si>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</si>
  <si>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</si>
  <si>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</si>
  <si>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</si>
  <si>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</si>
  <si>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</si>
  <si>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</si>
  <si>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</si>
  <si>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</si>
  <si>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</si>
  <si>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</si>
  <si>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</si>
  <si>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</si>
  <si>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</si>
  <si>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</si>
  <si>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</si>
  <si>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</si>
  <si>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</si>
  <si>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</si>
  <si>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</si>
  <si>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</si>
  <si>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</si>
  <si>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</si>
  <si>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</si>
  <si>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</si>
  <si>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</si>
  <si>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</si>
  <si>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</si>
  <si>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</si>
  <si>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</si>
  <si>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</si>
  <si>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</si>
  <si>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</si>
  <si>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</si>
  <si>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</si>
  <si>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</si>
  <si>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</si>
  <si>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</si>
  <si>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</si>
  <si>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</si>
  <si>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</si>
  <si>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</si>
  <si>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</si>
  <si>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</si>
  <si>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</si>
  <si>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</si>
  <si>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</si>
  <si>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</si>
  <si>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</si>
  <si>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</si>
  <si>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</si>
  <si>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</si>
  <si>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</si>
  <si>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</si>
  <si>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</si>
  <si>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</si>
  <si>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</si>
  <si>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</si>
  <si>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</si>
  <si>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</si>
  <si>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</si>
  <si>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</si>
  <si>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</si>
  <si>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</si>
  <si>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</si>
  <si>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</si>
  <si>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</si>
  <si>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</si>
  <si>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</si>
  <si>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</si>
  <si>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</si>
  <si>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</si>
  <si>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</si>
  <si>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</si>
  <si>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</si>
  <si>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</si>
  <si>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</si>
  <si>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</si>
  <si>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</si>
  <si>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</si>
  <si>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</si>
  <si>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</si>
  <si>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</si>
  <si>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</si>
  <si>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</si>
  <si>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</si>
  <si>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</si>
  <si>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</si>
  <si>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</si>
  <si>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</si>
  <si>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</si>
  <si>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</si>
  <si>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</si>
  <si>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</si>
  <si>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</si>
  <si>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</si>
  <si>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</si>
  <si>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</si>
  <si>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</si>
  <si>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</si>
  <si>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</si>
  <si>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</si>
  <si>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</si>
  <si>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</si>
  <si>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</si>
  <si>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</si>
  <si>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</si>
  <si>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</si>
  <si>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</si>
  <si>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</si>
  <si>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</si>
  <si>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</si>
  <si>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</si>
  <si>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</si>
  <si>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</si>
  <si>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</si>
  <si>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</si>
  <si>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</si>
  <si>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</si>
  <si>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</si>
  <si>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</si>
  <si>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</si>
  <si>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</si>
  <si>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</si>
  <si>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</si>
  <si>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</si>
  <si>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</si>
  <si>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</si>
  <si>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</si>
  <si>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</si>
  <si>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</si>
  <si>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</si>
  <si>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</si>
  <si>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</si>
  <si>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</si>
  <si>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</si>
  <si>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</si>
  <si>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</si>
  <si>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</si>
  <si>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</si>
  <si>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</si>
  <si>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</si>
  <si>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</si>
  <si>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</si>
  <si>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</si>
  <si>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</si>
  <si>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</si>
  <si>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</si>
  <si>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</si>
  <si>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</si>
  <si>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</si>
  <si>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</si>
  <si>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</si>
  <si>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</si>
  <si>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</si>
  <si>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</si>
  <si>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</si>
  <si>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</si>
  <si>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</si>
  <si>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</si>
  <si>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</si>
  <si>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</si>
  <si>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</si>
  <si>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</si>
  <si>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</si>
  <si>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</si>
  <si>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</si>
  <si>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</si>
  <si>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</si>
  <si>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</si>
  <si>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</si>
  <si>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</si>
  <si>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</si>
  <si>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</si>
  <si>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</si>
  <si>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</si>
  <si>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</si>
  <si>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</si>
  <si>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</si>
  <si>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</si>
  <si>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</si>
  <si>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</si>
  <si>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</si>
  <si>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</si>
  <si>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</si>
  <si>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</si>
  <si>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</si>
  <si>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</si>
  <si>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</si>
  <si>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</si>
  <si>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</si>
  <si>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</si>
  <si>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</si>
  <si>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</si>
  <si>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</si>
  <si>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</si>
  <si>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</si>
  <si>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</si>
  <si>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</si>
  <si>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</si>
  <si>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</si>
  <si>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</si>
  <si>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</si>
  <si>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</si>
  <si>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</si>
  <si>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</si>
  <si>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</si>
  <si>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</si>
  <si>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</si>
  <si>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</si>
  <si>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</si>
  <si>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</si>
  <si>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</si>
  <si>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</si>
  <si>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</si>
  <si>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</si>
  <si>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</si>
  <si>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</si>
  <si>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</si>
  <si>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</si>
  <si>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</si>
  <si>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</si>
  <si>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</si>
  <si>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</si>
  <si>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</si>
  <si>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</si>
  <si>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</si>
  <si>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</si>
  <si>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</si>
  <si>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</si>
  <si>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</si>
  <si>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</si>
  <si>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</si>
  <si>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</si>
  <si>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</si>
  <si>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</si>
  <si>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</si>
  <si>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</si>
  <si>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</si>
  <si>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</si>
  <si>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</si>
  <si>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</si>
  <si>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</si>
  <si>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</si>
  <si>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</si>
  <si>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</si>
  <si>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</si>
  <si>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</si>
  <si>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</si>
  <si>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</si>
  <si>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</si>
  <si>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</si>
  <si>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</si>
  <si>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</si>
  <si>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</si>
  <si>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</si>
  <si>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</si>
  <si>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</si>
  <si>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</si>
  <si>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</si>
  <si>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</si>
  <si>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</si>
  <si>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</si>
  <si>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</si>
  <si>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</si>
  <si>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</si>
  <si>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</si>
  <si>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</si>
  <si>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</si>
  <si>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</si>
  <si>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</si>
  <si>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</si>
  <si>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</si>
  <si>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</si>
  <si>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</si>
  <si>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</si>
  <si>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</si>
  <si>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</si>
  <si>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</si>
  <si>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</si>
  <si>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</si>
  <si>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</si>
  <si>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</si>
  <si>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</si>
  <si>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</si>
  <si>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</si>
  <si>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</si>
  <si>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</si>
  <si>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</si>
  <si>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</si>
  <si>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</si>
  <si>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</si>
  <si>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</si>
  <si>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</si>
  <si>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</si>
  <si>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</si>
  <si>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</si>
  <si>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</si>
  <si>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</si>
  <si>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</si>
  <si>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</si>
  <si>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</si>
  <si>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</si>
  <si>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</si>
  <si>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</si>
  <si>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</si>
  <si>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</si>
  <si>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</si>
  <si>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</si>
  <si>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</si>
  <si>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</si>
  <si>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</si>
  <si>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</si>
  <si>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</si>
  <si>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</si>
  <si>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</si>
  <si>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</si>
  <si>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</si>
  <si>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</si>
  <si>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</si>
  <si>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</si>
  <si>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</si>
  <si>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</si>
  <si>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</si>
  <si>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</si>
  <si>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</si>
  <si>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</si>
  <si>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</si>
  <si>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</si>
  <si>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</si>
  <si>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</si>
  <si>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</si>
  <si>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</si>
  <si>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</si>
  <si>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</si>
  <si>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</si>
  <si>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</si>
  <si>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</si>
  <si>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</si>
  <si>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</si>
  <si>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</si>
  <si>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</si>
  <si>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</si>
  <si>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</si>
  <si>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</si>
  <si>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</si>
  <si>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</si>
  <si>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</si>
  <si>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</si>
  <si>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</si>
  <si>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</si>
  <si>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</si>
  <si>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</si>
  <si>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</si>
  <si>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</si>
  <si>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</si>
  <si>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</si>
  <si>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</si>
  <si>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</si>
  <si>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</si>
  <si>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</si>
  <si>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</si>
  <si>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</si>
  <si>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</si>
  <si>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</si>
  <si>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</si>
  <si>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</si>
  <si>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</si>
  <si>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</si>
  <si>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</si>
  <si>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</si>
  <si>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</si>
  <si>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</si>
  <si>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</si>
  <si>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</si>
  <si>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</si>
  <si>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</si>
  <si>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</si>
  <si>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</si>
  <si>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</si>
  <si>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</si>
  <si>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</si>
  <si>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</si>
  <si>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</si>
  <si>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</si>
  <si>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</si>
  <si>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</si>
  <si>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</si>
  <si>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</si>
  <si>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</si>
  <si>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</si>
  <si>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</si>
  <si>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</si>
  <si>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</si>
  <si>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</si>
  <si>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</si>
  <si>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</si>
  <si>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</si>
  <si>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</si>
  <si>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</si>
  <si>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</si>
  <si>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</si>
  <si>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</si>
  <si>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</si>
  <si>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</si>
  <si>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</si>
  <si>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</si>
  <si>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</si>
  <si>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</si>
  <si>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</si>
  <si>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</si>
  <si>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</si>
  <si>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</si>
  <si>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</si>
  <si>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</si>
  <si>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</si>
  <si>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</si>
  <si>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</si>
  <si>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</si>
  <si>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</si>
  <si>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</si>
  <si>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</si>
  <si>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</si>
  <si>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</si>
  <si>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</si>
  <si>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</si>
  <si>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</si>
  <si>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</si>
  <si>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</si>
  <si>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</si>
  <si>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</si>
  <si>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</si>
  <si>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</si>
  <si>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</si>
  <si>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</si>
  <si>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</si>
  <si>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</si>
  <si>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</si>
  <si>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</si>
  <si>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</si>
  <si>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</si>
  <si>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</si>
  <si>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</si>
  <si>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</si>
  <si>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</si>
  <si>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</si>
  <si>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</si>
  <si>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</si>
  <si>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</si>
  <si>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</si>
  <si>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</si>
  <si>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</si>
  <si>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</si>
  <si>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</si>
  <si>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</si>
  <si>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</si>
  <si>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</si>
  <si>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</si>
  <si>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</si>
  <si>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</si>
  <si>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</si>
  <si>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</si>
  <si>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</si>
  <si>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</si>
  <si>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</si>
  <si>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</si>
  <si>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</si>
  <si>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</si>
  <si>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</si>
  <si>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</si>
  <si>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</si>
  <si>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</si>
  <si>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</si>
  <si>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</si>
  <si>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</si>
  <si>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</si>
  <si>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</si>
  <si>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</si>
  <si>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</si>
  <si>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</si>
  <si>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</si>
  <si>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</si>
  <si>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</si>
  <si>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</si>
  <si>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</si>
  <si>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</si>
  <si>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</si>
  <si>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</si>
  <si>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</si>
  <si>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</si>
  <si>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</si>
  <si>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</si>
  <si>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</si>
  <si>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</si>
  <si>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</si>
  <si>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</si>
  <si>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</si>
  <si>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</si>
  <si>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</si>
  <si>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</si>
  <si>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</si>
  <si>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</si>
  <si>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</si>
  <si>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</si>
  <si>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</si>
  <si>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</si>
  <si>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</si>
  <si>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</si>
  <si>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</si>
  <si>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</si>
  <si>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</si>
  <si>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</si>
  <si>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</si>
  <si>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</si>
  <si>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</si>
  <si>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</si>
  <si>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</si>
  <si>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</si>
  <si>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</si>
  <si>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</si>
  <si>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</si>
  <si>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</si>
  <si>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</si>
  <si>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</si>
  <si>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</si>
  <si>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</si>
  <si>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</si>
  <si>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</si>
  <si>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</si>
  <si>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</si>
  <si>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</si>
  <si>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</si>
  <si>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</si>
  <si>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</si>
  <si>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</si>
  <si>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</si>
  <si>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</si>
  <si>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</si>
  <si>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</si>
  <si>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</si>
  <si>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</si>
  <si>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</si>
  <si>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</si>
  <si>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</si>
  <si>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</si>
  <si>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</si>
  <si>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</si>
  <si>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</si>
  <si>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</si>
  <si>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</si>
  <si>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</si>
  <si>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</si>
  <si>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</si>
  <si>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</si>
  <si>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</si>
  <si>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</si>
  <si>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</si>
  <si>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</si>
  <si>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</si>
  <si>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</si>
  <si>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</si>
  <si>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</si>
  <si>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</si>
  <si>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</si>
  <si>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</si>
  <si>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</si>
  <si>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</si>
  <si>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</si>
  <si>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</si>
  <si>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</si>
  <si>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</si>
  <si>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</si>
  <si>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</si>
  <si>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</si>
  <si>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</si>
  <si>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</si>
  <si>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</si>
  <si>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</si>
  <si>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</si>
  <si>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</si>
  <si>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</si>
  <si>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</si>
  <si>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</si>
  <si>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</si>
  <si>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</si>
  <si>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</si>
  <si>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</si>
  <si>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</si>
  <si>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</si>
  <si>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</si>
  <si>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</si>
  <si>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</si>
  <si>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</si>
  <si>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</si>
  <si>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</si>
  <si>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</si>
  <si>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</si>
  <si>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</si>
  <si>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</si>
  <si>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</si>
  <si>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</si>
  <si>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</si>
  <si>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</si>
  <si>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</si>
  <si>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</si>
  <si>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</si>
  <si>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</si>
  <si>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</si>
  <si>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</si>
  <si>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</si>
  <si>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</si>
  <si>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</si>
  <si>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</si>
  <si>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</si>
  <si>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</si>
  <si>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</si>
  <si>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</si>
  <si>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</si>
  <si>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</si>
  <si>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</si>
  <si>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</si>
  <si>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</si>
  <si>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</si>
  <si>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</si>
  <si>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</si>
  <si>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</si>
  <si>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</si>
  <si>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</si>
  <si>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Hard 10, 10 HP. EscArt DC 30 or burst DC 26</t>
  </si>
  <si>
    <t>Hard 10, 10 HP. EscArt DC 35 or burst DC 28</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</si>
  <si>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</si>
  <si>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</si>
  <si>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</si>
  <si>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</si>
  <si>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</si>
  <si>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</si>
  <si>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</si>
  <si>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</si>
  <si>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</si>
  <si>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</si>
  <si>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</si>
  <si>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</si>
  <si>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</si>
  <si>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</si>
  <si>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</si>
  <si>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</si>
  <si>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</si>
  <si>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</si>
  <si>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</si>
  <si>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</si>
  <si>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</si>
  <si>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</si>
  <si>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</si>
  <si>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</si>
  <si>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</si>
  <si>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</si>
  <si>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</si>
  <si>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</si>
  <si>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</si>
  <si>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</si>
  <si>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</si>
  <si>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</si>
  <si>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</si>
  <si>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</si>
  <si>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</si>
  <si>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</si>
  <si>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</si>
  <si>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</si>
  <si>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range_incriment</t>
  </si>
  <si>
    <t>melee_penalty</t>
  </si>
  <si>
    <t>is_finess</t>
  </si>
  <si>
    <t>has_reach</t>
  </si>
  <si>
    <t>base_size</t>
  </si>
  <si>
    <t>armor_type</t>
  </si>
  <si>
    <t>base_ac</t>
  </si>
  <si>
    <t>max_dex_bonus</t>
  </si>
  <si>
    <t>check_penalty</t>
  </si>
  <si>
    <t>spell_failure</t>
  </si>
  <si>
    <t>has_gauntlets</t>
  </si>
  <si>
    <t>can_run</t>
  </si>
  <si>
    <t>type</t>
  </si>
  <si>
    <t>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</si>
</sst>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6"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6"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19" t="s">
        <v>567</v>
      </c>
      <c r="N156" s="55" t="s">
        <v>841</v>
      </c>
      <c r="O156" s="55"/>
      <c r="P156" s="20" t="s">
        <v>569</v>
      </c>
      <c r="Q156" s="19" t="s">
        <v>567</v>
      </c>
      <c r="R156" s="55" t="s">
        <v>842</v>
      </c>
      <c r="S156" s="55"/>
      <c r="T156" s="55"/>
      <c r="U156" s="20" t="s">
        <v>569</v>
      </c>
      <c r="V156" s="19" t="s">
        <v>567</v>
      </c>
      <c r="W156" s="55" t="s">
        <v>843</v>
      </c>
      <c r="X156" s="55"/>
      <c r="Y156" s="55"/>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6" x14ac:dyDescent="0.3">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5" t="s">
        <v>10</v>
      </c>
      <c r="W3" s="55"/>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6"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5" t="s">
        <v>564</v>
      </c>
      <c r="H334" s="55"/>
      <c r="I334" s="55" t="s">
        <v>28</v>
      </c>
      <c r="J334" s="55"/>
      <c r="K334" s="5" t="s">
        <v>565</v>
      </c>
      <c r="L334" s="5" t="s">
        <v>566</v>
      </c>
      <c r="N334" s="19" t="s">
        <v>567</v>
      </c>
      <c r="O334" s="55" t="s">
        <v>568</v>
      </c>
      <c r="P334" s="55"/>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K225"/>
  <sheetViews>
    <sheetView topLeftCell="Q1" workbookViewId="0">
      <selection activeCell="R4" sqref="R4:AK5"/>
    </sheetView>
  </sheetViews>
  <sheetFormatPr defaultColWidth="9.109375" defaultRowHeight="10.199999999999999" outlineLevelRow="1" x14ac:dyDescent="0.2"/>
  <cols>
    <col min="1" max="1" width="26.6640625" style="4" bestFit="1" customWidth="1"/>
    <col min="2" max="2" width="40" style="35" customWidth="1"/>
    <col min="3" max="4" width="9.109375" style="4"/>
    <col min="5" max="16" width="9.109375" style="53"/>
    <col min="17" max="242" width="9.109375" style="4"/>
    <col min="243" max="243" width="26.6640625" style="4" bestFit="1" customWidth="1"/>
    <col min="244" max="498" width="9.109375" style="4"/>
    <col min="499" max="499" width="26.6640625" style="4" bestFit="1" customWidth="1"/>
    <col min="500" max="754" width="9.109375" style="4"/>
    <col min="755" max="755" width="26.6640625" style="4" bestFit="1" customWidth="1"/>
    <col min="756" max="1010" width="9.109375" style="4"/>
    <col min="1011" max="1011" width="26.6640625" style="4" bestFit="1" customWidth="1"/>
    <col min="1012" max="1266" width="9.109375" style="4"/>
    <col min="1267" max="1267" width="26.6640625" style="4" bestFit="1" customWidth="1"/>
    <col min="1268" max="1522" width="9.109375" style="4"/>
    <col min="1523" max="1523" width="26.6640625" style="4" bestFit="1" customWidth="1"/>
    <col min="1524" max="1778" width="9.109375" style="4"/>
    <col min="1779" max="1779" width="26.6640625" style="4" bestFit="1" customWidth="1"/>
    <col min="1780" max="2034" width="9.109375" style="4"/>
    <col min="2035" max="2035" width="26.6640625" style="4" bestFit="1" customWidth="1"/>
    <col min="2036" max="2290" width="9.109375" style="4"/>
    <col min="2291" max="2291" width="26.6640625" style="4" bestFit="1" customWidth="1"/>
    <col min="2292" max="2546" width="9.109375" style="4"/>
    <col min="2547" max="2547" width="26.6640625" style="4" bestFit="1" customWidth="1"/>
    <col min="2548" max="2802" width="9.109375" style="4"/>
    <col min="2803" max="2803" width="26.6640625" style="4" bestFit="1" customWidth="1"/>
    <col min="2804" max="3058" width="9.109375" style="4"/>
    <col min="3059" max="3059" width="26.6640625" style="4" bestFit="1" customWidth="1"/>
    <col min="3060" max="3314" width="9.109375" style="4"/>
    <col min="3315" max="3315" width="26.6640625" style="4" bestFit="1" customWidth="1"/>
    <col min="3316" max="3570" width="9.109375" style="4"/>
    <col min="3571" max="3571" width="26.6640625" style="4" bestFit="1" customWidth="1"/>
    <col min="3572" max="3826" width="9.109375" style="4"/>
    <col min="3827" max="3827" width="26.6640625" style="4" bestFit="1" customWidth="1"/>
    <col min="3828" max="4082" width="9.109375" style="4"/>
    <col min="4083" max="4083" width="26.6640625" style="4" bestFit="1" customWidth="1"/>
    <col min="4084" max="4338" width="9.109375" style="4"/>
    <col min="4339" max="4339" width="26.6640625" style="4" bestFit="1" customWidth="1"/>
    <col min="4340" max="4594" width="9.109375" style="4"/>
    <col min="4595" max="4595" width="26.6640625" style="4" bestFit="1" customWidth="1"/>
    <col min="4596" max="4850" width="9.109375" style="4"/>
    <col min="4851" max="4851" width="26.6640625" style="4" bestFit="1" customWidth="1"/>
    <col min="4852" max="5106" width="9.109375" style="4"/>
    <col min="5107" max="5107" width="26.6640625" style="4" bestFit="1" customWidth="1"/>
    <col min="5108" max="5362" width="9.109375" style="4"/>
    <col min="5363" max="5363" width="26.6640625" style="4" bestFit="1" customWidth="1"/>
    <col min="5364" max="5618" width="9.109375" style="4"/>
    <col min="5619" max="5619" width="26.6640625" style="4" bestFit="1" customWidth="1"/>
    <col min="5620" max="5874" width="9.109375" style="4"/>
    <col min="5875" max="5875" width="26.6640625" style="4" bestFit="1" customWidth="1"/>
    <col min="5876" max="6130" width="9.109375" style="4"/>
    <col min="6131" max="6131" width="26.6640625" style="4" bestFit="1" customWidth="1"/>
    <col min="6132" max="6386" width="9.109375" style="4"/>
    <col min="6387" max="6387" width="26.6640625" style="4" bestFit="1" customWidth="1"/>
    <col min="6388" max="6642" width="9.109375" style="4"/>
    <col min="6643" max="6643" width="26.6640625" style="4" bestFit="1" customWidth="1"/>
    <col min="6644" max="6898" width="9.109375" style="4"/>
    <col min="6899" max="6899" width="26.6640625" style="4" bestFit="1" customWidth="1"/>
    <col min="6900" max="7154" width="9.109375" style="4"/>
    <col min="7155" max="7155" width="26.6640625" style="4" bestFit="1" customWidth="1"/>
    <col min="7156" max="7410" width="9.109375" style="4"/>
    <col min="7411" max="7411" width="26.6640625" style="4" bestFit="1" customWidth="1"/>
    <col min="7412" max="7666" width="9.109375" style="4"/>
    <col min="7667" max="7667" width="26.6640625" style="4" bestFit="1" customWidth="1"/>
    <col min="7668" max="7922" width="9.109375" style="4"/>
    <col min="7923" max="7923" width="26.6640625" style="4" bestFit="1" customWidth="1"/>
    <col min="7924" max="8178" width="9.109375" style="4"/>
    <col min="8179" max="8179" width="26.6640625" style="4" bestFit="1" customWidth="1"/>
    <col min="8180" max="8434" width="9.109375" style="4"/>
    <col min="8435" max="8435" width="26.6640625" style="4" bestFit="1" customWidth="1"/>
    <col min="8436" max="8690" width="9.109375" style="4"/>
    <col min="8691" max="8691" width="26.6640625" style="4" bestFit="1" customWidth="1"/>
    <col min="8692" max="8946" width="9.109375" style="4"/>
    <col min="8947" max="8947" width="26.6640625" style="4" bestFit="1" customWidth="1"/>
    <col min="8948" max="9202" width="9.109375" style="4"/>
    <col min="9203" max="9203" width="26.6640625" style="4" bestFit="1" customWidth="1"/>
    <col min="9204" max="9458" width="9.109375" style="4"/>
    <col min="9459" max="9459" width="26.6640625" style="4" bestFit="1" customWidth="1"/>
    <col min="9460" max="9714" width="9.109375" style="4"/>
    <col min="9715" max="9715" width="26.6640625" style="4" bestFit="1" customWidth="1"/>
    <col min="9716" max="9970" width="9.109375" style="4"/>
    <col min="9971" max="9971" width="26.6640625" style="4" bestFit="1" customWidth="1"/>
    <col min="9972" max="10226" width="9.109375" style="4"/>
    <col min="10227" max="10227" width="26.6640625" style="4" bestFit="1" customWidth="1"/>
    <col min="10228" max="10482" width="9.109375" style="4"/>
    <col min="10483" max="10483" width="26.6640625" style="4" bestFit="1" customWidth="1"/>
    <col min="10484" max="10738" width="9.109375" style="4"/>
    <col min="10739" max="10739" width="26.6640625" style="4" bestFit="1" customWidth="1"/>
    <col min="10740" max="10994" width="9.109375" style="4"/>
    <col min="10995" max="10995" width="26.6640625" style="4" bestFit="1" customWidth="1"/>
    <col min="10996" max="11250" width="9.109375" style="4"/>
    <col min="11251" max="11251" width="26.6640625" style="4" bestFit="1" customWidth="1"/>
    <col min="11252" max="11506" width="9.109375" style="4"/>
    <col min="11507" max="11507" width="26.6640625" style="4" bestFit="1" customWidth="1"/>
    <col min="11508" max="11762" width="9.109375" style="4"/>
    <col min="11763" max="11763" width="26.6640625" style="4" bestFit="1" customWidth="1"/>
    <col min="11764" max="12018" width="9.109375" style="4"/>
    <col min="12019" max="12019" width="26.6640625" style="4" bestFit="1" customWidth="1"/>
    <col min="12020" max="12274" width="9.109375" style="4"/>
    <col min="12275" max="12275" width="26.6640625" style="4" bestFit="1" customWidth="1"/>
    <col min="12276" max="12530" width="9.109375" style="4"/>
    <col min="12531" max="12531" width="26.6640625" style="4" bestFit="1" customWidth="1"/>
    <col min="12532" max="12786" width="9.109375" style="4"/>
    <col min="12787" max="12787" width="26.6640625" style="4" bestFit="1" customWidth="1"/>
    <col min="12788" max="13042" width="9.109375" style="4"/>
    <col min="13043" max="13043" width="26.6640625" style="4" bestFit="1" customWidth="1"/>
    <col min="13044" max="13298" width="9.109375" style="4"/>
    <col min="13299" max="13299" width="26.6640625" style="4" bestFit="1" customWidth="1"/>
    <col min="13300" max="13554" width="9.109375" style="4"/>
    <col min="13555" max="13555" width="26.6640625" style="4" bestFit="1" customWidth="1"/>
    <col min="13556" max="13810" width="9.109375" style="4"/>
    <col min="13811" max="13811" width="26.6640625" style="4" bestFit="1" customWidth="1"/>
    <col min="13812" max="14066" width="9.109375" style="4"/>
    <col min="14067" max="14067" width="26.6640625" style="4" bestFit="1" customWidth="1"/>
    <col min="14068" max="14322" width="9.109375" style="4"/>
    <col min="14323" max="14323" width="26.6640625" style="4" bestFit="1" customWidth="1"/>
    <col min="14324" max="14578" width="9.109375" style="4"/>
    <col min="14579" max="14579" width="26.6640625" style="4" bestFit="1" customWidth="1"/>
    <col min="14580" max="14834" width="9.109375" style="4"/>
    <col min="14835" max="14835" width="26.6640625" style="4" bestFit="1" customWidth="1"/>
    <col min="14836" max="15090" width="9.109375" style="4"/>
    <col min="15091" max="15091" width="26.6640625" style="4" bestFit="1" customWidth="1"/>
    <col min="15092" max="15346" width="9.109375" style="4"/>
    <col min="15347" max="15347" width="26.6640625" style="4" bestFit="1" customWidth="1"/>
    <col min="15348" max="15602" width="9.109375" style="4"/>
    <col min="15603" max="15603" width="26.6640625" style="4" bestFit="1" customWidth="1"/>
    <col min="15604" max="15858" width="9.109375" style="4"/>
    <col min="15859" max="15859" width="26.6640625" style="4" bestFit="1" customWidth="1"/>
    <col min="15860" max="16114" width="9.109375" style="4"/>
    <col min="16115" max="16115" width="26.6640625" style="4" bestFit="1" customWidth="1"/>
    <col min="16116" max="16384" width="9.109375" style="4"/>
  </cols>
  <sheetData>
    <row r="1" spans="1:37" s="1" customFormat="1" ht="15.6" x14ac:dyDescent="0.3">
      <c r="A1" s="1" t="s">
        <v>0</v>
      </c>
      <c r="B1" s="34"/>
      <c r="E1" s="46"/>
      <c r="F1" s="46"/>
      <c r="G1" s="47"/>
      <c r="H1" s="46"/>
      <c r="I1" s="46"/>
      <c r="J1" s="46"/>
      <c r="K1" s="46"/>
      <c r="L1" s="46"/>
      <c r="M1" s="46"/>
      <c r="N1" s="46"/>
      <c r="O1" s="46"/>
      <c r="P1" s="46"/>
    </row>
    <row r="2" spans="1:37" s="1" customFormat="1" ht="15.6" x14ac:dyDescent="0.3">
      <c r="E2" s="48" t="s">
        <v>1391</v>
      </c>
      <c r="F2" s="48" t="s">
        <v>1393</v>
      </c>
      <c r="G2" s="46"/>
      <c r="H2" s="48" t="s">
        <v>1395</v>
      </c>
      <c r="I2" s="46"/>
      <c r="J2" s="46"/>
      <c r="K2" s="46"/>
      <c r="L2" s="46"/>
      <c r="M2" s="46"/>
      <c r="N2" s="46"/>
      <c r="O2" s="46"/>
      <c r="P2" s="46"/>
    </row>
    <row r="3" spans="1:37" s="1" customFormat="1" ht="15.6" x14ac:dyDescent="0.3">
      <c r="A3"/>
      <c r="B3"/>
      <c r="C3"/>
      <c r="D3"/>
      <c r="E3" s="48" t="s">
        <v>1394</v>
      </c>
      <c r="F3" s="48"/>
      <c r="G3" s="48"/>
      <c r="H3" s="48"/>
      <c r="I3" s="46"/>
      <c r="J3" s="46"/>
      <c r="K3" s="46"/>
      <c r="L3" s="46"/>
      <c r="M3" s="46"/>
      <c r="N3" s="46"/>
      <c r="O3" s="46"/>
      <c r="P3" s="46"/>
      <c r="X3" s="1" t="s">
        <v>1396</v>
      </c>
      <c r="Y3" s="1" t="s">
        <v>1396</v>
      </c>
      <c r="Z3" s="1" t="s">
        <v>1396</v>
      </c>
      <c r="AA3" s="1" t="s">
        <v>1396</v>
      </c>
      <c r="AB3" s="1" t="s">
        <v>1396</v>
      </c>
      <c r="AC3" s="1" t="s">
        <v>1397</v>
      </c>
      <c r="AD3" s="1" t="s">
        <v>1397</v>
      </c>
      <c r="AE3" s="1" t="s">
        <v>1396</v>
      </c>
      <c r="AF3" s="1" t="s">
        <v>1397</v>
      </c>
      <c r="AG3" s="1" t="s">
        <v>1397</v>
      </c>
      <c r="AH3" s="1" t="s">
        <v>1396</v>
      </c>
      <c r="AI3" s="1" t="s">
        <v>1396</v>
      </c>
    </row>
    <row r="4" spans="1:37" s="9" customFormat="1" ht="13.2" outlineLevel="1" x14ac:dyDescent="0.25">
      <c r="A4" t="s">
        <v>1389</v>
      </c>
      <c r="B4" t="s">
        <v>14</v>
      </c>
      <c r="C4" t="s">
        <v>1392</v>
      </c>
      <c r="D4" t="s">
        <v>1390</v>
      </c>
      <c r="E4" s="49" t="s">
        <v>1398</v>
      </c>
      <c r="F4" s="50" t="s">
        <v>1399</v>
      </c>
      <c r="G4" s="50" t="s">
        <v>1400</v>
      </c>
      <c r="H4" s="50" t="s">
        <v>1401</v>
      </c>
      <c r="I4" s="49" t="s">
        <v>1402</v>
      </c>
      <c r="J4" s="49" t="s">
        <v>1403</v>
      </c>
      <c r="K4" s="49" t="s">
        <v>1404</v>
      </c>
      <c r="L4" s="49" t="s">
        <v>1405</v>
      </c>
      <c r="M4" s="49" t="s">
        <v>1406</v>
      </c>
      <c r="N4" s="49" t="s">
        <v>1407</v>
      </c>
      <c r="O4" s="50" t="s">
        <v>1408</v>
      </c>
      <c r="P4" s="50" t="s">
        <v>1409</v>
      </c>
      <c r="Q4" s="9" t="s">
        <v>1364</v>
      </c>
      <c r="R4" s="45" t="s">
        <v>1389</v>
      </c>
      <c r="S4" s="45" t="s">
        <v>14</v>
      </c>
      <c r="T4" s="45" t="s">
        <v>1390</v>
      </c>
      <c r="U4" s="45" t="s">
        <v>1391</v>
      </c>
      <c r="V4" s="45" t="s">
        <v>1392</v>
      </c>
      <c r="W4" s="45" t="s">
        <v>1395</v>
      </c>
      <c r="X4" s="45" t="s">
        <v>1336</v>
      </c>
      <c r="Y4" s="45" t="s">
        <v>1337</v>
      </c>
      <c r="Z4" s="45" t="s">
        <v>28</v>
      </c>
      <c r="AA4" s="45" t="s">
        <v>27</v>
      </c>
      <c r="AB4" s="45" t="s">
        <v>1335</v>
      </c>
      <c r="AC4" s="45" t="s">
        <v>1333</v>
      </c>
      <c r="AD4" s="45" t="s">
        <v>1334</v>
      </c>
      <c r="AE4" s="45" t="s">
        <v>31</v>
      </c>
      <c r="AF4" s="45" t="s">
        <v>32</v>
      </c>
      <c r="AG4" s="45" t="s">
        <v>33</v>
      </c>
      <c r="AH4" s="45" t="s">
        <v>1331</v>
      </c>
      <c r="AI4" s="45" t="s">
        <v>1332</v>
      </c>
    </row>
    <row r="5" spans="1:37"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R5" s="4" t="str">
        <f>A$4&amp;": '"&amp;A5&amp;"'"</f>
        <v>product_name: 'Acid'</v>
      </c>
      <c r="S5" s="4" t="str">
        <f>IF(B5="","",$B$4&amp;": '"&amp;SUBSTITUTE(B5,CHAR(10),"\n")&amp;"'")</f>
        <v/>
      </c>
      <c r="T5" s="4" t="str">
        <f>D$4&amp;": "&amp;IF(ISNUMBER(D5),D5,-1)</f>
        <v>cost: 10</v>
      </c>
      <c r="U5" s="4" t="str">
        <f ca="1">"stock: "&amp;TRUNC(RAND()*20)</f>
        <v>stock: 14</v>
      </c>
      <c r="V5" s="4" t="str">
        <f>C$4&amp;": "&amp;IF(ISNUMBER(C5),C5,-1)</f>
        <v>weight: 1</v>
      </c>
      <c r="W5" s="4" t="str">
        <f>$W$4&amp;": 1"</f>
        <v>category_id: 1</v>
      </c>
      <c r="X5" s="4" t="str">
        <f>IF(E5="","",E$4&amp;": '"&amp;E5&amp;"'")</f>
        <v>weapon_type: 'Grenade'</v>
      </c>
      <c r="Y5" s="4" t="str">
        <f t="shared" ref="Y5:AE5" si="0">IF(F5="","",F$4&amp;": '"&amp;F5&amp;"'")</f>
        <v>ua_weapon_group: 'Alchemical'</v>
      </c>
      <c r="Z5" s="4" t="str">
        <f t="shared" si="0"/>
        <v>damage: 'd6'</v>
      </c>
      <c r="AA5" s="4" t="str">
        <f t="shared" si="0"/>
        <v>damage_type: 'Acid'</v>
      </c>
      <c r="AB5" s="4" t="str">
        <f t="shared" si="0"/>
        <v>special_damage: 'Special'</v>
      </c>
      <c r="AC5" s="4" t="str">
        <f>J$4&amp;": "&amp;IF(ISNUMBER(J5),J5,-1)</f>
        <v>critical_range: -1</v>
      </c>
      <c r="AD5" s="4" t="str">
        <f>K$4&amp;": "&amp;IF(ISNUMBER(K5),K5,-1)</f>
        <v>critical_multiplier: -1</v>
      </c>
      <c r="AE5" s="4" t="str">
        <f t="shared" si="0"/>
        <v>delivery: 'thrown'</v>
      </c>
      <c r="AF5" s="4" t="str">
        <f>M$4&amp;": "&amp;IF(ISNUMBER(M5),M5,-1)</f>
        <v>range_incriment: 10</v>
      </c>
      <c r="AG5" s="4" t="str">
        <f>N$4&amp;": "&amp;IF(ISNUMBER(N5),N5,-1)</f>
        <v>melee_penalty: -1</v>
      </c>
      <c r="AH5" s="4" t="str">
        <f>IF(O5="","",O$4&amp;": '"&amp;LOWER(O5)&amp;"'")</f>
        <v>is_finess: 'false'</v>
      </c>
      <c r="AI5" s="4" t="str">
        <f>IF(P5="","",P$4&amp;": '"&amp;LOWER(P5)&amp;"'")</f>
        <v>has_reach: 'false'</v>
      </c>
      <c r="AJ5" s="4" t="s">
        <v>1364</v>
      </c>
      <c r="AK5" s="4" t="str">
        <f ca="1">"{"&amp;_xlfn.TEXTJOIN(", ",,R5:W5,"additional_information: JSON.stringify({"&amp;_xlfn.TEXTJOIN(", ",,X5:AI5)&amp;"})")&amp;"},"</f>
        <v>{product_name: 'Acid', cost: 10, stock: 14, weight: 1, category_id: 1, additional_information: JSON.stringify({weapon_type: 'Grenade', ua_weapon_group: 'Alchemical', damage: 'd6', damage_type: 'Acid', special_damage: 'Special', critical_range: -1, critical_multiplier: -1, delivery: 'thrown', range_incriment: 10, melee_penalty: -1, is_finess: 'false', has_reach: 'false'})},</v>
      </c>
    </row>
    <row r="6" spans="1:37" outlineLevel="1" x14ac:dyDescent="0.2">
      <c r="A6" s="11" t="s">
        <v>42</v>
      </c>
      <c r="C6" s="12">
        <v>1</v>
      </c>
      <c r="D6" s="12"/>
      <c r="E6" s="51" t="s">
        <v>45</v>
      </c>
      <c r="F6" s="52"/>
      <c r="G6" s="52" t="s">
        <v>1321</v>
      </c>
      <c r="H6" s="51" t="s">
        <v>47</v>
      </c>
      <c r="I6" s="51"/>
      <c r="J6" s="51">
        <v>19</v>
      </c>
      <c r="K6" s="51">
        <v>2</v>
      </c>
      <c r="L6" s="51"/>
      <c r="M6" s="51"/>
      <c r="N6" s="51"/>
      <c r="O6" s="53" t="b">
        <v>0</v>
      </c>
      <c r="P6" s="53" t="b">
        <v>0</v>
      </c>
      <c r="R6" s="4" t="str">
        <f t="shared" ref="R6:R69" si="1">A$4&amp;": '"&amp;A6&amp;"'"</f>
        <v>product_name: 'Aiguchi'</v>
      </c>
      <c r="S6" s="4" t="str">
        <f t="shared" ref="S6:S69" si="2">IF(B6="","",$B$4&amp;": '"&amp;SUBSTITUTE(B6,CHAR(10),"\n")&amp;"'")</f>
        <v/>
      </c>
      <c r="T6" s="4" t="str">
        <f t="shared" ref="T6:T69" si="3">D$4&amp;": "&amp;IF(ISNUMBER(D6),D6,-1)</f>
        <v>cost: -1</v>
      </c>
      <c r="U6" s="4" t="str">
        <f t="shared" ref="U6:U69" ca="1" si="4">"stock: "&amp;TRUNC(RAND()*20)</f>
        <v>stock: 10</v>
      </c>
      <c r="V6" s="4" t="str">
        <f t="shared" ref="V6:V69" si="5">C$4&amp;": "&amp;IF(ISNUMBER(C6),C6,-1)</f>
        <v>weight: 1</v>
      </c>
      <c r="W6" s="4" t="str">
        <f t="shared" ref="W6:W69" si="6">$W$4&amp;": 1"</f>
        <v>category_id: 1</v>
      </c>
      <c r="X6" s="4" t="str">
        <f t="shared" ref="X6:X69" si="7">IF(E6="","",E$4&amp;": '"&amp;E6&amp;"'")</f>
        <v>weapon_type: 'Simple'</v>
      </c>
      <c r="Y6" s="4" t="str">
        <f t="shared" ref="Y6:Y69" si="8">IF(F6="","",F$4&amp;": '"&amp;F6&amp;"'")</f>
        <v/>
      </c>
      <c r="Z6" s="4" t="str">
        <f t="shared" ref="Z6:Z69" si="9">IF(G6="","",G$4&amp;": '"&amp;G6&amp;"'")</f>
        <v>damage: 'd4'</v>
      </c>
      <c r="AA6" s="4" t="str">
        <f t="shared" ref="AA6:AA69" si="10">IF(H6="","",H$4&amp;": '"&amp;H6&amp;"'")</f>
        <v>damage_type: 'Piercing'</v>
      </c>
      <c r="AB6" s="4" t="str">
        <f t="shared" ref="AB6:AB69" si="11">IF(I6="","",I$4&amp;": '"&amp;I6&amp;"'")</f>
        <v/>
      </c>
      <c r="AC6" s="4" t="str">
        <f t="shared" ref="AC6:AC69" si="12">J$4&amp;": "&amp;IF(ISNUMBER(J6),J6,-1)</f>
        <v>critical_range: 19</v>
      </c>
      <c r="AD6" s="4" t="str">
        <f t="shared" ref="AD6:AD69" si="13">K$4&amp;": "&amp;IF(ISNUMBER(K6),K6,-1)</f>
        <v>critical_multiplier: 2</v>
      </c>
      <c r="AE6" s="4" t="str">
        <f t="shared" ref="AE6:AE69" si="14">IF(L6="","",L$4&amp;": '"&amp;L6&amp;"'")</f>
        <v/>
      </c>
      <c r="AF6" s="4" t="str">
        <f t="shared" ref="AF6:AF69" si="15">M$4&amp;": "&amp;IF(ISNUMBER(M6),M6,-1)</f>
        <v>range_incriment: -1</v>
      </c>
      <c r="AG6" s="4" t="str">
        <f t="shared" ref="AG6:AG69" si="16">N$4&amp;": "&amp;IF(ISNUMBER(N6),N6,-1)</f>
        <v>melee_penalty: -1</v>
      </c>
      <c r="AH6" s="4" t="str">
        <f t="shared" ref="AH6:AH69" si="17">IF(O6="","",O$4&amp;": '"&amp;LOWER(O6)&amp;"'")</f>
        <v>is_finess: 'false'</v>
      </c>
      <c r="AI6" s="4" t="str">
        <f t="shared" ref="AI6:AI69" si="18">IF(P6="","",P$4&amp;": '"&amp;LOWER(P6)&amp;"'")</f>
        <v>has_reach: 'false'</v>
      </c>
      <c r="AK6" s="4" t="str">
        <f t="shared" ref="AK6:AK69" ca="1" si="19">"{"&amp;_xlfn.TEXTJOIN(", ",,R6:W6,"additional_information: JSON.stringify({"&amp;_xlfn.TEXTJOIN(", ",,X6:AI6)&amp;"})")&amp;"},"</f>
        <v>{product_name: 'Aiguchi', cost: -1, stock: 10, weight: 1, category_id: 1, additional_information: JSON.stringify({weapon_type: 'Simple', damage: 'd4', damage_type: 'Piercing', critical_range: 19, critical_multiplier: 2, range_incriment: -1, melee_penalty: -1, is_finess: 'false', has_reach: 'false'})},</v>
      </c>
    </row>
    <row r="7" spans="1:37" outlineLevel="1" x14ac:dyDescent="0.2">
      <c r="A7" s="11" t="s">
        <v>48</v>
      </c>
      <c r="C7" s="12">
        <v>1</v>
      </c>
      <c r="D7" s="12">
        <v>30</v>
      </c>
      <c r="E7" s="51" t="s">
        <v>39</v>
      </c>
      <c r="F7" s="52" t="s">
        <v>40</v>
      </c>
      <c r="G7" s="52" t="s">
        <v>1322</v>
      </c>
      <c r="H7" s="51" t="s">
        <v>50</v>
      </c>
      <c r="I7" s="51" t="s">
        <v>51</v>
      </c>
      <c r="J7" s="54"/>
      <c r="K7" s="54"/>
      <c r="L7" s="51" t="s">
        <v>41</v>
      </c>
      <c r="M7" s="51">
        <v>10</v>
      </c>
      <c r="N7" s="54"/>
      <c r="O7" s="53" t="b">
        <v>0</v>
      </c>
      <c r="P7" s="53" t="b">
        <v>0</v>
      </c>
      <c r="R7" s="4" t="str">
        <f t="shared" si="1"/>
        <v>product_name: 'Alchemical Sleep Gas'</v>
      </c>
      <c r="S7" s="4" t="str">
        <f t="shared" si="2"/>
        <v/>
      </c>
      <c r="T7" s="4" t="str">
        <f t="shared" si="3"/>
        <v>cost: 30</v>
      </c>
      <c r="U7" s="4" t="str">
        <f t="shared" ca="1" si="4"/>
        <v>stock: 15</v>
      </c>
      <c r="V7" s="4" t="str">
        <f t="shared" si="5"/>
        <v>weight: 1</v>
      </c>
      <c r="W7" s="4" t="str">
        <f t="shared" si="6"/>
        <v>category_id: 1</v>
      </c>
      <c r="X7" s="4" t="str">
        <f t="shared" si="7"/>
        <v>weapon_type: 'Grenade'</v>
      </c>
      <c r="Y7" s="4" t="str">
        <f t="shared" si="8"/>
        <v>ua_weapon_group: 'Alchemical'</v>
      </c>
      <c r="Z7" s="4" t="str">
        <f t="shared" si="9"/>
        <v>damage: 'd'</v>
      </c>
      <c r="AA7" s="4" t="str">
        <f t="shared" si="10"/>
        <v>damage_type: 'Sleep'</v>
      </c>
      <c r="AB7" s="4" t="str">
        <f t="shared" si="11"/>
        <v>special_damage: 'Fortitude DC (15)'</v>
      </c>
      <c r="AC7" s="4" t="str">
        <f t="shared" si="12"/>
        <v>critical_range: -1</v>
      </c>
      <c r="AD7" s="4" t="str">
        <f t="shared" si="13"/>
        <v>critical_multiplier: -1</v>
      </c>
      <c r="AE7" s="4" t="str">
        <f t="shared" si="14"/>
        <v>delivery: 'thrown'</v>
      </c>
      <c r="AF7" s="4" t="str">
        <f t="shared" si="15"/>
        <v>range_incriment: 10</v>
      </c>
      <c r="AG7" s="4" t="str">
        <f t="shared" si="16"/>
        <v>melee_penalty: -1</v>
      </c>
      <c r="AH7" s="4" t="str">
        <f t="shared" si="17"/>
        <v>is_finess: 'false'</v>
      </c>
      <c r="AI7" s="4" t="str">
        <f t="shared" si="18"/>
        <v>has_reach: 'false'</v>
      </c>
      <c r="AK7" s="4" t="str">
        <f t="shared" ca="1" si="19"/>
        <v>{product_name: 'Alchemical Sleep Gas', cost: 30, stock: 15, weight: 1, category_id: 1, additional_information: JSON.stringify({weapon_type: 'Grenade', ua_weapon_group: 'Alchemical', damage: 'd', damage_type: 'Sleep', special_damage: 'Fortitude DC (15)', critical_range: -1, critical_multiplier: -1, delivery: 'thrown', range_incriment: 10, melee_penalty: -1, is_finess: 'false', has_reach: 'false'})},</v>
      </c>
    </row>
    <row r="8" spans="1:37"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R8" s="4" t="str">
        <f t="shared" si="1"/>
        <v>product_name: 'Alchemist's Fire'</v>
      </c>
      <c r="S8" s="4" t="str">
        <f t="shared" si="2"/>
        <v/>
      </c>
      <c r="T8" s="4" t="str">
        <f t="shared" si="3"/>
        <v>cost: 20</v>
      </c>
      <c r="U8" s="4" t="str">
        <f t="shared" ca="1" si="4"/>
        <v>stock: 9</v>
      </c>
      <c r="V8" s="4" t="str">
        <f t="shared" si="5"/>
        <v>weight: 1</v>
      </c>
      <c r="W8" s="4" t="str">
        <f t="shared" si="6"/>
        <v>category_id: 1</v>
      </c>
      <c r="X8" s="4" t="str">
        <f t="shared" si="7"/>
        <v>weapon_type: 'Grenade'</v>
      </c>
      <c r="Y8" s="4" t="str">
        <f t="shared" si="8"/>
        <v>ua_weapon_group: 'Alchemical'</v>
      </c>
      <c r="Z8" s="4" t="str">
        <f t="shared" si="9"/>
        <v>damage: 'd6'</v>
      </c>
      <c r="AA8" s="4" t="str">
        <f t="shared" si="10"/>
        <v>damage_type: 'Fire'</v>
      </c>
      <c r="AB8" s="4" t="str">
        <f t="shared" si="11"/>
        <v>special_damage: 'Special'</v>
      </c>
      <c r="AC8" s="4" t="str">
        <f t="shared" si="12"/>
        <v>critical_range: -1</v>
      </c>
      <c r="AD8" s="4" t="str">
        <f t="shared" si="13"/>
        <v>critical_multiplier: -1</v>
      </c>
      <c r="AE8" s="4" t="str">
        <f t="shared" si="14"/>
        <v>delivery: 'thrown'</v>
      </c>
      <c r="AF8" s="4" t="str">
        <f t="shared" si="15"/>
        <v>range_incriment: 10</v>
      </c>
      <c r="AG8" s="4" t="str">
        <f t="shared" si="16"/>
        <v>melee_penalty: -1</v>
      </c>
      <c r="AH8" s="4" t="str">
        <f t="shared" si="17"/>
        <v>is_finess: 'false'</v>
      </c>
      <c r="AI8" s="4" t="str">
        <f t="shared" si="18"/>
        <v>has_reach: 'false'</v>
      </c>
      <c r="AK8" s="4" t="str">
        <f t="shared" ca="1" si="19"/>
        <v>{product_name: 'Alchemist's Fire', cost: 20, stock: 9, weight: 1, category_id: 1, additional_information: JSON.stringify({weapon_type: 'Grenade', ua_weapon_group: 'Alchemical', damage: 'd6', damage_type: 'Fire', special_damage: 'Special', critical_range: -1, critical_multiplier: -1, delivery: 'thrown', range_incriment: 10, melee_penalty: -1, is_finess: 'false', has_reach: 'false'})},</v>
      </c>
    </row>
    <row r="9" spans="1:37" ht="30.6" outlineLevel="1" x14ac:dyDescent="0.2">
      <c r="A9" s="11" t="s">
        <v>54</v>
      </c>
      <c r="B9" s="35" t="s">
        <v>55</v>
      </c>
      <c r="C9" s="12" t="s">
        <v>9</v>
      </c>
      <c r="D9" s="12" t="s">
        <v>9</v>
      </c>
      <c r="E9" s="51" t="s">
        <v>57</v>
      </c>
      <c r="F9" s="52" t="s">
        <v>58</v>
      </c>
      <c r="G9" s="52" t="s">
        <v>1320</v>
      </c>
      <c r="H9" s="51" t="s">
        <v>47</v>
      </c>
      <c r="I9" s="51"/>
      <c r="J9" s="51">
        <v>20</v>
      </c>
      <c r="K9" s="51">
        <v>2</v>
      </c>
      <c r="L9" s="51"/>
      <c r="M9" s="51"/>
      <c r="N9" s="51"/>
      <c r="O9" s="53" t="b">
        <v>0</v>
      </c>
      <c r="P9" s="53" t="b">
        <v>0</v>
      </c>
      <c r="R9" s="4" t="str">
        <f t="shared" si="1"/>
        <v>product_name: 'Armor, Spiked'</v>
      </c>
      <c r="S9" s="4" t="str">
        <f t="shared" si="2"/>
        <v>description: 'You can outfit your armor with spikes, which can deal damage in a grapple or as a separate attack. See Armor for details.'</v>
      </c>
      <c r="T9" s="4" t="str">
        <f t="shared" si="3"/>
        <v>cost: -1</v>
      </c>
      <c r="U9" s="4" t="str">
        <f t="shared" ca="1" si="4"/>
        <v>stock: 4</v>
      </c>
      <c r="V9" s="4" t="str">
        <f t="shared" si="5"/>
        <v>weight: -1</v>
      </c>
      <c r="W9" s="4" t="str">
        <f t="shared" si="6"/>
        <v>category_id: 1</v>
      </c>
      <c r="X9" s="4" t="str">
        <f t="shared" si="7"/>
        <v>weapon_type: 'Martial'</v>
      </c>
      <c r="Y9" s="4" t="str">
        <f t="shared" si="8"/>
        <v>ua_weapon_group: 'Armor'</v>
      </c>
      <c r="Z9" s="4" t="str">
        <f t="shared" si="9"/>
        <v>damage: 'd6'</v>
      </c>
      <c r="AA9" s="4" t="str">
        <f t="shared" si="10"/>
        <v>damage_type: 'Piercing'</v>
      </c>
      <c r="AB9" s="4" t="str">
        <f t="shared" si="11"/>
        <v/>
      </c>
      <c r="AC9" s="4" t="str">
        <f t="shared" si="12"/>
        <v>critical_range: 20</v>
      </c>
      <c r="AD9" s="4" t="str">
        <f t="shared" si="13"/>
        <v>critical_multiplier: 2</v>
      </c>
      <c r="AE9" s="4" t="str">
        <f t="shared" si="14"/>
        <v/>
      </c>
      <c r="AF9" s="4" t="str">
        <f t="shared" si="15"/>
        <v>range_incriment: -1</v>
      </c>
      <c r="AG9" s="4" t="str">
        <f t="shared" si="16"/>
        <v>melee_penalty: -1</v>
      </c>
      <c r="AH9" s="4" t="str">
        <f t="shared" si="17"/>
        <v>is_finess: 'false'</v>
      </c>
      <c r="AI9" s="4" t="str">
        <f t="shared" si="18"/>
        <v>has_reach: 'false'</v>
      </c>
      <c r="AK9" s="4" t="str">
        <f t="shared" ca="1" si="19"/>
        <v>{product_name: 'Armor, Spiked', description: 'You can outfit your armor with spikes, which can deal damage in a grapple or as a separate attack. See Armor for details.', cost: -1, stock: 4, weight: -1, category_id: 1, additional_information: JSON.stringify({weapon_type: 'Martial', ua_weapon_group: 'Armor', damage: 'd6', damage_type: 'Piercing', critical_range: 20, critical_multiplier: 2, range_incriment: -1, melee_penalty: -1, is_finess: 'false', has_reach: 'false'})},</v>
      </c>
    </row>
    <row r="10" spans="1:37" ht="61.2" outlineLevel="1" x14ac:dyDescent="0.2">
      <c r="A10" s="11" t="s">
        <v>59</v>
      </c>
      <c r="B10" s="35" t="s">
        <v>60</v>
      </c>
      <c r="C10" s="12">
        <v>1</v>
      </c>
      <c r="D10" s="12">
        <v>0.05</v>
      </c>
      <c r="E10" s="51" t="s">
        <v>45</v>
      </c>
      <c r="F10" s="52" t="s">
        <v>61</v>
      </c>
      <c r="G10" s="52" t="s">
        <v>1321</v>
      </c>
      <c r="H10" s="51" t="s">
        <v>47</v>
      </c>
      <c r="I10" s="51"/>
      <c r="J10" s="51">
        <v>19</v>
      </c>
      <c r="K10" s="51">
        <v>2</v>
      </c>
      <c r="L10" s="51"/>
      <c r="M10" s="51"/>
      <c r="N10" s="51">
        <v>-4</v>
      </c>
      <c r="O10" s="53" t="b">
        <v>1</v>
      </c>
      <c r="P10" s="53" t="b">
        <v>0</v>
      </c>
      <c r="R10" s="4" t="str">
        <f t="shared" si="1"/>
        <v>product_name: 'Arrow'</v>
      </c>
      <c r="S10" s="4" t="str">
        <f t="shared" si="2"/>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T10" s="4" t="str">
        <f t="shared" si="3"/>
        <v>cost: 0.05</v>
      </c>
      <c r="U10" s="4" t="str">
        <f t="shared" ca="1" si="4"/>
        <v>stock: 17</v>
      </c>
      <c r="V10" s="4" t="str">
        <f t="shared" si="5"/>
        <v>weight: 1</v>
      </c>
      <c r="W10" s="4" t="str">
        <f t="shared" si="6"/>
        <v>category_id: 1</v>
      </c>
      <c r="X10" s="4" t="str">
        <f t="shared" si="7"/>
        <v>weapon_type: 'Simple'</v>
      </c>
      <c r="Y10" s="4" t="str">
        <f t="shared" si="8"/>
        <v>ua_weapon_group: 'Improvised'</v>
      </c>
      <c r="Z10" s="4" t="str">
        <f t="shared" si="9"/>
        <v>damage: 'd4'</v>
      </c>
      <c r="AA10" s="4" t="str">
        <f t="shared" si="10"/>
        <v>damage_type: 'Piercing'</v>
      </c>
      <c r="AB10" s="4" t="str">
        <f t="shared" si="11"/>
        <v/>
      </c>
      <c r="AC10" s="4" t="str">
        <f t="shared" si="12"/>
        <v>critical_range: 19</v>
      </c>
      <c r="AD10" s="4" t="str">
        <f t="shared" si="13"/>
        <v>critical_multiplier: 2</v>
      </c>
      <c r="AE10" s="4" t="str">
        <f t="shared" si="14"/>
        <v/>
      </c>
      <c r="AF10" s="4" t="str">
        <f t="shared" si="15"/>
        <v>range_incriment: -1</v>
      </c>
      <c r="AG10" s="4" t="str">
        <f t="shared" si="16"/>
        <v>melee_penalty: -4</v>
      </c>
      <c r="AH10" s="4" t="str">
        <f t="shared" si="17"/>
        <v>is_finess: 'true'</v>
      </c>
      <c r="AI10" s="4" t="str">
        <f t="shared" si="18"/>
        <v>has_reach: 'false'</v>
      </c>
      <c r="AK10"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17, weight: 1, category_id: 1, additional_information: JSON.stringify({weapon_type: 'Simple', ua_weapon_group: 'Improvised', damage: 'd4', damage_type: 'Piercing', critical_range: 19, critical_multiplier: 2, range_incriment: -1, melee_penalty: -4, is_finess: 'true', has_reach: 'false'})},</v>
      </c>
    </row>
    <row r="11" spans="1:37" outlineLevel="1" x14ac:dyDescent="0.2">
      <c r="A11" s="11" t="s">
        <v>62</v>
      </c>
      <c r="C11" s="12">
        <v>7</v>
      </c>
      <c r="D11" s="12">
        <v>10</v>
      </c>
      <c r="E11" s="51" t="s">
        <v>57</v>
      </c>
      <c r="F11" s="52" t="s">
        <v>63</v>
      </c>
      <c r="G11" s="52" t="s">
        <v>1323</v>
      </c>
      <c r="H11" s="51" t="s">
        <v>64</v>
      </c>
      <c r="I11" s="51"/>
      <c r="J11" s="51">
        <v>20</v>
      </c>
      <c r="K11" s="51">
        <v>3</v>
      </c>
      <c r="L11" s="51"/>
      <c r="M11" s="51"/>
      <c r="N11" s="51"/>
      <c r="O11" s="53" t="b">
        <v>0</v>
      </c>
      <c r="P11" s="53" t="b">
        <v>0</v>
      </c>
      <c r="R11" s="4" t="str">
        <f t="shared" si="1"/>
        <v>product_name: 'Axe, Battle'</v>
      </c>
      <c r="S11" s="4" t="str">
        <f t="shared" si="2"/>
        <v/>
      </c>
      <c r="T11" s="4" t="str">
        <f t="shared" si="3"/>
        <v>cost: 10</v>
      </c>
      <c r="U11" s="4" t="str">
        <f t="shared" ca="1" si="4"/>
        <v>stock: 2</v>
      </c>
      <c r="V11" s="4" t="str">
        <f t="shared" si="5"/>
        <v>weight: 7</v>
      </c>
      <c r="W11" s="4" t="str">
        <f t="shared" si="6"/>
        <v>category_id: 1</v>
      </c>
      <c r="X11" s="4" t="str">
        <f t="shared" si="7"/>
        <v>weapon_type: 'Martial'</v>
      </c>
      <c r="Y11" s="4" t="str">
        <f t="shared" si="8"/>
        <v>ua_weapon_group: 'Axe'</v>
      </c>
      <c r="Z11" s="4" t="str">
        <f t="shared" si="9"/>
        <v>damage: 'd8'</v>
      </c>
      <c r="AA11" s="4" t="str">
        <f t="shared" si="10"/>
        <v>damage_type: 'Slashing'</v>
      </c>
      <c r="AB11" s="4" t="str">
        <f t="shared" si="11"/>
        <v/>
      </c>
      <c r="AC11" s="4" t="str">
        <f t="shared" si="12"/>
        <v>critical_range: 20</v>
      </c>
      <c r="AD11" s="4" t="str">
        <f t="shared" si="13"/>
        <v>critical_multiplier: 3</v>
      </c>
      <c r="AE11" s="4" t="str">
        <f t="shared" si="14"/>
        <v/>
      </c>
      <c r="AF11" s="4" t="str">
        <f t="shared" si="15"/>
        <v>range_incriment: -1</v>
      </c>
      <c r="AG11" s="4" t="str">
        <f t="shared" si="16"/>
        <v>melee_penalty: -1</v>
      </c>
      <c r="AH11" s="4" t="str">
        <f t="shared" si="17"/>
        <v>is_finess: 'false'</v>
      </c>
      <c r="AI11" s="4" t="str">
        <f t="shared" si="18"/>
        <v>has_reach: 'false'</v>
      </c>
      <c r="AK11" s="4" t="str">
        <f t="shared" ca="1" si="19"/>
        <v>{product_name: 'Axe, Battle', cost: 10, stock: 2, weight: 7, category_id: 1, additional_information: JSON.stringify({weapon_type: 'Martial', ua_weapon_group: 'Axe', damage: 'd8', damage_type: 'Slashing', critical_range: 20, critical_multiplier: 3, range_incriment: -1, melee_penalty: -1, is_finess: 'false', has_reach: 'false'})},</v>
      </c>
    </row>
    <row r="12" spans="1:37" outlineLevel="1" x14ac:dyDescent="0.2">
      <c r="A12" s="11" t="s">
        <v>65</v>
      </c>
      <c r="C12" s="12">
        <v>6</v>
      </c>
      <c r="D12" s="12"/>
      <c r="E12" s="51" t="s">
        <v>68</v>
      </c>
      <c r="F12" s="52" t="s">
        <v>69</v>
      </c>
      <c r="G12" s="52" t="s">
        <v>1320</v>
      </c>
      <c r="H12" s="51" t="s">
        <v>64</v>
      </c>
      <c r="I12" s="51"/>
      <c r="J12" s="51">
        <v>20</v>
      </c>
      <c r="K12" s="51">
        <v>3</v>
      </c>
      <c r="L12" s="51"/>
      <c r="M12" s="51"/>
      <c r="N12" s="51"/>
      <c r="O12" s="53" t="b">
        <v>0</v>
      </c>
      <c r="P12" s="53" t="b">
        <v>0</v>
      </c>
      <c r="R12" s="4" t="str">
        <f t="shared" si="1"/>
        <v>product_name: 'Axe, Dwarven Buckler'</v>
      </c>
      <c r="S12" s="4" t="str">
        <f t="shared" si="2"/>
        <v/>
      </c>
      <c r="T12" s="4" t="str">
        <f t="shared" si="3"/>
        <v>cost: -1</v>
      </c>
      <c r="U12" s="4" t="str">
        <f t="shared" ca="1" si="4"/>
        <v>stock: 6</v>
      </c>
      <c r="V12" s="4" t="str">
        <f t="shared" si="5"/>
        <v>weight: 6</v>
      </c>
      <c r="W12" s="4" t="str">
        <f t="shared" si="6"/>
        <v>category_id: 1</v>
      </c>
      <c r="X12" s="4" t="str">
        <f t="shared" si="7"/>
        <v>weapon_type: 'Exotic'</v>
      </c>
      <c r="Y12" s="4" t="str">
        <f t="shared" si="8"/>
        <v>ua_weapon_group: 'Shield'</v>
      </c>
      <c r="Z12" s="4" t="str">
        <f t="shared" si="9"/>
        <v>damage: 'd6'</v>
      </c>
      <c r="AA12" s="4" t="str">
        <f t="shared" si="10"/>
        <v>damage_type: 'Slashing'</v>
      </c>
      <c r="AB12" s="4" t="str">
        <f t="shared" si="11"/>
        <v/>
      </c>
      <c r="AC12" s="4" t="str">
        <f t="shared" si="12"/>
        <v>critical_range: 20</v>
      </c>
      <c r="AD12" s="4" t="str">
        <f t="shared" si="13"/>
        <v>critical_multiplier: 3</v>
      </c>
      <c r="AE12" s="4" t="str">
        <f t="shared" si="14"/>
        <v/>
      </c>
      <c r="AF12" s="4" t="str">
        <f t="shared" si="15"/>
        <v>range_incriment: -1</v>
      </c>
      <c r="AG12" s="4" t="str">
        <f t="shared" si="16"/>
        <v>melee_penalty: -1</v>
      </c>
      <c r="AH12" s="4" t="str">
        <f t="shared" si="17"/>
        <v>is_finess: 'false'</v>
      </c>
      <c r="AI12" s="4" t="str">
        <f t="shared" si="18"/>
        <v>has_reach: 'false'</v>
      </c>
      <c r="AK12" s="4" t="str">
        <f t="shared" ca="1" si="19"/>
        <v>{product_name: 'Axe, Dwarven Buckler', cost: -1, stock: 6, weight: 6, category_id: 1, additional_information: JSON.stringify({weapon_type: 'Exotic', ua_weapon_group: 'Shield', damage: 'd6', damage_type: 'Slashing', critical_range: 20, critical_multiplier: 3, range_incriment: -1, melee_penalty: -1, is_finess: 'false', has_reach: 'false'})},</v>
      </c>
    </row>
    <row r="13" spans="1:37" ht="61.2" outlineLevel="1" x14ac:dyDescent="0.2">
      <c r="A13" s="11" t="s">
        <v>71</v>
      </c>
      <c r="B13" s="35" t="s">
        <v>72</v>
      </c>
      <c r="C13" s="12">
        <v>15</v>
      </c>
      <c r="D13" s="12">
        <v>30</v>
      </c>
      <c r="E13" s="51" t="s">
        <v>68</v>
      </c>
      <c r="F13" s="52" t="s">
        <v>63</v>
      </c>
      <c r="G13" s="52" t="s">
        <v>1324</v>
      </c>
      <c r="H13" s="51" t="s">
        <v>64</v>
      </c>
      <c r="I13" s="51"/>
      <c r="J13" s="51">
        <v>20</v>
      </c>
      <c r="K13" s="51">
        <v>3</v>
      </c>
      <c r="L13" s="51"/>
      <c r="M13" s="51"/>
      <c r="N13" s="51"/>
      <c r="O13" s="53" t="b">
        <v>0</v>
      </c>
      <c r="P13" s="53" t="b">
        <v>0</v>
      </c>
      <c r="R13" s="4" t="str">
        <f t="shared" si="1"/>
        <v>product_name: 'Axe, Dwarven War'</v>
      </c>
      <c r="S13" s="4" t="str">
        <f t="shared" si="2"/>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T13" s="4" t="str">
        <f t="shared" si="3"/>
        <v>cost: 30</v>
      </c>
      <c r="U13" s="4" t="str">
        <f t="shared" ca="1" si="4"/>
        <v>stock: 16</v>
      </c>
      <c r="V13" s="4" t="str">
        <f t="shared" si="5"/>
        <v>weight: 15</v>
      </c>
      <c r="W13" s="4" t="str">
        <f t="shared" si="6"/>
        <v>category_id: 1</v>
      </c>
      <c r="X13" s="4" t="str">
        <f t="shared" si="7"/>
        <v>weapon_type: 'Exotic'</v>
      </c>
      <c r="Y13" s="4" t="str">
        <f t="shared" si="8"/>
        <v>ua_weapon_group: 'Axe'</v>
      </c>
      <c r="Z13" s="4" t="str">
        <f t="shared" si="9"/>
        <v>damage: 'd10'</v>
      </c>
      <c r="AA13" s="4" t="str">
        <f t="shared" si="10"/>
        <v>damage_type: 'Slashing'</v>
      </c>
      <c r="AB13" s="4" t="str">
        <f t="shared" si="11"/>
        <v/>
      </c>
      <c r="AC13" s="4" t="str">
        <f t="shared" si="12"/>
        <v>critical_range: 20</v>
      </c>
      <c r="AD13" s="4" t="str">
        <f t="shared" si="13"/>
        <v>critical_multiplier: 3</v>
      </c>
      <c r="AE13" s="4" t="str">
        <f t="shared" si="14"/>
        <v/>
      </c>
      <c r="AF13" s="4" t="str">
        <f t="shared" si="15"/>
        <v>range_incriment: -1</v>
      </c>
      <c r="AG13" s="4" t="str">
        <f t="shared" si="16"/>
        <v>melee_penalty: -1</v>
      </c>
      <c r="AH13" s="4" t="str">
        <f t="shared" si="17"/>
        <v>is_finess: 'false'</v>
      </c>
      <c r="AI13" s="4" t="str">
        <f t="shared" si="18"/>
        <v>has_reach: 'false'</v>
      </c>
      <c r="AK13"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16, weight: 15, category_id: 1, additional_information: JSON.stringify({weapon_type: 'Exotic', ua_weapon_group: 'Axe', damage: 'd10', damage_type: 'Slashing', critical_range: 20, critical_multiplier: 3, range_incriment: -1, melee_penalty: -1, is_finess: 'false', has_reach: 'false'})},</v>
      </c>
    </row>
    <row r="14" spans="1:37" outlineLevel="1" x14ac:dyDescent="0.2">
      <c r="A14" s="11" t="s">
        <v>73</v>
      </c>
      <c r="C14" s="12">
        <v>20</v>
      </c>
      <c r="D14" s="12">
        <v>20</v>
      </c>
      <c r="E14" s="51" t="s">
        <v>57</v>
      </c>
      <c r="F14" s="52" t="s">
        <v>63</v>
      </c>
      <c r="G14" s="52" t="s">
        <v>1325</v>
      </c>
      <c r="H14" s="51" t="s">
        <v>64</v>
      </c>
      <c r="I14" s="51"/>
      <c r="J14" s="51">
        <v>20</v>
      </c>
      <c r="K14" s="51">
        <v>3</v>
      </c>
      <c r="L14" s="51"/>
      <c r="M14" s="51"/>
      <c r="N14" s="51"/>
      <c r="O14" s="53" t="b">
        <v>0</v>
      </c>
      <c r="P14" s="53" t="b">
        <v>0</v>
      </c>
      <c r="R14" s="4" t="str">
        <f t="shared" si="1"/>
        <v>product_name: 'Axe, Great'</v>
      </c>
      <c r="S14" s="4" t="str">
        <f t="shared" si="2"/>
        <v/>
      </c>
      <c r="T14" s="4" t="str">
        <f t="shared" si="3"/>
        <v>cost: 20</v>
      </c>
      <c r="U14" s="4" t="str">
        <f t="shared" ca="1" si="4"/>
        <v>stock: 12</v>
      </c>
      <c r="V14" s="4" t="str">
        <f t="shared" si="5"/>
        <v>weight: 20</v>
      </c>
      <c r="W14" s="4" t="str">
        <f t="shared" si="6"/>
        <v>category_id: 1</v>
      </c>
      <c r="X14" s="4" t="str">
        <f t="shared" si="7"/>
        <v>weapon_type: 'Martial'</v>
      </c>
      <c r="Y14" s="4" t="str">
        <f t="shared" si="8"/>
        <v>ua_weapon_group: 'Axe'</v>
      </c>
      <c r="Z14" s="4" t="str">
        <f t="shared" si="9"/>
        <v>damage: 'd12'</v>
      </c>
      <c r="AA14" s="4" t="str">
        <f t="shared" si="10"/>
        <v>damage_type: 'Slashing'</v>
      </c>
      <c r="AB14" s="4" t="str">
        <f t="shared" si="11"/>
        <v/>
      </c>
      <c r="AC14" s="4" t="str">
        <f t="shared" si="12"/>
        <v>critical_range: 20</v>
      </c>
      <c r="AD14" s="4" t="str">
        <f t="shared" si="13"/>
        <v>critical_multiplier: 3</v>
      </c>
      <c r="AE14" s="4" t="str">
        <f t="shared" si="14"/>
        <v/>
      </c>
      <c r="AF14" s="4" t="str">
        <f t="shared" si="15"/>
        <v>range_incriment: -1</v>
      </c>
      <c r="AG14" s="4" t="str">
        <f t="shared" si="16"/>
        <v>melee_penalty: -1</v>
      </c>
      <c r="AH14" s="4" t="str">
        <f t="shared" si="17"/>
        <v>is_finess: 'false'</v>
      </c>
      <c r="AI14" s="4" t="str">
        <f t="shared" si="18"/>
        <v>has_reach: 'false'</v>
      </c>
      <c r="AK14" s="4" t="str">
        <f t="shared" ca="1" si="19"/>
        <v>{product_name: 'Axe, Great', cost: 20, stock: 12, weight: 20, category_id: 1, additional_information: JSON.stringify({weapon_type: 'Martial', ua_weapon_group: 'Axe', damage: 'd12', damage_type: 'Slashing', critical_range: 20, critical_multiplier: 3, range_incriment: -1, melee_penalty: -1, is_finess: 'false', has_reach: 'false'})},</v>
      </c>
    </row>
    <row r="15" spans="1:37" outlineLevel="1" x14ac:dyDescent="0.2">
      <c r="A15" s="11" t="s">
        <v>74</v>
      </c>
      <c r="C15" s="12">
        <v>5</v>
      </c>
      <c r="D15" s="12">
        <v>6</v>
      </c>
      <c r="E15" s="51" t="s">
        <v>57</v>
      </c>
      <c r="F15" s="52" t="s">
        <v>63</v>
      </c>
      <c r="G15" s="52" t="s">
        <v>1320</v>
      </c>
      <c r="H15" s="51" t="s">
        <v>64</v>
      </c>
      <c r="I15" s="51"/>
      <c r="J15" s="51">
        <v>20</v>
      </c>
      <c r="K15" s="51">
        <v>3</v>
      </c>
      <c r="L15" s="51"/>
      <c r="M15" s="51"/>
      <c r="N15" s="51"/>
      <c r="O15" s="53" t="b">
        <v>0</v>
      </c>
      <c r="P15" s="53" t="b">
        <v>0</v>
      </c>
      <c r="R15" s="4" t="str">
        <f t="shared" si="1"/>
        <v>product_name: 'Axe, Hand'</v>
      </c>
      <c r="S15" s="4" t="str">
        <f t="shared" si="2"/>
        <v/>
      </c>
      <c r="T15" s="4" t="str">
        <f t="shared" si="3"/>
        <v>cost: 6</v>
      </c>
      <c r="U15" s="4" t="str">
        <f t="shared" ca="1" si="4"/>
        <v>stock: 5</v>
      </c>
      <c r="V15" s="4" t="str">
        <f t="shared" si="5"/>
        <v>weight: 5</v>
      </c>
      <c r="W15" s="4" t="str">
        <f t="shared" si="6"/>
        <v>category_id: 1</v>
      </c>
      <c r="X15" s="4" t="str">
        <f t="shared" si="7"/>
        <v>weapon_type: 'Martial'</v>
      </c>
      <c r="Y15" s="4" t="str">
        <f t="shared" si="8"/>
        <v>ua_weapon_group: 'Axe'</v>
      </c>
      <c r="Z15" s="4" t="str">
        <f t="shared" si="9"/>
        <v>damage: 'd6'</v>
      </c>
      <c r="AA15" s="4" t="str">
        <f t="shared" si="10"/>
        <v>damage_type: 'Slashing'</v>
      </c>
      <c r="AB15" s="4" t="str">
        <f t="shared" si="11"/>
        <v/>
      </c>
      <c r="AC15" s="4" t="str">
        <f t="shared" si="12"/>
        <v>critical_range: 20</v>
      </c>
      <c r="AD15" s="4" t="str">
        <f t="shared" si="13"/>
        <v>critical_multiplier: 3</v>
      </c>
      <c r="AE15" s="4" t="str">
        <f t="shared" si="14"/>
        <v/>
      </c>
      <c r="AF15" s="4" t="str">
        <f t="shared" si="15"/>
        <v>range_incriment: -1</v>
      </c>
      <c r="AG15" s="4" t="str">
        <f t="shared" si="16"/>
        <v>melee_penalty: -1</v>
      </c>
      <c r="AH15" s="4" t="str">
        <f t="shared" si="17"/>
        <v>is_finess: 'false'</v>
      </c>
      <c r="AI15" s="4" t="str">
        <f t="shared" si="18"/>
        <v>has_reach: 'false'</v>
      </c>
      <c r="AK15" s="4" t="str">
        <f t="shared" ca="1" si="19"/>
        <v>{product_name: 'Axe, Hand', cost: 6, stock: 5, weight: 5, category_id: 1, additional_information: JSON.stringify({weapon_type: 'Martial', ua_weapon_group: 'Axe', damage: 'd6', damage_type: 'Slashing', critical_range: 20, critical_multiplier: 3, range_incriment: -1, melee_penalty: -1, is_finess: 'false', has_reach: 'false'})},</v>
      </c>
    </row>
    <row r="16" spans="1:37" ht="91.8" outlineLevel="1" x14ac:dyDescent="0.2">
      <c r="A16" s="11" t="s">
        <v>75</v>
      </c>
      <c r="B16" s="35" t="s">
        <v>76</v>
      </c>
      <c r="C16" s="12">
        <v>25</v>
      </c>
      <c r="D16" s="12">
        <v>60</v>
      </c>
      <c r="E16" s="51" t="s">
        <v>68</v>
      </c>
      <c r="F16" s="52" t="s">
        <v>63</v>
      </c>
      <c r="G16" s="52" t="s">
        <v>1323</v>
      </c>
      <c r="H16" s="51" t="s">
        <v>64</v>
      </c>
      <c r="I16" s="51"/>
      <c r="J16" s="51">
        <v>20</v>
      </c>
      <c r="K16" s="51">
        <v>3</v>
      </c>
      <c r="L16" s="51"/>
      <c r="M16" s="51"/>
      <c r="N16" s="51"/>
      <c r="O16" s="53" t="b">
        <v>0</v>
      </c>
      <c r="P16" s="53" t="b">
        <v>0</v>
      </c>
      <c r="R16" s="4" t="str">
        <f t="shared" si="1"/>
        <v>product_name: 'Axe, Orc Double'</v>
      </c>
      <c r="S16" s="4" t="str">
        <f t="shared" si="2"/>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T16" s="4" t="str">
        <f t="shared" si="3"/>
        <v>cost: 60</v>
      </c>
      <c r="U16" s="4" t="str">
        <f t="shared" ca="1" si="4"/>
        <v>stock: 1</v>
      </c>
      <c r="V16" s="4" t="str">
        <f t="shared" si="5"/>
        <v>weight: 25</v>
      </c>
      <c r="W16" s="4" t="str">
        <f t="shared" si="6"/>
        <v>category_id: 1</v>
      </c>
      <c r="X16" s="4" t="str">
        <f t="shared" si="7"/>
        <v>weapon_type: 'Exotic'</v>
      </c>
      <c r="Y16" s="4" t="str">
        <f t="shared" si="8"/>
        <v>ua_weapon_group: 'Axe'</v>
      </c>
      <c r="Z16" s="4" t="str">
        <f t="shared" si="9"/>
        <v>damage: 'd8'</v>
      </c>
      <c r="AA16" s="4" t="str">
        <f t="shared" si="10"/>
        <v>damage_type: 'Slashing'</v>
      </c>
      <c r="AB16" s="4" t="str">
        <f t="shared" si="11"/>
        <v/>
      </c>
      <c r="AC16" s="4" t="str">
        <f t="shared" si="12"/>
        <v>critical_range: 20</v>
      </c>
      <c r="AD16" s="4" t="str">
        <f t="shared" si="13"/>
        <v>critical_multiplier: 3</v>
      </c>
      <c r="AE16" s="4" t="str">
        <f t="shared" si="14"/>
        <v/>
      </c>
      <c r="AF16" s="4" t="str">
        <f t="shared" si="15"/>
        <v>range_incriment: -1</v>
      </c>
      <c r="AG16" s="4" t="str">
        <f t="shared" si="16"/>
        <v>melee_penalty: -1</v>
      </c>
      <c r="AH16" s="4" t="str">
        <f t="shared" si="17"/>
        <v>is_finess: 'false'</v>
      </c>
      <c r="AI16" s="4" t="str">
        <f t="shared" si="18"/>
        <v>has_reach: 'false'</v>
      </c>
      <c r="AK16"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1, weight: 25, category_id: 1, additional_information: JSON.stringify({weapon_type: 'Exotic', ua_weapon_group: 'Axe', damage: 'd8', damage_type: 'Slashing', critical_range: 20, critical_multiplier: 3, range_incriment: -1, melee_penalty: -1, is_finess: 'false', has_reach: 'false'})},</v>
      </c>
    </row>
    <row r="17" spans="1:37" outlineLevel="1" x14ac:dyDescent="0.2">
      <c r="A17" s="11" t="s">
        <v>78</v>
      </c>
      <c r="C17" s="12">
        <v>4</v>
      </c>
      <c r="D17" s="12">
        <v>8</v>
      </c>
      <c r="E17" s="51" t="s">
        <v>57</v>
      </c>
      <c r="F17" s="52" t="s">
        <v>63</v>
      </c>
      <c r="G17" s="52" t="s">
        <v>1320</v>
      </c>
      <c r="H17" s="51" t="s">
        <v>64</v>
      </c>
      <c r="I17" s="51"/>
      <c r="J17" s="51">
        <v>20</v>
      </c>
      <c r="K17" s="51">
        <v>2</v>
      </c>
      <c r="L17" s="51" t="s">
        <v>41</v>
      </c>
      <c r="M17" s="51">
        <v>10</v>
      </c>
      <c r="N17" s="51"/>
      <c r="O17" s="53" t="b">
        <v>0</v>
      </c>
      <c r="P17" s="53" t="b">
        <v>0</v>
      </c>
      <c r="R17" s="4" t="str">
        <f t="shared" si="1"/>
        <v>product_name: 'Axe, Throwing'</v>
      </c>
      <c r="S17" s="4" t="str">
        <f t="shared" si="2"/>
        <v/>
      </c>
      <c r="T17" s="4" t="str">
        <f t="shared" si="3"/>
        <v>cost: 8</v>
      </c>
      <c r="U17" s="4" t="str">
        <f t="shared" ca="1" si="4"/>
        <v>stock: 7</v>
      </c>
      <c r="V17" s="4" t="str">
        <f t="shared" si="5"/>
        <v>weight: 4</v>
      </c>
      <c r="W17" s="4" t="str">
        <f t="shared" si="6"/>
        <v>category_id: 1</v>
      </c>
      <c r="X17" s="4" t="str">
        <f t="shared" si="7"/>
        <v>weapon_type: 'Martial'</v>
      </c>
      <c r="Y17" s="4" t="str">
        <f t="shared" si="8"/>
        <v>ua_weapon_group: 'Axe'</v>
      </c>
      <c r="Z17" s="4" t="str">
        <f t="shared" si="9"/>
        <v>damage: 'd6'</v>
      </c>
      <c r="AA17" s="4" t="str">
        <f t="shared" si="10"/>
        <v>damage_type: 'Slashing'</v>
      </c>
      <c r="AB17" s="4" t="str">
        <f t="shared" si="11"/>
        <v/>
      </c>
      <c r="AC17" s="4" t="str">
        <f t="shared" si="12"/>
        <v>critical_range: 20</v>
      </c>
      <c r="AD17" s="4" t="str">
        <f t="shared" si="13"/>
        <v>critical_multiplier: 2</v>
      </c>
      <c r="AE17" s="4" t="str">
        <f t="shared" si="14"/>
        <v>delivery: 'thrown'</v>
      </c>
      <c r="AF17" s="4" t="str">
        <f t="shared" si="15"/>
        <v>range_incriment: 10</v>
      </c>
      <c r="AG17" s="4" t="str">
        <f t="shared" si="16"/>
        <v>melee_penalty: -1</v>
      </c>
      <c r="AH17" s="4" t="str">
        <f t="shared" si="17"/>
        <v>is_finess: 'false'</v>
      </c>
      <c r="AI17" s="4" t="str">
        <f t="shared" si="18"/>
        <v>has_reach: 'false'</v>
      </c>
      <c r="AK17" s="4" t="str">
        <f t="shared" ca="1" si="19"/>
        <v>{product_name: 'Axe, Throwing', cost: 8, stock: 7, weight: 4, category_id: 1, additional_information: JSON.stringify({weapon_type: 'Martial', ua_weapon_group: 'Axe', damage: 'd6', damage_type: 'Slashing', critical_range: 20, critical_multiplier: 2, delivery: 'thrown', range_incriment: 10, melee_penalty: -1, is_finess: 'false', has_reach: 'false'})},</v>
      </c>
    </row>
    <row r="18" spans="1:37" outlineLevel="1" x14ac:dyDescent="0.2">
      <c r="A18" s="11" t="s">
        <v>79</v>
      </c>
      <c r="C18" s="12">
        <v>5</v>
      </c>
      <c r="D18" s="12"/>
      <c r="E18" s="51" t="s">
        <v>68</v>
      </c>
      <c r="F18" s="52"/>
      <c r="G18" s="52" t="s">
        <v>1320</v>
      </c>
      <c r="H18" s="51" t="s">
        <v>47</v>
      </c>
      <c r="I18" s="51"/>
      <c r="J18" s="51">
        <v>20</v>
      </c>
      <c r="K18" s="51">
        <v>4</v>
      </c>
      <c r="L18" s="51"/>
      <c r="M18" s="51"/>
      <c r="N18" s="51"/>
      <c r="O18" s="53" t="b">
        <v>0</v>
      </c>
      <c r="P18" s="53" t="b">
        <v>0</v>
      </c>
      <c r="R18" s="4" t="str">
        <f t="shared" si="1"/>
        <v>product_name: 'Battlepick, Gnome'</v>
      </c>
      <c r="S18" s="4" t="str">
        <f t="shared" si="2"/>
        <v/>
      </c>
      <c r="T18" s="4" t="str">
        <f t="shared" si="3"/>
        <v>cost: -1</v>
      </c>
      <c r="U18" s="4" t="str">
        <f t="shared" ca="1" si="4"/>
        <v>stock: 18</v>
      </c>
      <c r="V18" s="4" t="str">
        <f t="shared" si="5"/>
        <v>weight: 5</v>
      </c>
      <c r="W18" s="4" t="str">
        <f t="shared" si="6"/>
        <v>category_id: 1</v>
      </c>
      <c r="X18" s="4" t="str">
        <f t="shared" si="7"/>
        <v>weapon_type: 'Exotic'</v>
      </c>
      <c r="Y18" s="4" t="str">
        <f t="shared" si="8"/>
        <v/>
      </c>
      <c r="Z18" s="4" t="str">
        <f t="shared" si="9"/>
        <v>damage: 'd6'</v>
      </c>
      <c r="AA18" s="4" t="str">
        <f t="shared" si="10"/>
        <v>damage_type: 'Piercing'</v>
      </c>
      <c r="AB18" s="4" t="str">
        <f t="shared" si="11"/>
        <v/>
      </c>
      <c r="AC18" s="4" t="str">
        <f t="shared" si="12"/>
        <v>critical_range: 20</v>
      </c>
      <c r="AD18" s="4" t="str">
        <f t="shared" si="13"/>
        <v>critical_multiplier: 4</v>
      </c>
      <c r="AE18" s="4" t="str">
        <f t="shared" si="14"/>
        <v/>
      </c>
      <c r="AF18" s="4" t="str">
        <f t="shared" si="15"/>
        <v>range_incriment: -1</v>
      </c>
      <c r="AG18" s="4" t="str">
        <f t="shared" si="16"/>
        <v>melee_penalty: -1</v>
      </c>
      <c r="AH18" s="4" t="str">
        <f t="shared" si="17"/>
        <v>is_finess: 'false'</v>
      </c>
      <c r="AI18" s="4" t="str">
        <f t="shared" si="18"/>
        <v>has_reach: 'false'</v>
      </c>
      <c r="AK18" s="4" t="str">
        <f t="shared" ca="1" si="19"/>
        <v>{product_name: 'Battlepick, Gnome', cost: -1, stock: 18, weight: 5, category_id: 1, additional_information: JSON.stringify({weapon_type: 'Exotic', damage: 'd6', damage_type: 'Piercing', critical_range: 20, critical_multiplier: 4, range_incriment: -1, melee_penalty: -1, is_finess: 'false', has_reach: 'false'})},</v>
      </c>
    </row>
    <row r="19" spans="1:37" outlineLevel="1" x14ac:dyDescent="0.2">
      <c r="A19" s="11" t="s">
        <v>82</v>
      </c>
      <c r="C19" s="12"/>
      <c r="D19" s="12"/>
      <c r="E19" s="51" t="s">
        <v>84</v>
      </c>
      <c r="F19" s="52" t="s">
        <v>84</v>
      </c>
      <c r="G19" s="52" t="s">
        <v>1326</v>
      </c>
      <c r="H19" s="51" t="s">
        <v>85</v>
      </c>
      <c r="I19" s="51"/>
      <c r="J19" s="51">
        <v>20</v>
      </c>
      <c r="K19" s="51">
        <v>2</v>
      </c>
      <c r="L19" s="51"/>
      <c r="M19" s="51"/>
      <c r="N19" s="51"/>
      <c r="O19" s="53" t="b">
        <v>0</v>
      </c>
      <c r="P19" s="53" t="b">
        <v>0</v>
      </c>
      <c r="R19" s="4" t="str">
        <f t="shared" si="1"/>
        <v>product_name: 'Bite'</v>
      </c>
      <c r="S19" s="4" t="str">
        <f t="shared" si="2"/>
        <v/>
      </c>
      <c r="T19" s="4" t="str">
        <f t="shared" si="3"/>
        <v>cost: -1</v>
      </c>
      <c r="U19" s="4" t="str">
        <f t="shared" ca="1" si="4"/>
        <v>stock: 12</v>
      </c>
      <c r="V19" s="4" t="str">
        <f t="shared" si="5"/>
        <v>weight: -1</v>
      </c>
      <c r="W19" s="4" t="str">
        <f t="shared" si="6"/>
        <v>category_id: 1</v>
      </c>
      <c r="X19" s="4" t="str">
        <f t="shared" si="7"/>
        <v>weapon_type: 'Natural'</v>
      </c>
      <c r="Y19" s="4" t="str">
        <f t="shared" si="8"/>
        <v>ua_weapon_group: 'Natural'</v>
      </c>
      <c r="Z19" s="4" t="str">
        <f t="shared" si="9"/>
        <v>damage: 'd1'</v>
      </c>
      <c r="AA19" s="4" t="str">
        <f t="shared" si="10"/>
        <v>damage_type: 'Bludgeoning, Slashing, or Piercing'</v>
      </c>
      <c r="AB19" s="4" t="str">
        <f t="shared" si="11"/>
        <v/>
      </c>
      <c r="AC19" s="4" t="str">
        <f t="shared" si="12"/>
        <v>critical_range: 20</v>
      </c>
      <c r="AD19" s="4" t="str">
        <f t="shared" si="13"/>
        <v>critical_multiplier: 2</v>
      </c>
      <c r="AE19" s="4" t="str">
        <f t="shared" si="14"/>
        <v/>
      </c>
      <c r="AF19" s="4" t="str">
        <f t="shared" si="15"/>
        <v>range_incriment: -1</v>
      </c>
      <c r="AG19" s="4" t="str">
        <f t="shared" si="16"/>
        <v>melee_penalty: -1</v>
      </c>
      <c r="AH19" s="4" t="str">
        <f t="shared" si="17"/>
        <v>is_finess: 'false'</v>
      </c>
      <c r="AI19" s="4" t="str">
        <f t="shared" si="18"/>
        <v>has_reach: 'false'</v>
      </c>
      <c r="AK19" s="4" t="str">
        <f t="shared" ca="1" si="19"/>
        <v>{product_name: 'Bite', cost: -1, stock: 12, weight: -1, category_id: 1, additional_information: JSON.stringify({weapon_type: 'Natural', ua_weapon_group: 'Natural', damage: 'd1', damage_type: 'Bludgeoning, Slashing, or Piercing', critical_range: 20, critical_multiplier: 2, range_incriment: -1, melee_penalty: -1, is_finess: 'false', has_reach: 'false'})},</v>
      </c>
    </row>
    <row r="20" spans="1:37" outlineLevel="1" x14ac:dyDescent="0.2">
      <c r="A20" s="11" t="s">
        <v>86</v>
      </c>
      <c r="C20" s="12">
        <v>1</v>
      </c>
      <c r="D20" s="12">
        <v>15</v>
      </c>
      <c r="E20" s="51" t="s">
        <v>68</v>
      </c>
      <c r="F20" s="52" t="s">
        <v>87</v>
      </c>
      <c r="G20" s="52" t="s">
        <v>1321</v>
      </c>
      <c r="H20" s="51" t="s">
        <v>47</v>
      </c>
      <c r="I20" s="51"/>
      <c r="J20" s="51">
        <v>19</v>
      </c>
      <c r="K20" s="51">
        <v>2</v>
      </c>
      <c r="L20" s="51"/>
      <c r="M20" s="54"/>
      <c r="N20" s="51"/>
      <c r="O20" s="53" t="b">
        <v>0</v>
      </c>
      <c r="P20" s="53" t="b">
        <v>0</v>
      </c>
      <c r="R20" s="4" t="str">
        <f t="shared" si="1"/>
        <v>product_name: 'Blade Boot'</v>
      </c>
      <c r="S20" s="4" t="str">
        <f t="shared" si="2"/>
        <v/>
      </c>
      <c r="T20" s="4" t="str">
        <f t="shared" si="3"/>
        <v>cost: 15</v>
      </c>
      <c r="U20" s="4" t="str">
        <f t="shared" ca="1" si="4"/>
        <v>stock: 16</v>
      </c>
      <c r="V20" s="4" t="str">
        <f t="shared" si="5"/>
        <v>weight: 1</v>
      </c>
      <c r="W20" s="4" t="str">
        <f t="shared" si="6"/>
        <v>category_id: 1</v>
      </c>
      <c r="X20" s="4" t="str">
        <f t="shared" si="7"/>
        <v>weapon_type: 'Exotic'</v>
      </c>
      <c r="Y20" s="4" t="str">
        <f t="shared" si="8"/>
        <v>ua_weapon_group: 'Dagger'</v>
      </c>
      <c r="Z20" s="4" t="str">
        <f t="shared" si="9"/>
        <v>damage: 'd4'</v>
      </c>
      <c r="AA20" s="4" t="str">
        <f t="shared" si="10"/>
        <v>damage_type: 'Piercing'</v>
      </c>
      <c r="AB20" s="4" t="str">
        <f t="shared" si="11"/>
        <v/>
      </c>
      <c r="AC20" s="4" t="str">
        <f t="shared" si="12"/>
        <v>critical_range: 19</v>
      </c>
      <c r="AD20" s="4" t="str">
        <f t="shared" si="13"/>
        <v>critical_multiplier: 2</v>
      </c>
      <c r="AE20" s="4" t="str">
        <f t="shared" si="14"/>
        <v/>
      </c>
      <c r="AF20" s="4" t="str">
        <f t="shared" si="15"/>
        <v>range_incriment: -1</v>
      </c>
      <c r="AG20" s="4" t="str">
        <f t="shared" si="16"/>
        <v>melee_penalty: -1</v>
      </c>
      <c r="AH20" s="4" t="str">
        <f t="shared" si="17"/>
        <v>is_finess: 'false'</v>
      </c>
      <c r="AI20" s="4" t="str">
        <f t="shared" si="18"/>
        <v>has_reach: 'false'</v>
      </c>
      <c r="AK20" s="4" t="str">
        <f t="shared" ca="1" si="19"/>
        <v>{product_name: 'Blade Boot', cost: 15, stock: 16, weight: 1, category_id: 1, additional_information: JSON.stringify({weapon_type: 'Exotic', ua_weapon_group: 'Dagger', damage: 'd4', damage_type: 'Piercing', critical_range: 19, critical_multiplier: 2, range_incriment: -1, melee_penalty: -1, is_finess: 'false', has_reach: 'false'})},</v>
      </c>
    </row>
    <row r="21" spans="1:37" outlineLevel="1" x14ac:dyDescent="0.2">
      <c r="A21" s="11" t="s">
        <v>88</v>
      </c>
      <c r="C21" s="12">
        <v>2</v>
      </c>
      <c r="D21" s="12">
        <v>1</v>
      </c>
      <c r="E21" s="51" t="s">
        <v>45</v>
      </c>
      <c r="F21" s="52" t="s">
        <v>90</v>
      </c>
      <c r="G21" s="52" t="s">
        <v>1326</v>
      </c>
      <c r="H21" s="51" t="s">
        <v>47</v>
      </c>
      <c r="I21" s="51"/>
      <c r="J21" s="51">
        <v>20</v>
      </c>
      <c r="K21" s="51">
        <v>2</v>
      </c>
      <c r="L21" s="51" t="s">
        <v>91</v>
      </c>
      <c r="M21" s="51">
        <v>10</v>
      </c>
      <c r="N21" s="51"/>
      <c r="O21" s="53" t="b">
        <v>0</v>
      </c>
      <c r="P21" s="53" t="b">
        <v>0</v>
      </c>
      <c r="R21" s="4" t="str">
        <f t="shared" si="1"/>
        <v>product_name: 'Blowgun'</v>
      </c>
      <c r="S21" s="4" t="str">
        <f t="shared" si="2"/>
        <v/>
      </c>
      <c r="T21" s="4" t="str">
        <f t="shared" si="3"/>
        <v>cost: 1</v>
      </c>
      <c r="U21" s="4" t="str">
        <f t="shared" ca="1" si="4"/>
        <v>stock: 18</v>
      </c>
      <c r="V21" s="4" t="str">
        <f t="shared" si="5"/>
        <v>weight: 2</v>
      </c>
      <c r="W21" s="4" t="str">
        <f t="shared" si="6"/>
        <v>category_id: 1</v>
      </c>
      <c r="X21" s="4" t="str">
        <f t="shared" si="7"/>
        <v>weapon_type: 'Simple'</v>
      </c>
      <c r="Y21" s="4" t="str">
        <f t="shared" si="8"/>
        <v>ua_weapon_group: 'Other'</v>
      </c>
      <c r="Z21" s="4" t="str">
        <f t="shared" si="9"/>
        <v>damage: 'd1'</v>
      </c>
      <c r="AA21" s="4" t="str">
        <f t="shared" si="10"/>
        <v>damage_type: 'Piercing'</v>
      </c>
      <c r="AB21" s="4" t="str">
        <f t="shared" si="11"/>
        <v/>
      </c>
      <c r="AC21" s="4" t="str">
        <f t="shared" si="12"/>
        <v>critical_range: 20</v>
      </c>
      <c r="AD21" s="4" t="str">
        <f t="shared" si="13"/>
        <v>critical_multiplier: 2</v>
      </c>
      <c r="AE21" s="4" t="str">
        <f t="shared" si="14"/>
        <v>delivery: 'shot'</v>
      </c>
      <c r="AF21" s="4" t="str">
        <f t="shared" si="15"/>
        <v>range_incriment: 10</v>
      </c>
      <c r="AG21" s="4" t="str">
        <f t="shared" si="16"/>
        <v>melee_penalty: -1</v>
      </c>
      <c r="AH21" s="4" t="str">
        <f t="shared" si="17"/>
        <v>is_finess: 'false'</v>
      </c>
      <c r="AI21" s="4" t="str">
        <f t="shared" si="18"/>
        <v>has_reach: 'false'</v>
      </c>
      <c r="AK21" s="4" t="str">
        <f t="shared" ca="1" si="19"/>
        <v>{product_name: 'Blowgun', cost: 1, stock: 18, weight: 2, category_id: 1, additional_information: JSON.stringify({weapon_type: 'Simple', ua_weapon_group: 'Other', damage: 'd1', damage_type: 'Piercing', critical_range: 20, critical_multiplier: 2, delivery: 'shot', range_incriment: 10, melee_penalty: -1, is_finess: 'false', has_reach: 'false'})},</v>
      </c>
    </row>
    <row r="22" spans="1:37" outlineLevel="1" x14ac:dyDescent="0.2">
      <c r="A22" s="13" t="s">
        <v>92</v>
      </c>
      <c r="C22" s="12">
        <v>4</v>
      </c>
      <c r="D22" s="12">
        <v>10</v>
      </c>
      <c r="E22" s="51" t="s">
        <v>68</v>
      </c>
      <c r="F22" s="52" t="s">
        <v>90</v>
      </c>
      <c r="G22" s="52" t="s">
        <v>409</v>
      </c>
      <c r="H22" s="51" t="s">
        <v>47</v>
      </c>
      <c r="I22" s="51"/>
      <c r="J22" s="51">
        <v>20</v>
      </c>
      <c r="K22" s="51">
        <v>2</v>
      </c>
      <c r="L22" s="51" t="s">
        <v>91</v>
      </c>
      <c r="M22" s="51">
        <v>10</v>
      </c>
      <c r="N22" s="51"/>
      <c r="O22" s="53" t="b">
        <v>0</v>
      </c>
      <c r="P22" s="53" t="b">
        <v>0</v>
      </c>
      <c r="R22" s="4" t="str">
        <f t="shared" si="1"/>
        <v>product_name: 'Blowgun, Greater'</v>
      </c>
      <c r="S22" s="4" t="str">
        <f t="shared" si="2"/>
        <v/>
      </c>
      <c r="T22" s="4" t="str">
        <f t="shared" si="3"/>
        <v>cost: 10</v>
      </c>
      <c r="U22" s="4" t="str">
        <f t="shared" ca="1" si="4"/>
        <v>stock: 8</v>
      </c>
      <c r="V22" s="4" t="str">
        <f t="shared" si="5"/>
        <v>weight: 4</v>
      </c>
      <c r="W22" s="4" t="str">
        <f t="shared" si="6"/>
        <v>category_id: 1</v>
      </c>
      <c r="X22" s="4" t="str">
        <f t="shared" si="7"/>
        <v>weapon_type: 'Exotic'</v>
      </c>
      <c r="Y22" s="4" t="str">
        <f t="shared" si="8"/>
        <v>ua_weapon_group: 'Other'</v>
      </c>
      <c r="Z22" s="4" t="str">
        <f t="shared" si="9"/>
        <v>damage: 'd3'</v>
      </c>
      <c r="AA22" s="4" t="str">
        <f t="shared" si="10"/>
        <v>damage_type: 'Piercing'</v>
      </c>
      <c r="AB22" s="4" t="str">
        <f t="shared" si="11"/>
        <v/>
      </c>
      <c r="AC22" s="4" t="str">
        <f t="shared" si="12"/>
        <v>critical_range: 20</v>
      </c>
      <c r="AD22" s="4" t="str">
        <f t="shared" si="13"/>
        <v>critical_multiplier: 2</v>
      </c>
      <c r="AE22" s="4" t="str">
        <f t="shared" si="14"/>
        <v>delivery: 'shot'</v>
      </c>
      <c r="AF22" s="4" t="str">
        <f t="shared" si="15"/>
        <v>range_incriment: 10</v>
      </c>
      <c r="AG22" s="4" t="str">
        <f t="shared" si="16"/>
        <v>melee_penalty: -1</v>
      </c>
      <c r="AH22" s="4" t="str">
        <f t="shared" si="17"/>
        <v>is_finess: 'false'</v>
      </c>
      <c r="AI22" s="4" t="str">
        <f t="shared" si="18"/>
        <v>has_reach: 'false'</v>
      </c>
      <c r="AK22" s="4" t="str">
        <f t="shared" ca="1" si="19"/>
        <v>{product_name: 'Blowgun, Greater', cost: 10, stock: 8, weight: 4, category_id: 1, additional_information: JSON.stringify({weapon_type: 'Exotic', ua_weapon_group: 'Other', damage: 'd3', damage_type: 'Piercing', critical_range: 20, critical_multiplier: 2, delivery: 'shot', range_incriment: 10, melee_penalty: -1, is_finess: 'false', has_reach: 'false'})},</v>
      </c>
    </row>
    <row r="23" spans="1:37" outlineLevel="1" x14ac:dyDescent="0.2">
      <c r="A23" s="11" t="s">
        <v>94</v>
      </c>
      <c r="C23" s="12">
        <v>4</v>
      </c>
      <c r="D23" s="12"/>
      <c r="E23" s="51" t="s">
        <v>45</v>
      </c>
      <c r="F23" s="52"/>
      <c r="G23" s="52" t="s">
        <v>1320</v>
      </c>
      <c r="H23" s="51" t="s">
        <v>95</v>
      </c>
      <c r="I23" s="51"/>
      <c r="J23" s="51">
        <v>20</v>
      </c>
      <c r="K23" s="51">
        <v>2</v>
      </c>
      <c r="L23" s="51"/>
      <c r="M23" s="51"/>
      <c r="N23" s="51"/>
      <c r="O23" s="53" t="b">
        <v>0</v>
      </c>
      <c r="P23" s="53" t="b">
        <v>0</v>
      </c>
      <c r="R23" s="4" t="str">
        <f t="shared" si="1"/>
        <v>product_name: 'Bo'</v>
      </c>
      <c r="S23" s="4" t="str">
        <f t="shared" si="2"/>
        <v/>
      </c>
      <c r="T23" s="4" t="str">
        <f t="shared" si="3"/>
        <v>cost: -1</v>
      </c>
      <c r="U23" s="4" t="str">
        <f t="shared" ca="1" si="4"/>
        <v>stock: 9</v>
      </c>
      <c r="V23" s="4" t="str">
        <f t="shared" si="5"/>
        <v>weight: 4</v>
      </c>
      <c r="W23" s="4" t="str">
        <f t="shared" si="6"/>
        <v>category_id: 1</v>
      </c>
      <c r="X23" s="4" t="str">
        <f t="shared" si="7"/>
        <v>weapon_type: 'Simple'</v>
      </c>
      <c r="Y23" s="4" t="str">
        <f t="shared" si="8"/>
        <v/>
      </c>
      <c r="Z23" s="4" t="str">
        <f t="shared" si="9"/>
        <v>damage: 'd6'</v>
      </c>
      <c r="AA23" s="4" t="str">
        <f t="shared" si="10"/>
        <v>damage_type: 'Bludgeoning'</v>
      </c>
      <c r="AB23" s="4" t="str">
        <f t="shared" si="11"/>
        <v/>
      </c>
      <c r="AC23" s="4" t="str">
        <f t="shared" si="12"/>
        <v>critical_range: 20</v>
      </c>
      <c r="AD23" s="4" t="str">
        <f t="shared" si="13"/>
        <v>critical_multiplier: 2</v>
      </c>
      <c r="AE23" s="4" t="str">
        <f t="shared" si="14"/>
        <v/>
      </c>
      <c r="AF23" s="4" t="str">
        <f t="shared" si="15"/>
        <v>range_incriment: -1</v>
      </c>
      <c r="AG23" s="4" t="str">
        <f t="shared" si="16"/>
        <v>melee_penalty: -1</v>
      </c>
      <c r="AH23" s="4" t="str">
        <f t="shared" si="17"/>
        <v>is_finess: 'false'</v>
      </c>
      <c r="AI23" s="4" t="str">
        <f t="shared" si="18"/>
        <v>has_reach: 'false'</v>
      </c>
      <c r="AK23" s="4" t="str">
        <f t="shared" ca="1" si="19"/>
        <v>{product_name: 'Bo', cost: -1, stock: 9, weight: 4, category_id: 1, additional_information: JSON.stringify({weapon_type: 'Simple', damage: 'd6', damage_type: 'Bludgeoning', critical_range: 20, critical_multiplier: 2, range_incriment: -1, melee_penalty: -1, is_finess: 'false', has_reach: 'false'})},</v>
      </c>
    </row>
    <row r="24" spans="1:37" outlineLevel="1" x14ac:dyDescent="0.2">
      <c r="A24" s="11" t="s">
        <v>96</v>
      </c>
      <c r="C24" s="12">
        <v>3</v>
      </c>
      <c r="D24" s="12"/>
      <c r="E24" s="51" t="s">
        <v>68</v>
      </c>
      <c r="F24" s="52" t="s">
        <v>90</v>
      </c>
      <c r="G24" s="52" t="s">
        <v>1320</v>
      </c>
      <c r="H24" s="51" t="s">
        <v>95</v>
      </c>
      <c r="I24" s="51" t="s">
        <v>97</v>
      </c>
      <c r="J24" s="51">
        <v>20</v>
      </c>
      <c r="K24" s="51">
        <v>2</v>
      </c>
      <c r="L24" s="51" t="s">
        <v>41</v>
      </c>
      <c r="M24" s="51">
        <v>10</v>
      </c>
      <c r="N24" s="51"/>
      <c r="O24" s="53" t="b">
        <v>0</v>
      </c>
      <c r="P24" s="53" t="b">
        <v>0</v>
      </c>
      <c r="R24" s="4" t="str">
        <f t="shared" si="1"/>
        <v>product_name: 'Bolas'</v>
      </c>
      <c r="S24" s="4" t="str">
        <f t="shared" si="2"/>
        <v/>
      </c>
      <c r="T24" s="4" t="str">
        <f t="shared" si="3"/>
        <v>cost: -1</v>
      </c>
      <c r="U24" s="4" t="str">
        <f t="shared" ca="1" si="4"/>
        <v>stock: 15</v>
      </c>
      <c r="V24" s="4" t="str">
        <f t="shared" si="5"/>
        <v>weight: 3</v>
      </c>
      <c r="W24" s="4" t="str">
        <f t="shared" si="6"/>
        <v>category_id: 1</v>
      </c>
      <c r="X24" s="4" t="str">
        <f t="shared" si="7"/>
        <v>weapon_type: 'Exotic'</v>
      </c>
      <c r="Y24" s="4" t="str">
        <f t="shared" si="8"/>
        <v>ua_weapon_group: 'Other'</v>
      </c>
      <c r="Z24" s="4" t="str">
        <f t="shared" si="9"/>
        <v>damage: 'd6'</v>
      </c>
      <c r="AA24" s="4" t="str">
        <f t="shared" si="10"/>
        <v>damage_type: 'Bludgeoning'</v>
      </c>
      <c r="AB24" s="4" t="str">
        <f t="shared" si="11"/>
        <v>special_damage: 'Subdual'</v>
      </c>
      <c r="AC24" s="4" t="str">
        <f t="shared" si="12"/>
        <v>critical_range: 20</v>
      </c>
      <c r="AD24" s="4" t="str">
        <f t="shared" si="13"/>
        <v>critical_multiplier: 2</v>
      </c>
      <c r="AE24" s="4" t="str">
        <f t="shared" si="14"/>
        <v>delivery: 'thrown'</v>
      </c>
      <c r="AF24" s="4" t="str">
        <f t="shared" si="15"/>
        <v>range_incriment: 10</v>
      </c>
      <c r="AG24" s="4" t="str">
        <f t="shared" si="16"/>
        <v>melee_penalty: -1</v>
      </c>
      <c r="AH24" s="4" t="str">
        <f t="shared" si="17"/>
        <v>is_finess: 'false'</v>
      </c>
      <c r="AI24" s="4" t="str">
        <f t="shared" si="18"/>
        <v>has_reach: 'false'</v>
      </c>
      <c r="AK24" s="4" t="str">
        <f t="shared" ca="1" si="19"/>
        <v>{product_name: 'Bolas', cost: -1, stock: 15, weight: 3, category_id: 1, additional_information: JSON.stringify({weapon_type: 'Exotic', ua_weapon_group: 'Other', damage: 'd6', damage_type: 'Bludgeoning', special_damage: 'Subdual', critical_range: 20, critical_multiplier: 2, delivery: 'thrown', range_incriment: 10, melee_penalty: -1, is_finess: 'false', has_reach: 'false'})},</v>
      </c>
    </row>
    <row r="25" spans="1:37" outlineLevel="1" x14ac:dyDescent="0.2">
      <c r="A25" s="11" t="s">
        <v>98</v>
      </c>
      <c r="C25" s="12">
        <v>4</v>
      </c>
      <c r="D25" s="12"/>
      <c r="E25" s="51" t="s">
        <v>68</v>
      </c>
      <c r="F25" s="52" t="s">
        <v>90</v>
      </c>
      <c r="G25" s="52" t="s">
        <v>1320</v>
      </c>
      <c r="H25" s="51" t="s">
        <v>47</v>
      </c>
      <c r="I25" s="51"/>
      <c r="J25" s="51">
        <v>20</v>
      </c>
      <c r="K25" s="51">
        <v>2</v>
      </c>
      <c r="L25" s="51" t="s">
        <v>41</v>
      </c>
      <c r="M25" s="51">
        <v>10</v>
      </c>
      <c r="N25" s="51"/>
      <c r="O25" s="53" t="b">
        <v>0</v>
      </c>
      <c r="P25" s="53" t="b">
        <v>0</v>
      </c>
      <c r="R25" s="4" t="str">
        <f t="shared" si="1"/>
        <v>product_name: 'Bolas, Barbed'</v>
      </c>
      <c r="S25" s="4" t="str">
        <f t="shared" si="2"/>
        <v/>
      </c>
      <c r="T25" s="4" t="str">
        <f t="shared" si="3"/>
        <v>cost: -1</v>
      </c>
      <c r="U25" s="4" t="str">
        <f t="shared" ca="1" si="4"/>
        <v>stock: 19</v>
      </c>
      <c r="V25" s="4" t="str">
        <f t="shared" si="5"/>
        <v>weight: 4</v>
      </c>
      <c r="W25" s="4" t="str">
        <f t="shared" si="6"/>
        <v>category_id: 1</v>
      </c>
      <c r="X25" s="4" t="str">
        <f t="shared" si="7"/>
        <v>weapon_type: 'Exotic'</v>
      </c>
      <c r="Y25" s="4" t="str">
        <f t="shared" si="8"/>
        <v>ua_weapon_group: 'Other'</v>
      </c>
      <c r="Z25" s="4" t="str">
        <f t="shared" si="9"/>
        <v>damage: 'd6'</v>
      </c>
      <c r="AA25" s="4" t="str">
        <f t="shared" si="10"/>
        <v>damage_type: 'Piercing'</v>
      </c>
      <c r="AB25" s="4" t="str">
        <f t="shared" si="11"/>
        <v/>
      </c>
      <c r="AC25" s="4" t="str">
        <f t="shared" si="12"/>
        <v>critical_range: 20</v>
      </c>
      <c r="AD25" s="4" t="str">
        <f t="shared" si="13"/>
        <v>critical_multiplier: 2</v>
      </c>
      <c r="AE25" s="4" t="str">
        <f t="shared" si="14"/>
        <v>delivery: 'thrown'</v>
      </c>
      <c r="AF25" s="4" t="str">
        <f t="shared" si="15"/>
        <v>range_incriment: 10</v>
      </c>
      <c r="AG25" s="4" t="str">
        <f t="shared" si="16"/>
        <v>melee_penalty: -1</v>
      </c>
      <c r="AH25" s="4" t="str">
        <f t="shared" si="17"/>
        <v>is_finess: 'false'</v>
      </c>
      <c r="AI25" s="4" t="str">
        <f t="shared" si="18"/>
        <v>has_reach: 'false'</v>
      </c>
      <c r="AK25" s="4" t="str">
        <f t="shared" ca="1" si="19"/>
        <v>{product_name: 'Bolas, Barbed', cost: -1, stock: 19, weight: 4, category_id: 1, additional_information: JSON.stringify({weapon_type: 'Exotic', ua_weapon_group: 'Other', damage: 'd6', damage_type: 'Piercing', critical_range: 20, critical_multiplier: 2, delivery: 'thrown', range_incriment: 10, melee_penalty: -1, is_finess: 'false', has_reach: 'false'})},</v>
      </c>
    </row>
    <row r="26" spans="1:37" ht="30.6" outlineLevel="1" x14ac:dyDescent="0.2">
      <c r="A26" s="11" t="s">
        <v>99</v>
      </c>
      <c r="B26" s="35" t="s">
        <v>100</v>
      </c>
      <c r="C26" s="12">
        <v>2</v>
      </c>
      <c r="D26" s="12"/>
      <c r="E26" s="51" t="s">
        <v>68</v>
      </c>
      <c r="F26" s="52" t="s">
        <v>90</v>
      </c>
      <c r="G26" s="52" t="s">
        <v>1321</v>
      </c>
      <c r="H26" s="51" t="s">
        <v>95</v>
      </c>
      <c r="I26" s="51"/>
      <c r="J26" s="51">
        <v>20</v>
      </c>
      <c r="K26" s="51">
        <v>2</v>
      </c>
      <c r="L26" s="51" t="s">
        <v>41</v>
      </c>
      <c r="M26" s="51">
        <v>10</v>
      </c>
      <c r="N26" s="51"/>
      <c r="O26" s="53" t="b">
        <v>0</v>
      </c>
      <c r="P26" s="53" t="b">
        <v>0</v>
      </c>
      <c r="R26" s="4" t="str">
        <f t="shared" si="1"/>
        <v>product_name: 'Bolas, Two-ball'</v>
      </c>
      <c r="S26" s="4" t="str">
        <f t="shared" si="2"/>
        <v>description: 'You can use this weapon to make a ranged trip attack against an opponent. You can’t be tripped during your own trip attempt when using a set of bolas.'</v>
      </c>
      <c r="T26" s="4" t="str">
        <f t="shared" si="3"/>
        <v>cost: -1</v>
      </c>
      <c r="U26" s="4" t="str">
        <f t="shared" ca="1" si="4"/>
        <v>stock: 10</v>
      </c>
      <c r="V26" s="4" t="str">
        <f t="shared" si="5"/>
        <v>weight: 2</v>
      </c>
      <c r="W26" s="4" t="str">
        <f t="shared" si="6"/>
        <v>category_id: 1</v>
      </c>
      <c r="X26" s="4" t="str">
        <f t="shared" si="7"/>
        <v>weapon_type: 'Exotic'</v>
      </c>
      <c r="Y26" s="4" t="str">
        <f t="shared" si="8"/>
        <v>ua_weapon_group: 'Other'</v>
      </c>
      <c r="Z26" s="4" t="str">
        <f t="shared" si="9"/>
        <v>damage: 'd4'</v>
      </c>
      <c r="AA26" s="4" t="str">
        <f t="shared" si="10"/>
        <v>damage_type: 'Bludgeoning'</v>
      </c>
      <c r="AB26" s="4" t="str">
        <f t="shared" si="11"/>
        <v/>
      </c>
      <c r="AC26" s="4" t="str">
        <f t="shared" si="12"/>
        <v>critical_range: 20</v>
      </c>
      <c r="AD26" s="4" t="str">
        <f t="shared" si="13"/>
        <v>critical_multiplier: 2</v>
      </c>
      <c r="AE26" s="4" t="str">
        <f t="shared" si="14"/>
        <v>delivery: 'thrown'</v>
      </c>
      <c r="AF26" s="4" t="str">
        <f t="shared" si="15"/>
        <v>range_incriment: 10</v>
      </c>
      <c r="AG26" s="4" t="str">
        <f t="shared" si="16"/>
        <v>melee_penalty: -1</v>
      </c>
      <c r="AH26" s="4" t="str">
        <f t="shared" si="17"/>
        <v>is_finess: 'false'</v>
      </c>
      <c r="AI26" s="4" t="str">
        <f t="shared" si="18"/>
        <v>has_reach: 'false'</v>
      </c>
      <c r="AK26" s="4" t="str">
        <f t="shared" ca="1" si="19"/>
        <v>{product_name: 'Bolas, Two-ball', description: 'You can use this weapon to make a ranged trip attack against an opponent. You can’t be tripped during your own trip attempt when using a set of bolas.', cost: -1, stock: 10, weight: 2, category_id: 1, additional_information: JSON.stringify({weapon_type: 'Exotic', ua_weapon_group: 'Other', damage: 'd4', damage_type: 'Bludgeoning', critical_range: 20, critical_multiplier: 2, delivery: 'thrown', range_incriment: 10, melee_penalty: -1, is_finess: 'false', has_reach: 'false'})},</v>
      </c>
    </row>
    <row r="27" spans="1:37" ht="61.2" outlineLevel="1" x14ac:dyDescent="0.2">
      <c r="A27" s="11" t="s">
        <v>101</v>
      </c>
      <c r="B27" s="35" t="s">
        <v>102</v>
      </c>
      <c r="C27" s="12">
        <v>1</v>
      </c>
      <c r="D27" s="12">
        <v>0.2</v>
      </c>
      <c r="E27" s="51" t="s">
        <v>45</v>
      </c>
      <c r="F27" s="52" t="s">
        <v>61</v>
      </c>
      <c r="G27" s="52" t="s">
        <v>1321</v>
      </c>
      <c r="H27" s="51" t="s">
        <v>47</v>
      </c>
      <c r="I27" s="51"/>
      <c r="J27" s="51">
        <v>19</v>
      </c>
      <c r="K27" s="51">
        <v>2</v>
      </c>
      <c r="L27" s="51"/>
      <c r="M27" s="51"/>
      <c r="N27" s="51">
        <v>-4</v>
      </c>
      <c r="O27" s="53" t="b">
        <v>1</v>
      </c>
      <c r="P27" s="53" t="b">
        <v>0</v>
      </c>
      <c r="R27" s="4" t="str">
        <f t="shared" si="1"/>
        <v>product_name: 'Bolt, Normal'</v>
      </c>
      <c r="S27"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7" s="4" t="str">
        <f t="shared" si="3"/>
        <v>cost: 0.2</v>
      </c>
      <c r="U27" s="4" t="str">
        <f t="shared" ca="1" si="4"/>
        <v>stock: 16</v>
      </c>
      <c r="V27" s="4" t="str">
        <f t="shared" si="5"/>
        <v>weight: 1</v>
      </c>
      <c r="W27" s="4" t="str">
        <f t="shared" si="6"/>
        <v>category_id: 1</v>
      </c>
      <c r="X27" s="4" t="str">
        <f t="shared" si="7"/>
        <v>weapon_type: 'Simple'</v>
      </c>
      <c r="Y27" s="4" t="str">
        <f t="shared" si="8"/>
        <v>ua_weapon_group: 'Improvised'</v>
      </c>
      <c r="Z27" s="4" t="str">
        <f t="shared" si="9"/>
        <v>damage: 'd4'</v>
      </c>
      <c r="AA27" s="4" t="str">
        <f t="shared" si="10"/>
        <v>damage_type: 'Piercing'</v>
      </c>
      <c r="AB27" s="4" t="str">
        <f t="shared" si="11"/>
        <v/>
      </c>
      <c r="AC27" s="4" t="str">
        <f t="shared" si="12"/>
        <v>critical_range: 19</v>
      </c>
      <c r="AD27" s="4" t="str">
        <f t="shared" si="13"/>
        <v>critical_multiplier: 2</v>
      </c>
      <c r="AE27" s="4" t="str">
        <f t="shared" si="14"/>
        <v/>
      </c>
      <c r="AF27" s="4" t="str">
        <f t="shared" si="15"/>
        <v>range_incriment: -1</v>
      </c>
      <c r="AG27" s="4" t="str">
        <f t="shared" si="16"/>
        <v>melee_penalty: -4</v>
      </c>
      <c r="AH27" s="4" t="str">
        <f t="shared" si="17"/>
        <v>is_finess: 'true'</v>
      </c>
      <c r="AI27" s="4" t="str">
        <f t="shared" si="18"/>
        <v>has_reach: 'false'</v>
      </c>
      <c r="AK27"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16, weight: 1, category_id: 1, additional_information: JSON.stringify({weapon_type: 'Simple', ua_weapon_group: 'Improvised', damage: 'd4', damage_type: 'Piercing', critical_range: 19, critical_multiplier: 2, range_incriment: -1, melee_penalty: -4, is_finess: 'true', has_reach: 'false'})},</v>
      </c>
    </row>
    <row r="28" spans="1:37" ht="61.2" outlineLevel="1" x14ac:dyDescent="0.2">
      <c r="A28" s="11" t="s">
        <v>103</v>
      </c>
      <c r="B28" s="35" t="s">
        <v>102</v>
      </c>
      <c r="C28" s="12">
        <v>1</v>
      </c>
      <c r="D28" s="12">
        <v>0.1</v>
      </c>
      <c r="E28" s="51" t="s">
        <v>45</v>
      </c>
      <c r="F28" s="52" t="s">
        <v>61</v>
      </c>
      <c r="G28" s="52" t="s">
        <v>1321</v>
      </c>
      <c r="H28" s="51" t="s">
        <v>47</v>
      </c>
      <c r="I28" s="51"/>
      <c r="J28" s="51">
        <v>19</v>
      </c>
      <c r="K28" s="51">
        <v>2</v>
      </c>
      <c r="L28" s="51"/>
      <c r="M28" s="51"/>
      <c r="N28" s="51">
        <v>-4</v>
      </c>
      <c r="O28" s="53" t="b">
        <v>1</v>
      </c>
      <c r="P28" s="53" t="b">
        <v>0</v>
      </c>
      <c r="R28" s="4" t="str">
        <f t="shared" si="1"/>
        <v>product_name: 'Bolt, Repeating'</v>
      </c>
      <c r="S28"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8" s="4" t="str">
        <f t="shared" si="3"/>
        <v>cost: 0.1</v>
      </c>
      <c r="U28" s="4" t="str">
        <f t="shared" ca="1" si="4"/>
        <v>stock: 17</v>
      </c>
      <c r="V28" s="4" t="str">
        <f t="shared" si="5"/>
        <v>weight: 1</v>
      </c>
      <c r="W28" s="4" t="str">
        <f t="shared" si="6"/>
        <v>category_id: 1</v>
      </c>
      <c r="X28" s="4" t="str">
        <f t="shared" si="7"/>
        <v>weapon_type: 'Simple'</v>
      </c>
      <c r="Y28" s="4" t="str">
        <f t="shared" si="8"/>
        <v>ua_weapon_group: 'Improvised'</v>
      </c>
      <c r="Z28" s="4" t="str">
        <f t="shared" si="9"/>
        <v>damage: 'd4'</v>
      </c>
      <c r="AA28" s="4" t="str">
        <f t="shared" si="10"/>
        <v>damage_type: 'Piercing'</v>
      </c>
      <c r="AB28" s="4" t="str">
        <f t="shared" si="11"/>
        <v/>
      </c>
      <c r="AC28" s="4" t="str">
        <f t="shared" si="12"/>
        <v>critical_range: 19</v>
      </c>
      <c r="AD28" s="4" t="str">
        <f t="shared" si="13"/>
        <v>critical_multiplier: 2</v>
      </c>
      <c r="AE28" s="4" t="str">
        <f t="shared" si="14"/>
        <v/>
      </c>
      <c r="AF28" s="4" t="str">
        <f t="shared" si="15"/>
        <v>range_incriment: -1</v>
      </c>
      <c r="AG28" s="4" t="str">
        <f t="shared" si="16"/>
        <v>melee_penalty: -4</v>
      </c>
      <c r="AH28" s="4" t="str">
        <f t="shared" si="17"/>
        <v>is_finess: 'true'</v>
      </c>
      <c r="AI28" s="4" t="str">
        <f t="shared" si="18"/>
        <v>has_reach: 'false'</v>
      </c>
      <c r="AK28"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17, weight: 1, category_id: 1, additional_information: JSON.stringify({weapon_type: 'Simple', ua_weapon_group: 'Improvised', damage: 'd4', damage_type: 'Piercing', critical_range: 19, critical_multiplier: 2, range_incriment: -1, melee_penalty: -4, is_finess: 'true', has_reach: 'false'})},</v>
      </c>
    </row>
    <row r="29" spans="1:37" outlineLevel="1" x14ac:dyDescent="0.2">
      <c r="A29" s="11" t="s">
        <v>104</v>
      </c>
      <c r="C29" s="12">
        <v>2</v>
      </c>
      <c r="D29" s="12"/>
      <c r="E29" s="51" t="s">
        <v>68</v>
      </c>
      <c r="F29" s="52" t="s">
        <v>90</v>
      </c>
      <c r="G29" s="52" t="s">
        <v>1321</v>
      </c>
      <c r="H29" s="51" t="s">
        <v>95</v>
      </c>
      <c r="I29" s="51" t="s">
        <v>97</v>
      </c>
      <c r="J29" s="51">
        <v>20</v>
      </c>
      <c r="K29" s="51">
        <v>2</v>
      </c>
      <c r="L29" s="51" t="s">
        <v>41</v>
      </c>
      <c r="M29" s="51">
        <v>20</v>
      </c>
      <c r="N29" s="51"/>
      <c r="O29" s="53" t="b">
        <v>0</v>
      </c>
      <c r="P29" s="53" t="b">
        <v>0</v>
      </c>
      <c r="R29" s="4" t="str">
        <f t="shared" si="1"/>
        <v>product_name: 'Boomerang'</v>
      </c>
      <c r="S29" s="4" t="str">
        <f t="shared" si="2"/>
        <v/>
      </c>
      <c r="T29" s="4" t="str">
        <f t="shared" si="3"/>
        <v>cost: -1</v>
      </c>
      <c r="U29" s="4" t="str">
        <f t="shared" ca="1" si="4"/>
        <v>stock: 6</v>
      </c>
      <c r="V29" s="4" t="str">
        <f t="shared" si="5"/>
        <v>weight: 2</v>
      </c>
      <c r="W29" s="4" t="str">
        <f t="shared" si="6"/>
        <v>category_id: 1</v>
      </c>
      <c r="X29" s="4" t="str">
        <f t="shared" si="7"/>
        <v>weapon_type: 'Exotic'</v>
      </c>
      <c r="Y29" s="4" t="str">
        <f t="shared" si="8"/>
        <v>ua_weapon_group: 'Other'</v>
      </c>
      <c r="Z29" s="4" t="str">
        <f t="shared" si="9"/>
        <v>damage: 'd4'</v>
      </c>
      <c r="AA29" s="4" t="str">
        <f t="shared" si="10"/>
        <v>damage_type: 'Bludgeoning'</v>
      </c>
      <c r="AB29" s="4" t="str">
        <f t="shared" si="11"/>
        <v>special_damage: 'Subdual'</v>
      </c>
      <c r="AC29" s="4" t="str">
        <f t="shared" si="12"/>
        <v>critical_range: 20</v>
      </c>
      <c r="AD29" s="4" t="str">
        <f t="shared" si="13"/>
        <v>critical_multiplier: 2</v>
      </c>
      <c r="AE29" s="4" t="str">
        <f t="shared" si="14"/>
        <v>delivery: 'thrown'</v>
      </c>
      <c r="AF29" s="4" t="str">
        <f t="shared" si="15"/>
        <v>range_incriment: 20</v>
      </c>
      <c r="AG29" s="4" t="str">
        <f t="shared" si="16"/>
        <v>melee_penalty: -1</v>
      </c>
      <c r="AH29" s="4" t="str">
        <f t="shared" si="17"/>
        <v>is_finess: 'false'</v>
      </c>
      <c r="AI29" s="4" t="str">
        <f t="shared" si="18"/>
        <v>has_reach: 'false'</v>
      </c>
      <c r="AK29" s="4" t="str">
        <f t="shared" ca="1" si="19"/>
        <v>{product_name: 'Boomerang', cost: -1, stock: 6, weight: 2, category_id: 1, additional_information: JSON.stringify({weapon_type: 'Exotic', ua_weapon_group: 'Other', damage: 'd4', damage_type: 'Bludgeoning', special_damage: 'Subdual', critical_range: 20, critical_multiplier: 2, delivery: 'thrown', range_incriment: 20, melee_penalty: -1, is_finess: 'false', has_reach: 'false'})},</v>
      </c>
    </row>
    <row r="30" spans="1:37" outlineLevel="1" x14ac:dyDescent="0.2">
      <c r="A30" s="11" t="s">
        <v>105</v>
      </c>
      <c r="C30" s="12">
        <v>1</v>
      </c>
      <c r="D30" s="12">
        <v>2</v>
      </c>
      <c r="E30" s="51" t="s">
        <v>45</v>
      </c>
      <c r="F30" s="52" t="s">
        <v>61</v>
      </c>
      <c r="G30" s="52" t="s">
        <v>1320</v>
      </c>
      <c r="H30" s="51" t="s">
        <v>106</v>
      </c>
      <c r="I30" s="51"/>
      <c r="J30" s="51">
        <v>20</v>
      </c>
      <c r="K30" s="51">
        <v>2</v>
      </c>
      <c r="L30" s="51" t="s">
        <v>41</v>
      </c>
      <c r="M30" s="51"/>
      <c r="N30" s="51">
        <v>-4</v>
      </c>
      <c r="O30" s="53" t="b">
        <v>0</v>
      </c>
      <c r="P30" s="53" t="b">
        <v>0</v>
      </c>
      <c r="R30" s="4" t="str">
        <f t="shared" si="1"/>
        <v>product_name: 'Bottle'</v>
      </c>
      <c r="S30" s="4" t="str">
        <f t="shared" si="2"/>
        <v/>
      </c>
      <c r="T30" s="4" t="str">
        <f t="shared" si="3"/>
        <v>cost: 2</v>
      </c>
      <c r="U30" s="4" t="str">
        <f t="shared" ca="1" si="4"/>
        <v>stock: 1</v>
      </c>
      <c r="V30" s="4" t="str">
        <f t="shared" si="5"/>
        <v>weight: 1</v>
      </c>
      <c r="W30" s="4" t="str">
        <f t="shared" si="6"/>
        <v>category_id: 1</v>
      </c>
      <c r="X30" s="4" t="str">
        <f t="shared" si="7"/>
        <v>weapon_type: 'Simple'</v>
      </c>
      <c r="Y30" s="4" t="str">
        <f t="shared" si="8"/>
        <v>ua_weapon_group: 'Improvised'</v>
      </c>
      <c r="Z30" s="4" t="str">
        <f t="shared" si="9"/>
        <v>damage: 'd6'</v>
      </c>
      <c r="AA30" s="4" t="str">
        <f t="shared" si="10"/>
        <v>damage_type: 'Bludgeoning or Slashing'</v>
      </c>
      <c r="AB30" s="4" t="str">
        <f t="shared" si="11"/>
        <v/>
      </c>
      <c r="AC30" s="4" t="str">
        <f t="shared" si="12"/>
        <v>critical_range: 20</v>
      </c>
      <c r="AD30" s="4" t="str">
        <f t="shared" si="13"/>
        <v>critical_multiplier: 2</v>
      </c>
      <c r="AE30" s="4" t="str">
        <f t="shared" si="14"/>
        <v>delivery: 'thrown'</v>
      </c>
      <c r="AF30" s="4" t="str">
        <f t="shared" si="15"/>
        <v>range_incriment: -1</v>
      </c>
      <c r="AG30" s="4" t="str">
        <f t="shared" si="16"/>
        <v>melee_penalty: -4</v>
      </c>
      <c r="AH30" s="4" t="str">
        <f t="shared" si="17"/>
        <v>is_finess: 'false'</v>
      </c>
      <c r="AI30" s="4" t="str">
        <f t="shared" si="18"/>
        <v>has_reach: 'false'</v>
      </c>
      <c r="AK30" s="4" t="str">
        <f t="shared" ca="1" si="19"/>
        <v>{product_name: 'Bottle', cost: 2, stock: 1, weight: 1, category_id: 1, additional_information: JSON.stringify({weapon_type: 'Simple', ua_weapon_group: 'Improvised', damage: 'd6', damage_type: 'Bludgeoning or Slashing', critical_range: 20, critical_multiplier: 2, delivery: 'thrown', range_incriment: -1, melee_penalty: -4, is_finess: 'false', has_reach: 'false'})},</v>
      </c>
    </row>
    <row r="31" spans="1:37" ht="163.19999999999999" outlineLevel="1" x14ac:dyDescent="0.2">
      <c r="A31" s="11" t="s">
        <v>107</v>
      </c>
      <c r="B31" s="35" t="s">
        <v>108</v>
      </c>
      <c r="C31" s="12">
        <v>3</v>
      </c>
      <c r="D31" s="12">
        <v>100</v>
      </c>
      <c r="E31" s="51" t="s">
        <v>57</v>
      </c>
      <c r="F31" s="52" t="s">
        <v>109</v>
      </c>
      <c r="G31" s="52" t="s">
        <v>1323</v>
      </c>
      <c r="H31" s="51" t="s">
        <v>47</v>
      </c>
      <c r="I31" s="51"/>
      <c r="J31" s="51">
        <v>20</v>
      </c>
      <c r="K31" s="51">
        <v>3</v>
      </c>
      <c r="L31" s="51" t="s">
        <v>91</v>
      </c>
      <c r="M31" s="51">
        <v>110</v>
      </c>
      <c r="N31" s="51"/>
      <c r="O31" s="53" t="b">
        <v>0</v>
      </c>
      <c r="P31" s="53" t="b">
        <v>0</v>
      </c>
      <c r="R31" s="4" t="str">
        <f t="shared" si="1"/>
        <v>product_name: 'Bow, Composite Long'</v>
      </c>
      <c r="S31"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1" s="4" t="str">
        <f t="shared" si="3"/>
        <v>cost: 100</v>
      </c>
      <c r="U31" s="4" t="str">
        <f t="shared" ca="1" si="4"/>
        <v>stock: 14</v>
      </c>
      <c r="V31" s="4" t="str">
        <f t="shared" si="5"/>
        <v>weight: 3</v>
      </c>
      <c r="W31" s="4" t="str">
        <f t="shared" si="6"/>
        <v>category_id: 1</v>
      </c>
      <c r="X31" s="4" t="str">
        <f t="shared" si="7"/>
        <v>weapon_type: 'Martial'</v>
      </c>
      <c r="Y31" s="4" t="str">
        <f t="shared" si="8"/>
        <v>ua_weapon_group: 'Bow'</v>
      </c>
      <c r="Z31" s="4" t="str">
        <f t="shared" si="9"/>
        <v>damage: 'd8'</v>
      </c>
      <c r="AA31" s="4" t="str">
        <f t="shared" si="10"/>
        <v>damage_type: 'Piercing'</v>
      </c>
      <c r="AB31" s="4" t="str">
        <f t="shared" si="11"/>
        <v/>
      </c>
      <c r="AC31" s="4" t="str">
        <f t="shared" si="12"/>
        <v>critical_range: 20</v>
      </c>
      <c r="AD31" s="4" t="str">
        <f t="shared" si="13"/>
        <v>critical_multiplier: 3</v>
      </c>
      <c r="AE31" s="4" t="str">
        <f t="shared" si="14"/>
        <v>delivery: 'shot'</v>
      </c>
      <c r="AF31" s="4" t="str">
        <f t="shared" si="15"/>
        <v>range_incriment: 110</v>
      </c>
      <c r="AG31" s="4" t="str">
        <f t="shared" si="16"/>
        <v>melee_penalty: -1</v>
      </c>
      <c r="AH31" s="4" t="str">
        <f t="shared" si="17"/>
        <v>is_finess: 'false'</v>
      </c>
      <c r="AI31" s="4" t="str">
        <f t="shared" si="18"/>
        <v>has_reach: 'false'</v>
      </c>
      <c r="AK31"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14, weight: 3, category_id: 1, additional_information: JSON.stringify({weapon_type: 'Martial', ua_weapon_group: 'Bow', damage: 'd8', damage_type: 'Piercing', critical_range: 20, critical_multiplier: 3, delivery: 'shot', range_incriment: 110, melee_penalty: -1, is_finess: 'false', has_reach: 'false'})},</v>
      </c>
    </row>
    <row r="32" spans="1:37" ht="173.4" outlineLevel="1" x14ac:dyDescent="0.2">
      <c r="A32" s="11" t="s">
        <v>110</v>
      </c>
      <c r="B32" s="35" t="s">
        <v>111</v>
      </c>
      <c r="C32" s="12">
        <v>2</v>
      </c>
      <c r="D32" s="12">
        <v>75</v>
      </c>
      <c r="E32" s="51" t="s">
        <v>57</v>
      </c>
      <c r="F32" s="52" t="s">
        <v>109</v>
      </c>
      <c r="G32" s="52" t="s">
        <v>1320</v>
      </c>
      <c r="H32" s="51" t="s">
        <v>47</v>
      </c>
      <c r="I32" s="51"/>
      <c r="J32" s="51">
        <v>20</v>
      </c>
      <c r="K32" s="51">
        <v>3</v>
      </c>
      <c r="L32" s="51" t="s">
        <v>91</v>
      </c>
      <c r="M32" s="51">
        <v>70</v>
      </c>
      <c r="N32" s="51"/>
      <c r="O32" s="53" t="b">
        <v>0</v>
      </c>
      <c r="P32" s="53" t="b">
        <v>0</v>
      </c>
      <c r="R32" s="4" t="str">
        <f t="shared" si="1"/>
        <v>product_name: 'Bow, Composite Short'</v>
      </c>
      <c r="S32"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2" s="4" t="str">
        <f t="shared" si="3"/>
        <v>cost: 75</v>
      </c>
      <c r="U32" s="4" t="str">
        <f t="shared" ca="1" si="4"/>
        <v>stock: 8</v>
      </c>
      <c r="V32" s="4" t="str">
        <f t="shared" si="5"/>
        <v>weight: 2</v>
      </c>
      <c r="W32" s="4" t="str">
        <f t="shared" si="6"/>
        <v>category_id: 1</v>
      </c>
      <c r="X32" s="4" t="str">
        <f t="shared" si="7"/>
        <v>weapon_type: 'Martial'</v>
      </c>
      <c r="Y32" s="4" t="str">
        <f t="shared" si="8"/>
        <v>ua_weapon_group: 'Bow'</v>
      </c>
      <c r="Z32" s="4" t="str">
        <f t="shared" si="9"/>
        <v>damage: 'd6'</v>
      </c>
      <c r="AA32" s="4" t="str">
        <f t="shared" si="10"/>
        <v>damage_type: 'Piercing'</v>
      </c>
      <c r="AB32" s="4" t="str">
        <f t="shared" si="11"/>
        <v/>
      </c>
      <c r="AC32" s="4" t="str">
        <f t="shared" si="12"/>
        <v>critical_range: 20</v>
      </c>
      <c r="AD32" s="4" t="str">
        <f t="shared" si="13"/>
        <v>critical_multiplier: 3</v>
      </c>
      <c r="AE32" s="4" t="str">
        <f t="shared" si="14"/>
        <v>delivery: 'shot'</v>
      </c>
      <c r="AF32" s="4" t="str">
        <f t="shared" si="15"/>
        <v>range_incriment: 70</v>
      </c>
      <c r="AG32" s="4" t="str">
        <f t="shared" si="16"/>
        <v>melee_penalty: -1</v>
      </c>
      <c r="AH32" s="4" t="str">
        <f t="shared" si="17"/>
        <v>is_finess: 'false'</v>
      </c>
      <c r="AI32" s="4" t="str">
        <f t="shared" si="18"/>
        <v>has_reach: 'false'</v>
      </c>
      <c r="AK32"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8, weight: 2, category_id: 1, additional_information: JSON.stringify({weapon_type: 'Martial', ua_weapon_group: 'Bow', damage: 'd6', damage_type: 'Piercing', critical_range: 20, critical_multiplier: 3, delivery: 'shot', range_incriment: 70, melee_penalty: -1, is_finess: 'false', has_reach: 'false'})},</v>
      </c>
    </row>
    <row r="33" spans="1:37" ht="71.400000000000006" outlineLevel="1" x14ac:dyDescent="0.2">
      <c r="A33" s="11" t="s">
        <v>112</v>
      </c>
      <c r="B33" s="35" t="s">
        <v>113</v>
      </c>
      <c r="C33" s="12">
        <v>3</v>
      </c>
      <c r="D33" s="12">
        <v>75</v>
      </c>
      <c r="E33" s="51" t="s">
        <v>57</v>
      </c>
      <c r="F33" s="52" t="s">
        <v>109</v>
      </c>
      <c r="G33" s="52" t="s">
        <v>1323</v>
      </c>
      <c r="H33" s="51" t="s">
        <v>47</v>
      </c>
      <c r="I33" s="51"/>
      <c r="J33" s="51">
        <v>20</v>
      </c>
      <c r="K33" s="51">
        <v>3</v>
      </c>
      <c r="L33" s="51" t="s">
        <v>91</v>
      </c>
      <c r="M33" s="51">
        <v>100</v>
      </c>
      <c r="N33" s="51"/>
      <c r="O33" s="53" t="b">
        <v>0</v>
      </c>
      <c r="P33" s="53" t="b">
        <v>0</v>
      </c>
      <c r="R33" s="4" t="str">
        <f t="shared" si="1"/>
        <v>product_name: 'Bow, Long'</v>
      </c>
      <c r="S33" s="4" t="str">
        <f t="shared" si="2"/>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T33" s="4" t="str">
        <f t="shared" si="3"/>
        <v>cost: 75</v>
      </c>
      <c r="U33" s="4" t="str">
        <f t="shared" ca="1" si="4"/>
        <v>stock: 17</v>
      </c>
      <c r="V33" s="4" t="str">
        <f t="shared" si="5"/>
        <v>weight: 3</v>
      </c>
      <c r="W33" s="4" t="str">
        <f t="shared" si="6"/>
        <v>category_id: 1</v>
      </c>
      <c r="X33" s="4" t="str">
        <f t="shared" si="7"/>
        <v>weapon_type: 'Martial'</v>
      </c>
      <c r="Y33" s="4" t="str">
        <f t="shared" si="8"/>
        <v>ua_weapon_group: 'Bow'</v>
      </c>
      <c r="Z33" s="4" t="str">
        <f t="shared" si="9"/>
        <v>damage: 'd8'</v>
      </c>
      <c r="AA33" s="4" t="str">
        <f t="shared" si="10"/>
        <v>damage_type: 'Piercing'</v>
      </c>
      <c r="AB33" s="4" t="str">
        <f t="shared" si="11"/>
        <v/>
      </c>
      <c r="AC33" s="4" t="str">
        <f t="shared" si="12"/>
        <v>critical_range: 20</v>
      </c>
      <c r="AD33" s="4" t="str">
        <f t="shared" si="13"/>
        <v>critical_multiplier: 3</v>
      </c>
      <c r="AE33" s="4" t="str">
        <f t="shared" si="14"/>
        <v>delivery: 'shot'</v>
      </c>
      <c r="AF33" s="4" t="str">
        <f t="shared" si="15"/>
        <v>range_incriment: 100</v>
      </c>
      <c r="AG33" s="4" t="str">
        <f t="shared" si="16"/>
        <v>melee_penalty: -1</v>
      </c>
      <c r="AH33" s="4" t="str">
        <f t="shared" si="17"/>
        <v>is_finess: 'false'</v>
      </c>
      <c r="AI33" s="4" t="str">
        <f t="shared" si="18"/>
        <v>has_reach: 'false'</v>
      </c>
      <c r="AK33"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17, weight: 3, category_id: 1, additional_information: JSON.stringify({weapon_type: 'Martial', ua_weapon_group: 'Bow', damage: 'd8', damage_type: 'Piercing', critical_range: 20, critical_multiplier: 3, delivery: 'shot', range_incriment: 100, melee_penalty: -1, is_finess: 'false', has_reach: 'false'})},</v>
      </c>
    </row>
    <row r="34" spans="1:37" ht="163.19999999999999" outlineLevel="1" x14ac:dyDescent="0.2">
      <c r="A34" s="11" t="s">
        <v>114</v>
      </c>
      <c r="B34" s="35" t="s">
        <v>108</v>
      </c>
      <c r="C34" s="12">
        <v>3</v>
      </c>
      <c r="D34" s="12">
        <v>200</v>
      </c>
      <c r="E34" s="51" t="s">
        <v>57</v>
      </c>
      <c r="F34" s="52" t="s">
        <v>109</v>
      </c>
      <c r="G34" s="52" t="s">
        <v>1323</v>
      </c>
      <c r="H34" s="51" t="s">
        <v>47</v>
      </c>
      <c r="I34" s="51"/>
      <c r="J34" s="51">
        <v>20</v>
      </c>
      <c r="K34" s="51">
        <v>3</v>
      </c>
      <c r="L34" s="51" t="s">
        <v>91</v>
      </c>
      <c r="M34" s="51">
        <v>110</v>
      </c>
      <c r="N34" s="51"/>
      <c r="O34" s="53" t="b">
        <v>0</v>
      </c>
      <c r="P34" s="53" t="b">
        <v>0</v>
      </c>
      <c r="R34" s="4" t="str">
        <f t="shared" si="1"/>
        <v>product_name: 'Bow, Mighty Composite Long (+1)'</v>
      </c>
      <c r="S34"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4" s="4" t="str">
        <f t="shared" si="3"/>
        <v>cost: 200</v>
      </c>
      <c r="U34" s="4" t="str">
        <f t="shared" ca="1" si="4"/>
        <v>stock: 9</v>
      </c>
      <c r="V34" s="4" t="str">
        <f t="shared" si="5"/>
        <v>weight: 3</v>
      </c>
      <c r="W34" s="4" t="str">
        <f t="shared" si="6"/>
        <v>category_id: 1</v>
      </c>
      <c r="X34" s="4" t="str">
        <f t="shared" si="7"/>
        <v>weapon_type: 'Martial'</v>
      </c>
      <c r="Y34" s="4" t="str">
        <f t="shared" si="8"/>
        <v>ua_weapon_group: 'Bow'</v>
      </c>
      <c r="Z34" s="4" t="str">
        <f t="shared" si="9"/>
        <v>damage: 'd8'</v>
      </c>
      <c r="AA34" s="4" t="str">
        <f t="shared" si="10"/>
        <v>damage_type: 'Piercing'</v>
      </c>
      <c r="AB34" s="4" t="str">
        <f t="shared" si="11"/>
        <v/>
      </c>
      <c r="AC34" s="4" t="str">
        <f t="shared" si="12"/>
        <v>critical_range: 20</v>
      </c>
      <c r="AD34" s="4" t="str">
        <f t="shared" si="13"/>
        <v>critical_multiplier: 3</v>
      </c>
      <c r="AE34" s="4" t="str">
        <f t="shared" si="14"/>
        <v>delivery: 'shot'</v>
      </c>
      <c r="AF34" s="4" t="str">
        <f t="shared" si="15"/>
        <v>range_incriment: 110</v>
      </c>
      <c r="AG34" s="4" t="str">
        <f t="shared" si="16"/>
        <v>melee_penalty: -1</v>
      </c>
      <c r="AH34" s="4" t="str">
        <f t="shared" si="17"/>
        <v>is_finess: 'false'</v>
      </c>
      <c r="AI34" s="4" t="str">
        <f t="shared" si="18"/>
        <v>has_reach: 'false'</v>
      </c>
      <c r="AK34"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9, weight: 3, category_id: 1, additional_information: JSON.stringify({weapon_type: 'Martial', ua_weapon_group: 'Bow', damage: 'd8', damage_type: 'Piercing', critical_range: 20, critical_multiplier: 3, delivery: 'shot', range_incriment: 110, melee_penalty: -1, is_finess: 'false', has_reach: 'false'})},</v>
      </c>
    </row>
    <row r="35" spans="1:37" ht="163.19999999999999" outlineLevel="1" x14ac:dyDescent="0.2">
      <c r="A35" s="11" t="s">
        <v>115</v>
      </c>
      <c r="B35" s="35" t="s">
        <v>108</v>
      </c>
      <c r="C35" s="12">
        <v>3</v>
      </c>
      <c r="D35" s="12">
        <v>300</v>
      </c>
      <c r="E35" s="51" t="s">
        <v>57</v>
      </c>
      <c r="F35" s="52" t="s">
        <v>109</v>
      </c>
      <c r="G35" s="52" t="s">
        <v>1323</v>
      </c>
      <c r="H35" s="51" t="s">
        <v>47</v>
      </c>
      <c r="I35" s="51"/>
      <c r="J35" s="51">
        <v>20</v>
      </c>
      <c r="K35" s="51">
        <v>3</v>
      </c>
      <c r="L35" s="51" t="s">
        <v>91</v>
      </c>
      <c r="M35" s="51">
        <v>110</v>
      </c>
      <c r="N35" s="51"/>
      <c r="O35" s="53" t="b">
        <v>0</v>
      </c>
      <c r="P35" s="53" t="b">
        <v>0</v>
      </c>
      <c r="R35" s="4" t="str">
        <f t="shared" si="1"/>
        <v>product_name: 'Bow, Mighty Composite Long (+2)'</v>
      </c>
      <c r="S35"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5" s="4" t="str">
        <f t="shared" si="3"/>
        <v>cost: 300</v>
      </c>
      <c r="U35" s="4" t="str">
        <f t="shared" ca="1" si="4"/>
        <v>stock: 9</v>
      </c>
      <c r="V35" s="4" t="str">
        <f t="shared" si="5"/>
        <v>weight: 3</v>
      </c>
      <c r="W35" s="4" t="str">
        <f t="shared" si="6"/>
        <v>category_id: 1</v>
      </c>
      <c r="X35" s="4" t="str">
        <f t="shared" si="7"/>
        <v>weapon_type: 'Martial'</v>
      </c>
      <c r="Y35" s="4" t="str">
        <f t="shared" si="8"/>
        <v>ua_weapon_group: 'Bow'</v>
      </c>
      <c r="Z35" s="4" t="str">
        <f t="shared" si="9"/>
        <v>damage: 'd8'</v>
      </c>
      <c r="AA35" s="4" t="str">
        <f t="shared" si="10"/>
        <v>damage_type: 'Piercing'</v>
      </c>
      <c r="AB35" s="4" t="str">
        <f t="shared" si="11"/>
        <v/>
      </c>
      <c r="AC35" s="4" t="str">
        <f t="shared" si="12"/>
        <v>critical_range: 20</v>
      </c>
      <c r="AD35" s="4" t="str">
        <f t="shared" si="13"/>
        <v>critical_multiplier: 3</v>
      </c>
      <c r="AE35" s="4" t="str">
        <f t="shared" si="14"/>
        <v>delivery: 'shot'</v>
      </c>
      <c r="AF35" s="4" t="str">
        <f t="shared" si="15"/>
        <v>range_incriment: 110</v>
      </c>
      <c r="AG35" s="4" t="str">
        <f t="shared" si="16"/>
        <v>melee_penalty: -1</v>
      </c>
      <c r="AH35" s="4" t="str">
        <f t="shared" si="17"/>
        <v>is_finess: 'false'</v>
      </c>
      <c r="AI35" s="4" t="str">
        <f t="shared" si="18"/>
        <v>has_reach: 'false'</v>
      </c>
      <c r="AK35"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9, weight: 3, category_id: 1, additional_information: JSON.stringify({weapon_type: 'Martial', ua_weapon_group: 'Bow', damage: 'd8', damage_type: 'Piercing', critical_range: 20, critical_multiplier: 3, delivery: 'shot', range_incriment: 110, melee_penalty: -1, is_finess: 'false', has_reach: 'false'})},</v>
      </c>
    </row>
    <row r="36" spans="1:37" ht="163.19999999999999" outlineLevel="1" x14ac:dyDescent="0.2">
      <c r="A36" s="11" t="s">
        <v>116</v>
      </c>
      <c r="B36" s="35" t="s">
        <v>108</v>
      </c>
      <c r="C36" s="12">
        <v>3</v>
      </c>
      <c r="D36" s="12">
        <v>400</v>
      </c>
      <c r="E36" s="51" t="s">
        <v>57</v>
      </c>
      <c r="F36" s="52" t="s">
        <v>109</v>
      </c>
      <c r="G36" s="52" t="s">
        <v>1323</v>
      </c>
      <c r="H36" s="51" t="s">
        <v>47</v>
      </c>
      <c r="I36" s="51"/>
      <c r="J36" s="51">
        <v>20</v>
      </c>
      <c r="K36" s="51">
        <v>3</v>
      </c>
      <c r="L36" s="51" t="s">
        <v>91</v>
      </c>
      <c r="M36" s="51">
        <v>110</v>
      </c>
      <c r="N36" s="51"/>
      <c r="O36" s="53" t="b">
        <v>0</v>
      </c>
      <c r="P36" s="53" t="b">
        <v>0</v>
      </c>
      <c r="R36" s="4" t="str">
        <f t="shared" si="1"/>
        <v>product_name: 'Bow, Mighty Composite Long (+3)'</v>
      </c>
      <c r="S36"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6" s="4" t="str">
        <f t="shared" si="3"/>
        <v>cost: 400</v>
      </c>
      <c r="U36" s="4" t="str">
        <f t="shared" ca="1" si="4"/>
        <v>stock: 12</v>
      </c>
      <c r="V36" s="4" t="str">
        <f t="shared" si="5"/>
        <v>weight: 3</v>
      </c>
      <c r="W36" s="4" t="str">
        <f t="shared" si="6"/>
        <v>category_id: 1</v>
      </c>
      <c r="X36" s="4" t="str">
        <f t="shared" si="7"/>
        <v>weapon_type: 'Martial'</v>
      </c>
      <c r="Y36" s="4" t="str">
        <f t="shared" si="8"/>
        <v>ua_weapon_group: 'Bow'</v>
      </c>
      <c r="Z36" s="4" t="str">
        <f t="shared" si="9"/>
        <v>damage: 'd8'</v>
      </c>
      <c r="AA36" s="4" t="str">
        <f t="shared" si="10"/>
        <v>damage_type: 'Piercing'</v>
      </c>
      <c r="AB36" s="4" t="str">
        <f t="shared" si="11"/>
        <v/>
      </c>
      <c r="AC36" s="4" t="str">
        <f t="shared" si="12"/>
        <v>critical_range: 20</v>
      </c>
      <c r="AD36" s="4" t="str">
        <f t="shared" si="13"/>
        <v>critical_multiplier: 3</v>
      </c>
      <c r="AE36" s="4" t="str">
        <f t="shared" si="14"/>
        <v>delivery: 'shot'</v>
      </c>
      <c r="AF36" s="4" t="str">
        <f t="shared" si="15"/>
        <v>range_incriment: 110</v>
      </c>
      <c r="AG36" s="4" t="str">
        <f t="shared" si="16"/>
        <v>melee_penalty: -1</v>
      </c>
      <c r="AH36" s="4" t="str">
        <f t="shared" si="17"/>
        <v>is_finess: 'false'</v>
      </c>
      <c r="AI36" s="4" t="str">
        <f t="shared" si="18"/>
        <v>has_reach: 'false'</v>
      </c>
      <c r="AK36"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12, weight: 3, category_id: 1, additional_information: JSON.stringify({weapon_type: 'Martial', ua_weapon_group: 'Bow', damage: 'd8', damage_type: 'Piercing', critical_range: 20, critical_multiplier: 3, delivery: 'shot', range_incriment: 110, melee_penalty: -1, is_finess: 'false', has_reach: 'false'})},</v>
      </c>
    </row>
    <row r="37" spans="1:37" ht="163.19999999999999" outlineLevel="1" x14ac:dyDescent="0.2">
      <c r="A37" s="11" t="s">
        <v>117</v>
      </c>
      <c r="B37" s="35" t="s">
        <v>108</v>
      </c>
      <c r="C37" s="12">
        <v>3</v>
      </c>
      <c r="D37" s="12">
        <v>500</v>
      </c>
      <c r="E37" s="51" t="s">
        <v>57</v>
      </c>
      <c r="F37" s="52" t="s">
        <v>109</v>
      </c>
      <c r="G37" s="52" t="s">
        <v>1323</v>
      </c>
      <c r="H37" s="51" t="s">
        <v>47</v>
      </c>
      <c r="I37" s="51"/>
      <c r="J37" s="51">
        <v>20</v>
      </c>
      <c r="K37" s="51">
        <v>3</v>
      </c>
      <c r="L37" s="51" t="s">
        <v>91</v>
      </c>
      <c r="M37" s="51">
        <v>110</v>
      </c>
      <c r="N37" s="51"/>
      <c r="O37" s="53" t="b">
        <v>0</v>
      </c>
      <c r="P37" s="53" t="b">
        <v>0</v>
      </c>
      <c r="R37" s="4" t="str">
        <f t="shared" si="1"/>
        <v>product_name: 'Bow, Mighty Composite Long (+4)'</v>
      </c>
      <c r="S37"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7" s="4" t="str">
        <f t="shared" si="3"/>
        <v>cost: 500</v>
      </c>
      <c r="U37" s="4" t="str">
        <f t="shared" ca="1" si="4"/>
        <v>stock: 8</v>
      </c>
      <c r="V37" s="4" t="str">
        <f t="shared" si="5"/>
        <v>weight: 3</v>
      </c>
      <c r="W37" s="4" t="str">
        <f t="shared" si="6"/>
        <v>category_id: 1</v>
      </c>
      <c r="X37" s="4" t="str">
        <f t="shared" si="7"/>
        <v>weapon_type: 'Martial'</v>
      </c>
      <c r="Y37" s="4" t="str">
        <f t="shared" si="8"/>
        <v>ua_weapon_group: 'Bow'</v>
      </c>
      <c r="Z37" s="4" t="str">
        <f t="shared" si="9"/>
        <v>damage: 'd8'</v>
      </c>
      <c r="AA37" s="4" t="str">
        <f t="shared" si="10"/>
        <v>damage_type: 'Piercing'</v>
      </c>
      <c r="AB37" s="4" t="str">
        <f t="shared" si="11"/>
        <v/>
      </c>
      <c r="AC37" s="4" t="str">
        <f t="shared" si="12"/>
        <v>critical_range: 20</v>
      </c>
      <c r="AD37" s="4" t="str">
        <f t="shared" si="13"/>
        <v>critical_multiplier: 3</v>
      </c>
      <c r="AE37" s="4" t="str">
        <f t="shared" si="14"/>
        <v>delivery: 'shot'</v>
      </c>
      <c r="AF37" s="4" t="str">
        <f t="shared" si="15"/>
        <v>range_incriment: 110</v>
      </c>
      <c r="AG37" s="4" t="str">
        <f t="shared" si="16"/>
        <v>melee_penalty: -1</v>
      </c>
      <c r="AH37" s="4" t="str">
        <f t="shared" si="17"/>
        <v>is_finess: 'false'</v>
      </c>
      <c r="AI37" s="4" t="str">
        <f t="shared" si="18"/>
        <v>has_reach: 'false'</v>
      </c>
      <c r="AK37"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8, weight: 3, category_id: 1, additional_information: JSON.stringify({weapon_type: 'Martial', ua_weapon_group: 'Bow', damage: 'd8', damage_type: 'Piercing', critical_range: 20, critical_multiplier: 3, delivery: 'shot', range_incriment: 110, melee_penalty: -1, is_finess: 'false', has_reach: 'false'})},</v>
      </c>
    </row>
    <row r="38" spans="1:37" ht="173.4" outlineLevel="1" x14ac:dyDescent="0.2">
      <c r="A38" s="11" t="s">
        <v>118</v>
      </c>
      <c r="B38" s="35" t="s">
        <v>111</v>
      </c>
      <c r="C38" s="12">
        <v>2</v>
      </c>
      <c r="D38" s="12">
        <v>150</v>
      </c>
      <c r="E38" s="51" t="s">
        <v>57</v>
      </c>
      <c r="F38" s="52" t="s">
        <v>109</v>
      </c>
      <c r="G38" s="52" t="s">
        <v>1320</v>
      </c>
      <c r="H38" s="51" t="s">
        <v>47</v>
      </c>
      <c r="I38" s="51"/>
      <c r="J38" s="51">
        <v>20</v>
      </c>
      <c r="K38" s="51">
        <v>3</v>
      </c>
      <c r="L38" s="51" t="s">
        <v>91</v>
      </c>
      <c r="M38" s="51">
        <v>70</v>
      </c>
      <c r="N38" s="51"/>
      <c r="O38" s="53" t="b">
        <v>0</v>
      </c>
      <c r="P38" s="53" t="b">
        <v>0</v>
      </c>
      <c r="R38" s="4" t="str">
        <f t="shared" si="1"/>
        <v>product_name: 'Bow, Mighty Composite Short (+1)'</v>
      </c>
      <c r="S38"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8" s="4" t="str">
        <f t="shared" si="3"/>
        <v>cost: 150</v>
      </c>
      <c r="U38" s="4" t="str">
        <f t="shared" ca="1" si="4"/>
        <v>stock: 11</v>
      </c>
      <c r="V38" s="4" t="str">
        <f t="shared" si="5"/>
        <v>weight: 2</v>
      </c>
      <c r="W38" s="4" t="str">
        <f t="shared" si="6"/>
        <v>category_id: 1</v>
      </c>
      <c r="X38" s="4" t="str">
        <f t="shared" si="7"/>
        <v>weapon_type: 'Martial'</v>
      </c>
      <c r="Y38" s="4" t="str">
        <f t="shared" si="8"/>
        <v>ua_weapon_group: 'Bow'</v>
      </c>
      <c r="Z38" s="4" t="str">
        <f t="shared" si="9"/>
        <v>damage: 'd6'</v>
      </c>
      <c r="AA38" s="4" t="str">
        <f t="shared" si="10"/>
        <v>damage_type: 'Piercing'</v>
      </c>
      <c r="AB38" s="4" t="str">
        <f t="shared" si="11"/>
        <v/>
      </c>
      <c r="AC38" s="4" t="str">
        <f t="shared" si="12"/>
        <v>critical_range: 20</v>
      </c>
      <c r="AD38" s="4" t="str">
        <f t="shared" si="13"/>
        <v>critical_multiplier: 3</v>
      </c>
      <c r="AE38" s="4" t="str">
        <f t="shared" si="14"/>
        <v>delivery: 'shot'</v>
      </c>
      <c r="AF38" s="4" t="str">
        <f t="shared" si="15"/>
        <v>range_incriment: 70</v>
      </c>
      <c r="AG38" s="4" t="str">
        <f t="shared" si="16"/>
        <v>melee_penalty: -1</v>
      </c>
      <c r="AH38" s="4" t="str">
        <f t="shared" si="17"/>
        <v>is_finess: 'false'</v>
      </c>
      <c r="AI38" s="4" t="str">
        <f t="shared" si="18"/>
        <v>has_reach: 'false'</v>
      </c>
      <c r="AK38"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11, weight: 2, category_id: 1, additional_information: JSON.stringify({weapon_type: 'Martial', ua_weapon_group: 'Bow', damage: 'd6', damage_type: 'Piercing', critical_range: 20, critical_multiplier: 3, delivery: 'shot', range_incriment: 70, melee_penalty: -1, is_finess: 'false', has_reach: 'false'})},</v>
      </c>
    </row>
    <row r="39" spans="1:37" ht="173.4" outlineLevel="1" x14ac:dyDescent="0.2">
      <c r="A39" s="11" t="s">
        <v>119</v>
      </c>
      <c r="B39" s="35" t="s">
        <v>111</v>
      </c>
      <c r="C39" s="12">
        <v>2</v>
      </c>
      <c r="D39" s="12">
        <v>225</v>
      </c>
      <c r="E39" s="51" t="s">
        <v>57</v>
      </c>
      <c r="F39" s="52" t="s">
        <v>109</v>
      </c>
      <c r="G39" s="52" t="s">
        <v>1320</v>
      </c>
      <c r="H39" s="51" t="s">
        <v>47</v>
      </c>
      <c r="I39" s="51"/>
      <c r="J39" s="51">
        <v>20</v>
      </c>
      <c r="K39" s="51">
        <v>3</v>
      </c>
      <c r="L39" s="51" t="s">
        <v>91</v>
      </c>
      <c r="M39" s="51">
        <v>70</v>
      </c>
      <c r="N39" s="51"/>
      <c r="O39" s="53" t="b">
        <v>0</v>
      </c>
      <c r="P39" s="53" t="b">
        <v>0</v>
      </c>
      <c r="R39" s="4" t="str">
        <f t="shared" si="1"/>
        <v>product_name: 'Bow, Mighty Composite Short (+2)'</v>
      </c>
      <c r="S39"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9" s="4" t="str">
        <f t="shared" si="3"/>
        <v>cost: 225</v>
      </c>
      <c r="U39" s="4" t="str">
        <f t="shared" ca="1" si="4"/>
        <v>stock: 9</v>
      </c>
      <c r="V39" s="4" t="str">
        <f t="shared" si="5"/>
        <v>weight: 2</v>
      </c>
      <c r="W39" s="4" t="str">
        <f t="shared" si="6"/>
        <v>category_id: 1</v>
      </c>
      <c r="X39" s="4" t="str">
        <f t="shared" si="7"/>
        <v>weapon_type: 'Martial'</v>
      </c>
      <c r="Y39" s="4" t="str">
        <f t="shared" si="8"/>
        <v>ua_weapon_group: 'Bow'</v>
      </c>
      <c r="Z39" s="4" t="str">
        <f t="shared" si="9"/>
        <v>damage: 'd6'</v>
      </c>
      <c r="AA39" s="4" t="str">
        <f t="shared" si="10"/>
        <v>damage_type: 'Piercing'</v>
      </c>
      <c r="AB39" s="4" t="str">
        <f t="shared" si="11"/>
        <v/>
      </c>
      <c r="AC39" s="4" t="str">
        <f t="shared" si="12"/>
        <v>critical_range: 20</v>
      </c>
      <c r="AD39" s="4" t="str">
        <f t="shared" si="13"/>
        <v>critical_multiplier: 3</v>
      </c>
      <c r="AE39" s="4" t="str">
        <f t="shared" si="14"/>
        <v>delivery: 'shot'</v>
      </c>
      <c r="AF39" s="4" t="str">
        <f t="shared" si="15"/>
        <v>range_incriment: 70</v>
      </c>
      <c r="AG39" s="4" t="str">
        <f t="shared" si="16"/>
        <v>melee_penalty: -1</v>
      </c>
      <c r="AH39" s="4" t="str">
        <f t="shared" si="17"/>
        <v>is_finess: 'false'</v>
      </c>
      <c r="AI39" s="4" t="str">
        <f t="shared" si="18"/>
        <v>has_reach: 'false'</v>
      </c>
      <c r="AK39"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9, weight: 2, category_id: 1, additional_information: JSON.stringify({weapon_type: 'Martial', ua_weapon_group: 'Bow', damage: 'd6', damage_type: 'Piercing', critical_range: 20, critical_multiplier: 3, delivery: 'shot', range_incriment: 70, melee_penalty: -1, is_finess: 'false', has_reach: 'false'})},</v>
      </c>
    </row>
    <row r="40" spans="1:37" ht="61.2" outlineLevel="1" x14ac:dyDescent="0.2">
      <c r="A40" s="11" t="s">
        <v>120</v>
      </c>
      <c r="B40" s="35" t="s">
        <v>121</v>
      </c>
      <c r="C40" s="12">
        <v>2</v>
      </c>
      <c r="D40" s="12">
        <v>30</v>
      </c>
      <c r="E40" s="51" t="s">
        <v>57</v>
      </c>
      <c r="F40" s="52" t="s">
        <v>109</v>
      </c>
      <c r="G40" s="52" t="s">
        <v>1320</v>
      </c>
      <c r="H40" s="51" t="s">
        <v>47</v>
      </c>
      <c r="I40" s="51"/>
      <c r="J40" s="51">
        <v>20</v>
      </c>
      <c r="K40" s="51">
        <v>3</v>
      </c>
      <c r="L40" s="51" t="s">
        <v>91</v>
      </c>
      <c r="M40" s="51">
        <v>60</v>
      </c>
      <c r="N40" s="51"/>
      <c r="O40" s="53" t="b">
        <v>0</v>
      </c>
      <c r="P40" s="53" t="b">
        <v>0</v>
      </c>
      <c r="R40" s="4" t="str">
        <f t="shared" si="1"/>
        <v>product_name: 'Bow, Short'</v>
      </c>
      <c r="S40" s="4" t="str">
        <f t="shared" si="2"/>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T40" s="4" t="str">
        <f t="shared" si="3"/>
        <v>cost: 30</v>
      </c>
      <c r="U40" s="4" t="str">
        <f t="shared" ca="1" si="4"/>
        <v>stock: 5</v>
      </c>
      <c r="V40" s="4" t="str">
        <f t="shared" si="5"/>
        <v>weight: 2</v>
      </c>
      <c r="W40" s="4" t="str">
        <f t="shared" si="6"/>
        <v>category_id: 1</v>
      </c>
      <c r="X40" s="4" t="str">
        <f t="shared" si="7"/>
        <v>weapon_type: 'Martial'</v>
      </c>
      <c r="Y40" s="4" t="str">
        <f t="shared" si="8"/>
        <v>ua_weapon_group: 'Bow'</v>
      </c>
      <c r="Z40" s="4" t="str">
        <f t="shared" si="9"/>
        <v>damage: 'd6'</v>
      </c>
      <c r="AA40" s="4" t="str">
        <f t="shared" si="10"/>
        <v>damage_type: 'Piercing'</v>
      </c>
      <c r="AB40" s="4" t="str">
        <f t="shared" si="11"/>
        <v/>
      </c>
      <c r="AC40" s="4" t="str">
        <f t="shared" si="12"/>
        <v>critical_range: 20</v>
      </c>
      <c r="AD40" s="4" t="str">
        <f t="shared" si="13"/>
        <v>critical_multiplier: 3</v>
      </c>
      <c r="AE40" s="4" t="str">
        <f t="shared" si="14"/>
        <v>delivery: 'shot'</v>
      </c>
      <c r="AF40" s="4" t="str">
        <f t="shared" si="15"/>
        <v>range_incriment: 60</v>
      </c>
      <c r="AG40" s="4" t="str">
        <f t="shared" si="16"/>
        <v>melee_penalty: -1</v>
      </c>
      <c r="AH40" s="4" t="str">
        <f t="shared" si="17"/>
        <v>is_finess: 'false'</v>
      </c>
      <c r="AI40" s="4" t="str">
        <f t="shared" si="18"/>
        <v>has_reach: 'false'</v>
      </c>
      <c r="AK40"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5, weight: 2, category_id: 1, additional_information: JSON.stringify({weapon_type: 'Martial', ua_weapon_group: 'Bow', damage: 'd6', damage_type: 'Piercing', critical_range: 20, critical_multiplier: 3, delivery: 'shot', range_incriment: 60, melee_penalty: -1, is_finess: 'false', has_reach: 'false'})},</v>
      </c>
    </row>
    <row r="41" spans="1:37" outlineLevel="1" x14ac:dyDescent="0.2">
      <c r="A41" s="13" t="s">
        <v>122</v>
      </c>
      <c r="C41" s="12">
        <v>5</v>
      </c>
      <c r="D41" s="12">
        <v>5</v>
      </c>
      <c r="E41" s="51" t="s">
        <v>68</v>
      </c>
      <c r="F41" s="52" t="s">
        <v>123</v>
      </c>
      <c r="G41" s="52" t="s">
        <v>1320</v>
      </c>
      <c r="H41" s="51" t="s">
        <v>95</v>
      </c>
      <c r="I41" s="51"/>
      <c r="J41" s="51">
        <v>20</v>
      </c>
      <c r="K41" s="51">
        <v>2</v>
      </c>
      <c r="L41" s="51"/>
      <c r="M41" s="51"/>
      <c r="N41" s="51"/>
      <c r="O41" s="53" t="b">
        <v>1</v>
      </c>
      <c r="P41" s="53" t="b">
        <v>0</v>
      </c>
      <c r="R41" s="4" t="str">
        <f t="shared" si="1"/>
        <v>product_name: 'Chain'</v>
      </c>
      <c r="S41" s="4" t="str">
        <f t="shared" si="2"/>
        <v/>
      </c>
      <c r="T41" s="4" t="str">
        <f t="shared" si="3"/>
        <v>cost: 5</v>
      </c>
      <c r="U41" s="4" t="str">
        <f t="shared" ca="1" si="4"/>
        <v>stock: 14</v>
      </c>
      <c r="V41" s="4" t="str">
        <f t="shared" si="5"/>
        <v>weight: 5</v>
      </c>
      <c r="W41" s="4" t="str">
        <f t="shared" si="6"/>
        <v>category_id: 1</v>
      </c>
      <c r="X41" s="4" t="str">
        <f t="shared" si="7"/>
        <v>weapon_type: 'Exotic'</v>
      </c>
      <c r="Y41" s="4" t="str">
        <f t="shared" si="8"/>
        <v>ua_weapon_group: 'Whip'</v>
      </c>
      <c r="Z41" s="4" t="str">
        <f t="shared" si="9"/>
        <v>damage: 'd6'</v>
      </c>
      <c r="AA41" s="4" t="str">
        <f t="shared" si="10"/>
        <v>damage_type: 'Bludgeoning'</v>
      </c>
      <c r="AB41" s="4" t="str">
        <f t="shared" si="11"/>
        <v/>
      </c>
      <c r="AC41" s="4" t="str">
        <f t="shared" si="12"/>
        <v>critical_range: 20</v>
      </c>
      <c r="AD41" s="4" t="str">
        <f t="shared" si="13"/>
        <v>critical_multiplier: 2</v>
      </c>
      <c r="AE41" s="4" t="str">
        <f t="shared" si="14"/>
        <v/>
      </c>
      <c r="AF41" s="4" t="str">
        <f t="shared" si="15"/>
        <v>range_incriment: -1</v>
      </c>
      <c r="AG41" s="4" t="str">
        <f t="shared" si="16"/>
        <v>melee_penalty: -1</v>
      </c>
      <c r="AH41" s="4" t="str">
        <f t="shared" si="17"/>
        <v>is_finess: 'true'</v>
      </c>
      <c r="AI41" s="4" t="str">
        <f t="shared" si="18"/>
        <v>has_reach: 'false'</v>
      </c>
      <c r="AK41" s="4" t="str">
        <f t="shared" ca="1" si="19"/>
        <v>{product_name: 'Chain', cost: 5, stock: 14, weight: 5, category_id: 1, additional_information: JSON.stringify({weapon_type: 'Exotic', ua_weapon_group: 'Whip', damage: 'd6', damage_type: 'Bludgeoning', critical_range: 20, critical_multiplier: 2, range_incriment: -1, melee_penalty: -1, is_finess: 'true', has_reach: 'false'})},</v>
      </c>
    </row>
    <row r="42" spans="1:37" ht="142.80000000000001" outlineLevel="1" x14ac:dyDescent="0.2">
      <c r="A42" s="11" t="s">
        <v>124</v>
      </c>
      <c r="B42" s="35" t="s">
        <v>125</v>
      </c>
      <c r="C42" s="12">
        <v>15</v>
      </c>
      <c r="D42" s="12">
        <v>25</v>
      </c>
      <c r="E42" s="51" t="s">
        <v>68</v>
      </c>
      <c r="F42" s="52" t="s">
        <v>123</v>
      </c>
      <c r="G42" s="52" t="s">
        <v>1327</v>
      </c>
      <c r="H42" s="51" t="s">
        <v>47</v>
      </c>
      <c r="I42" s="51"/>
      <c r="J42" s="51">
        <v>20</v>
      </c>
      <c r="K42" s="51">
        <v>2</v>
      </c>
      <c r="L42" s="51"/>
      <c r="M42" s="51"/>
      <c r="N42" s="51"/>
      <c r="O42" s="53" t="b">
        <v>1</v>
      </c>
      <c r="P42" s="53" t="b">
        <v>0</v>
      </c>
      <c r="R42" s="4" t="str">
        <f t="shared" si="1"/>
        <v>product_name: 'Chain, Spiked'</v>
      </c>
      <c r="S42" s="4" t="str">
        <f t="shared" si="2"/>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T42" s="4" t="str">
        <f t="shared" si="3"/>
        <v>cost: 25</v>
      </c>
      <c r="U42" s="4" t="str">
        <f t="shared" ca="1" si="4"/>
        <v>stock: 18</v>
      </c>
      <c r="V42" s="4" t="str">
        <f t="shared" si="5"/>
        <v>weight: 15</v>
      </c>
      <c r="W42" s="4" t="str">
        <f t="shared" si="6"/>
        <v>category_id: 1</v>
      </c>
      <c r="X42" s="4" t="str">
        <f t="shared" si="7"/>
        <v>weapon_type: 'Exotic'</v>
      </c>
      <c r="Y42" s="4" t="str">
        <f t="shared" si="8"/>
        <v>ua_weapon_group: 'Whip'</v>
      </c>
      <c r="Z42" s="4" t="str">
        <f t="shared" si="9"/>
        <v>damage: '2d4'</v>
      </c>
      <c r="AA42" s="4" t="str">
        <f t="shared" si="10"/>
        <v>damage_type: 'Piercing'</v>
      </c>
      <c r="AB42" s="4" t="str">
        <f t="shared" si="11"/>
        <v/>
      </c>
      <c r="AC42" s="4" t="str">
        <f t="shared" si="12"/>
        <v>critical_range: 20</v>
      </c>
      <c r="AD42" s="4" t="str">
        <f t="shared" si="13"/>
        <v>critical_multiplier: 2</v>
      </c>
      <c r="AE42" s="4" t="str">
        <f t="shared" si="14"/>
        <v/>
      </c>
      <c r="AF42" s="4" t="str">
        <f t="shared" si="15"/>
        <v>range_incriment: -1</v>
      </c>
      <c r="AG42" s="4" t="str">
        <f t="shared" si="16"/>
        <v>melee_penalty: -1</v>
      </c>
      <c r="AH42" s="4" t="str">
        <f t="shared" si="17"/>
        <v>is_finess: 'true'</v>
      </c>
      <c r="AI42" s="4" t="str">
        <f t="shared" si="18"/>
        <v>has_reach: 'false'</v>
      </c>
      <c r="AK42"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18, weight: 15, category_id: 1, additional_information: JSON.stringify({weapon_type: 'Exotic', ua_weapon_group: 'Whip', damage: '2d4', damage_type: 'Piercing', critical_range: 20, critical_multiplier: 2, range_incriment: -1, melee_penalty: -1, is_finess: 'true', has_reach: 'false'})},</v>
      </c>
    </row>
    <row r="43" spans="1:37" outlineLevel="1" x14ac:dyDescent="0.2">
      <c r="A43" s="11" t="s">
        <v>126</v>
      </c>
      <c r="C43" s="12">
        <v>4</v>
      </c>
      <c r="D43" s="12"/>
      <c r="E43" s="51" t="s">
        <v>68</v>
      </c>
      <c r="F43" s="52" t="s">
        <v>123</v>
      </c>
      <c r="G43" s="52" t="s">
        <v>1321</v>
      </c>
      <c r="H43" s="51" t="s">
        <v>47</v>
      </c>
      <c r="I43" s="51"/>
      <c r="J43" s="51">
        <v>19</v>
      </c>
      <c r="K43" s="51">
        <v>2</v>
      </c>
      <c r="L43" s="51"/>
      <c r="M43" s="51"/>
      <c r="N43" s="51"/>
      <c r="O43" s="53" t="b">
        <v>0</v>
      </c>
      <c r="P43" s="53" t="b">
        <v>0</v>
      </c>
      <c r="R43" s="4" t="str">
        <f t="shared" si="1"/>
        <v>product_name: 'Chain-and-Dagger'</v>
      </c>
      <c r="S43" s="4" t="str">
        <f t="shared" si="2"/>
        <v/>
      </c>
      <c r="T43" s="4" t="str">
        <f t="shared" si="3"/>
        <v>cost: -1</v>
      </c>
      <c r="U43" s="4" t="str">
        <f t="shared" ca="1" si="4"/>
        <v>stock: 12</v>
      </c>
      <c r="V43" s="4" t="str">
        <f t="shared" si="5"/>
        <v>weight: 4</v>
      </c>
      <c r="W43" s="4" t="str">
        <f t="shared" si="6"/>
        <v>category_id: 1</v>
      </c>
      <c r="X43" s="4" t="str">
        <f t="shared" si="7"/>
        <v>weapon_type: 'Exotic'</v>
      </c>
      <c r="Y43" s="4" t="str">
        <f t="shared" si="8"/>
        <v>ua_weapon_group: 'Whip'</v>
      </c>
      <c r="Z43" s="4" t="str">
        <f t="shared" si="9"/>
        <v>damage: 'd4'</v>
      </c>
      <c r="AA43" s="4" t="str">
        <f t="shared" si="10"/>
        <v>damage_type: 'Piercing'</v>
      </c>
      <c r="AB43" s="4" t="str">
        <f t="shared" si="11"/>
        <v/>
      </c>
      <c r="AC43" s="4" t="str">
        <f t="shared" si="12"/>
        <v>critical_range: 19</v>
      </c>
      <c r="AD43" s="4" t="str">
        <f t="shared" si="13"/>
        <v>critical_multiplier: 2</v>
      </c>
      <c r="AE43" s="4" t="str">
        <f t="shared" si="14"/>
        <v/>
      </c>
      <c r="AF43" s="4" t="str">
        <f t="shared" si="15"/>
        <v>range_incriment: -1</v>
      </c>
      <c r="AG43" s="4" t="str">
        <f t="shared" si="16"/>
        <v>melee_penalty: -1</v>
      </c>
      <c r="AH43" s="4" t="str">
        <f t="shared" si="17"/>
        <v>is_finess: 'false'</v>
      </c>
      <c r="AI43" s="4" t="str">
        <f t="shared" si="18"/>
        <v>has_reach: 'false'</v>
      </c>
      <c r="AK43" s="4" t="str">
        <f t="shared" ca="1" si="19"/>
        <v>{product_name: 'Chain-and-Dagger', cost: -1, stock: 12, weight: 4, category_id: 1, additional_information: JSON.stringify({weapon_type: 'Exotic', ua_weapon_group: 'Whip', damage: 'd4', damage_type: 'Piercing', critical_range: 19, critical_multiplier: 2, range_incriment: -1, melee_penalty: -1, is_finess: 'false', has_reach: 'false'})},</v>
      </c>
    </row>
    <row r="44" spans="1:37" outlineLevel="1" x14ac:dyDescent="0.2">
      <c r="A44" s="11" t="s">
        <v>127</v>
      </c>
      <c r="C44" s="12">
        <v>2</v>
      </c>
      <c r="D44" s="12">
        <v>15</v>
      </c>
      <c r="E44" s="51" t="s">
        <v>68</v>
      </c>
      <c r="F44" s="52" t="s">
        <v>90</v>
      </c>
      <c r="G44" s="52" t="s">
        <v>1321</v>
      </c>
      <c r="H44" s="51" t="s">
        <v>64</v>
      </c>
      <c r="I44" s="51"/>
      <c r="J44" s="51">
        <v>20</v>
      </c>
      <c r="K44" s="51">
        <v>3</v>
      </c>
      <c r="L44" s="51" t="s">
        <v>41</v>
      </c>
      <c r="M44" s="51">
        <v>30</v>
      </c>
      <c r="N44" s="51"/>
      <c r="O44" s="53" t="b">
        <v>0</v>
      </c>
      <c r="P44" s="53" t="b">
        <v>0</v>
      </c>
      <c r="R44" s="4" t="str">
        <f t="shared" si="1"/>
        <v>product_name: 'Chakram'</v>
      </c>
      <c r="S44" s="4" t="str">
        <f t="shared" si="2"/>
        <v/>
      </c>
      <c r="T44" s="4" t="str">
        <f t="shared" si="3"/>
        <v>cost: 15</v>
      </c>
      <c r="U44" s="4" t="str">
        <f t="shared" ca="1" si="4"/>
        <v>stock: 9</v>
      </c>
      <c r="V44" s="4" t="str">
        <f t="shared" si="5"/>
        <v>weight: 2</v>
      </c>
      <c r="W44" s="4" t="str">
        <f t="shared" si="6"/>
        <v>category_id: 1</v>
      </c>
      <c r="X44" s="4" t="str">
        <f t="shared" si="7"/>
        <v>weapon_type: 'Exotic'</v>
      </c>
      <c r="Y44" s="4" t="str">
        <f t="shared" si="8"/>
        <v>ua_weapon_group: 'Other'</v>
      </c>
      <c r="Z44" s="4" t="str">
        <f t="shared" si="9"/>
        <v>damage: 'd4'</v>
      </c>
      <c r="AA44" s="4" t="str">
        <f t="shared" si="10"/>
        <v>damage_type: 'Slashing'</v>
      </c>
      <c r="AB44" s="4" t="str">
        <f t="shared" si="11"/>
        <v/>
      </c>
      <c r="AC44" s="4" t="str">
        <f t="shared" si="12"/>
        <v>critical_range: 20</v>
      </c>
      <c r="AD44" s="4" t="str">
        <f t="shared" si="13"/>
        <v>critical_multiplier: 3</v>
      </c>
      <c r="AE44" s="4" t="str">
        <f t="shared" si="14"/>
        <v>delivery: 'thrown'</v>
      </c>
      <c r="AF44" s="4" t="str">
        <f t="shared" si="15"/>
        <v>range_incriment: 30</v>
      </c>
      <c r="AG44" s="4" t="str">
        <f t="shared" si="16"/>
        <v>melee_penalty: -1</v>
      </c>
      <c r="AH44" s="4" t="str">
        <f t="shared" si="17"/>
        <v>is_finess: 'false'</v>
      </c>
      <c r="AI44" s="4" t="str">
        <f t="shared" si="18"/>
        <v>has_reach: 'false'</v>
      </c>
      <c r="AK44" s="4" t="str">
        <f t="shared" ca="1" si="19"/>
        <v>{product_name: 'Chakram', cost: 15, stock: 9, weight: 2, category_id: 1, additional_information: JSON.stringify({weapon_type: 'Exotic', ua_weapon_group: 'Other', damage: 'd4', damage_type: 'Slashing', critical_range: 20, critical_multiplier: 3, delivery: 'thrown', range_incriment: 30, melee_penalty: -1, is_finess: 'false', has_reach: 'false'})},</v>
      </c>
    </row>
    <row r="45" spans="1:37" outlineLevel="1" x14ac:dyDescent="0.2">
      <c r="A45" s="11" t="s">
        <v>128</v>
      </c>
      <c r="C45" s="12">
        <v>0.5</v>
      </c>
      <c r="D45" s="12"/>
      <c r="E45" s="51" t="s">
        <v>68</v>
      </c>
      <c r="F45" s="52"/>
      <c r="G45" s="52" t="s">
        <v>1320</v>
      </c>
      <c r="H45" s="51" t="s">
        <v>64</v>
      </c>
      <c r="I45" s="51"/>
      <c r="J45" s="51">
        <v>20</v>
      </c>
      <c r="K45" s="51">
        <v>2</v>
      </c>
      <c r="L45" s="51" t="s">
        <v>41</v>
      </c>
      <c r="M45" s="51">
        <v>20</v>
      </c>
      <c r="N45" s="51"/>
      <c r="O45" s="53" t="b">
        <v>0</v>
      </c>
      <c r="P45" s="53" t="b">
        <v>0</v>
      </c>
      <c r="R45" s="4" t="str">
        <f t="shared" si="1"/>
        <v>product_name: 'Chatkcha'</v>
      </c>
      <c r="S45" s="4" t="str">
        <f t="shared" si="2"/>
        <v/>
      </c>
      <c r="T45" s="4" t="str">
        <f t="shared" si="3"/>
        <v>cost: -1</v>
      </c>
      <c r="U45" s="4" t="str">
        <f t="shared" ca="1" si="4"/>
        <v>stock: 11</v>
      </c>
      <c r="V45" s="4" t="str">
        <f t="shared" si="5"/>
        <v>weight: 0.5</v>
      </c>
      <c r="W45" s="4" t="str">
        <f t="shared" si="6"/>
        <v>category_id: 1</v>
      </c>
      <c r="X45" s="4" t="str">
        <f t="shared" si="7"/>
        <v>weapon_type: 'Exotic'</v>
      </c>
      <c r="Y45" s="4" t="str">
        <f t="shared" si="8"/>
        <v/>
      </c>
      <c r="Z45" s="4" t="str">
        <f t="shared" si="9"/>
        <v>damage: 'd6'</v>
      </c>
      <c r="AA45" s="4" t="str">
        <f t="shared" si="10"/>
        <v>damage_type: 'Slashing'</v>
      </c>
      <c r="AB45" s="4" t="str">
        <f t="shared" si="11"/>
        <v/>
      </c>
      <c r="AC45" s="4" t="str">
        <f t="shared" si="12"/>
        <v>critical_range: 20</v>
      </c>
      <c r="AD45" s="4" t="str">
        <f t="shared" si="13"/>
        <v>critical_multiplier: 2</v>
      </c>
      <c r="AE45" s="4" t="str">
        <f t="shared" si="14"/>
        <v>delivery: 'thrown'</v>
      </c>
      <c r="AF45" s="4" t="str">
        <f t="shared" si="15"/>
        <v>range_incriment: 20</v>
      </c>
      <c r="AG45" s="4" t="str">
        <f t="shared" si="16"/>
        <v>melee_penalty: -1</v>
      </c>
      <c r="AH45" s="4" t="str">
        <f t="shared" si="17"/>
        <v>is_finess: 'false'</v>
      </c>
      <c r="AI45" s="4" t="str">
        <f t="shared" si="18"/>
        <v>has_reach: 'false'</v>
      </c>
      <c r="AK45" s="4" t="str">
        <f t="shared" ca="1" si="19"/>
        <v>{product_name: 'Chatkcha', cost: -1, stock: 11, weight: 0.5, category_id: 1, additional_information: JSON.stringify({weapon_type: 'Exotic', damage: 'd6', damage_type: 'Slashing', critical_range: 20, critical_multiplier: 2, delivery: 'thrown', range_incriment: 20, melee_penalty: -1, is_finess: 'false', has_reach: 'false'})},</v>
      </c>
    </row>
    <row r="46" spans="1:37" outlineLevel="1" x14ac:dyDescent="0.2">
      <c r="A46" s="13" t="s">
        <v>129</v>
      </c>
      <c r="C46" s="12">
        <v>6</v>
      </c>
      <c r="D46" s="12">
        <v>8</v>
      </c>
      <c r="E46" s="51" t="s">
        <v>68</v>
      </c>
      <c r="F46" s="52"/>
      <c r="G46" s="52" t="s">
        <v>1320</v>
      </c>
      <c r="H46" s="51" t="s">
        <v>47</v>
      </c>
      <c r="I46" s="51"/>
      <c r="J46" s="51">
        <v>20</v>
      </c>
      <c r="K46" s="51">
        <v>2</v>
      </c>
      <c r="L46" s="51"/>
      <c r="M46" s="51"/>
      <c r="N46" s="51"/>
      <c r="O46" s="53" t="b">
        <v>0</v>
      </c>
      <c r="P46" s="53" t="b">
        <v>0</v>
      </c>
      <c r="R46" s="4" t="str">
        <f t="shared" si="1"/>
        <v>product_name: 'Chijiriki'</v>
      </c>
      <c r="S46" s="4" t="str">
        <f t="shared" si="2"/>
        <v/>
      </c>
      <c r="T46" s="4" t="str">
        <f t="shared" si="3"/>
        <v>cost: 8</v>
      </c>
      <c r="U46" s="4" t="str">
        <f t="shared" ca="1" si="4"/>
        <v>stock: 5</v>
      </c>
      <c r="V46" s="4" t="str">
        <f t="shared" si="5"/>
        <v>weight: 6</v>
      </c>
      <c r="W46" s="4" t="str">
        <f t="shared" si="6"/>
        <v>category_id: 1</v>
      </c>
      <c r="X46" s="4" t="str">
        <f t="shared" si="7"/>
        <v>weapon_type: 'Exotic'</v>
      </c>
      <c r="Y46" s="4" t="str">
        <f t="shared" si="8"/>
        <v/>
      </c>
      <c r="Z46" s="4" t="str">
        <f t="shared" si="9"/>
        <v>damage: 'd6'</v>
      </c>
      <c r="AA46" s="4" t="str">
        <f t="shared" si="10"/>
        <v>damage_type: 'Piercing'</v>
      </c>
      <c r="AB46" s="4" t="str">
        <f t="shared" si="11"/>
        <v/>
      </c>
      <c r="AC46" s="4" t="str">
        <f t="shared" si="12"/>
        <v>critical_range: 20</v>
      </c>
      <c r="AD46" s="4" t="str">
        <f t="shared" si="13"/>
        <v>critical_multiplier: 2</v>
      </c>
      <c r="AE46" s="4" t="str">
        <f t="shared" si="14"/>
        <v/>
      </c>
      <c r="AF46" s="4" t="str">
        <f t="shared" si="15"/>
        <v>range_incriment: -1</v>
      </c>
      <c r="AG46" s="4" t="str">
        <f t="shared" si="16"/>
        <v>melee_penalty: -1</v>
      </c>
      <c r="AH46" s="4" t="str">
        <f t="shared" si="17"/>
        <v>is_finess: 'false'</v>
      </c>
      <c r="AI46" s="4" t="str">
        <f t="shared" si="18"/>
        <v>has_reach: 'false'</v>
      </c>
      <c r="AK46" s="4" t="str">
        <f t="shared" ca="1" si="19"/>
        <v>{product_name: 'Chijiriki', cost: 8, stock: 5, weight: 6, category_id: 1, additional_information: JSON.stringify({weapon_type: 'Exotic', damage: 'd6', damage_type: 'Piercing', critical_range: 20, critical_multiplier: 2, range_incriment: -1, melee_penalty: -1, is_finess: 'false', has_reach: 'false'})},</v>
      </c>
    </row>
    <row r="47" spans="1:37" outlineLevel="1" x14ac:dyDescent="0.2">
      <c r="A47" s="11" t="s">
        <v>130</v>
      </c>
      <c r="C47" s="12">
        <v>2</v>
      </c>
      <c r="D47" s="12">
        <v>30</v>
      </c>
      <c r="E47" s="51" t="s">
        <v>68</v>
      </c>
      <c r="F47" s="52" t="s">
        <v>90</v>
      </c>
      <c r="G47" s="52" t="s">
        <v>1321</v>
      </c>
      <c r="H47" s="51" t="s">
        <v>47</v>
      </c>
      <c r="I47" s="51"/>
      <c r="J47" s="51">
        <v>19</v>
      </c>
      <c r="K47" s="51">
        <v>2</v>
      </c>
      <c r="L47" s="51"/>
      <c r="M47" s="54"/>
      <c r="N47" s="51"/>
      <c r="O47" s="53" t="b">
        <v>0</v>
      </c>
      <c r="P47" s="53" t="b">
        <v>0</v>
      </c>
      <c r="R47" s="4" t="str">
        <f t="shared" si="1"/>
        <v>product_name: 'Claw Bracer'</v>
      </c>
      <c r="S47" s="4" t="str">
        <f t="shared" si="2"/>
        <v/>
      </c>
      <c r="T47" s="4" t="str">
        <f t="shared" si="3"/>
        <v>cost: 30</v>
      </c>
      <c r="U47" s="4" t="str">
        <f t="shared" ca="1" si="4"/>
        <v>stock: 11</v>
      </c>
      <c r="V47" s="4" t="str">
        <f t="shared" si="5"/>
        <v>weight: 2</v>
      </c>
      <c r="W47" s="4" t="str">
        <f t="shared" si="6"/>
        <v>category_id: 1</v>
      </c>
      <c r="X47" s="4" t="str">
        <f t="shared" si="7"/>
        <v>weapon_type: 'Exotic'</v>
      </c>
      <c r="Y47" s="4" t="str">
        <f t="shared" si="8"/>
        <v>ua_weapon_group: 'Other'</v>
      </c>
      <c r="Z47" s="4" t="str">
        <f t="shared" si="9"/>
        <v>damage: 'd4'</v>
      </c>
      <c r="AA47" s="4" t="str">
        <f t="shared" si="10"/>
        <v>damage_type: 'Piercing'</v>
      </c>
      <c r="AB47" s="4" t="str">
        <f t="shared" si="11"/>
        <v/>
      </c>
      <c r="AC47" s="4" t="str">
        <f t="shared" si="12"/>
        <v>critical_range: 19</v>
      </c>
      <c r="AD47" s="4" t="str">
        <f t="shared" si="13"/>
        <v>critical_multiplier: 2</v>
      </c>
      <c r="AE47" s="4" t="str">
        <f t="shared" si="14"/>
        <v/>
      </c>
      <c r="AF47" s="4" t="str">
        <f t="shared" si="15"/>
        <v>range_incriment: -1</v>
      </c>
      <c r="AG47" s="4" t="str">
        <f t="shared" si="16"/>
        <v>melee_penalty: -1</v>
      </c>
      <c r="AH47" s="4" t="str">
        <f t="shared" si="17"/>
        <v>is_finess: 'false'</v>
      </c>
      <c r="AI47" s="4" t="str">
        <f t="shared" si="18"/>
        <v>has_reach: 'false'</v>
      </c>
      <c r="AK47" s="4" t="str">
        <f t="shared" ca="1" si="19"/>
        <v>{product_name: 'Claw Bracer', cost: 30, stock: 11, weight: 2, category_id: 1, additional_information: JSON.stringify({weapon_type: 'Exotic', ua_weapon_group: 'Other', damage: 'd4', damage_type: 'Piercing', critical_range: 19, critical_multiplier: 2, range_incriment: -1, melee_penalty: -1, is_finess: 'false', has_reach: 'false'})},</v>
      </c>
    </row>
    <row r="48" spans="1:37" outlineLevel="1" x14ac:dyDescent="0.2">
      <c r="A48" s="11" t="s">
        <v>131</v>
      </c>
      <c r="C48" s="12"/>
      <c r="D48" s="12"/>
      <c r="E48" s="51" t="s">
        <v>84</v>
      </c>
      <c r="F48" s="52" t="s">
        <v>84</v>
      </c>
      <c r="G48" s="52" t="s">
        <v>1326</v>
      </c>
      <c r="H48" s="51" t="s">
        <v>132</v>
      </c>
      <c r="I48" s="51"/>
      <c r="J48" s="51">
        <v>20</v>
      </c>
      <c r="K48" s="51">
        <v>2</v>
      </c>
      <c r="L48" s="51"/>
      <c r="M48" s="51"/>
      <c r="N48" s="51"/>
      <c r="O48" s="53" t="b">
        <v>1</v>
      </c>
      <c r="P48" s="53" t="b">
        <v>0</v>
      </c>
      <c r="R48" s="4" t="str">
        <f t="shared" si="1"/>
        <v>product_name: 'Claw or Rake'</v>
      </c>
      <c r="S48" s="4" t="str">
        <f t="shared" si="2"/>
        <v/>
      </c>
      <c r="T48" s="4" t="str">
        <f t="shared" si="3"/>
        <v>cost: -1</v>
      </c>
      <c r="U48" s="4" t="str">
        <f t="shared" ca="1" si="4"/>
        <v>stock: 10</v>
      </c>
      <c r="V48" s="4" t="str">
        <f t="shared" si="5"/>
        <v>weight: -1</v>
      </c>
      <c r="W48" s="4" t="str">
        <f t="shared" si="6"/>
        <v>category_id: 1</v>
      </c>
      <c r="X48" s="4" t="str">
        <f t="shared" si="7"/>
        <v>weapon_type: 'Natural'</v>
      </c>
      <c r="Y48" s="4" t="str">
        <f t="shared" si="8"/>
        <v>ua_weapon_group: 'Natural'</v>
      </c>
      <c r="Z48" s="4" t="str">
        <f t="shared" si="9"/>
        <v>damage: 'd1'</v>
      </c>
      <c r="AA48" s="4" t="str">
        <f t="shared" si="10"/>
        <v>damage_type: 'Slashing and Piercing'</v>
      </c>
      <c r="AB48" s="4" t="str">
        <f t="shared" si="11"/>
        <v/>
      </c>
      <c r="AC48" s="4" t="str">
        <f t="shared" si="12"/>
        <v>critical_range: 20</v>
      </c>
      <c r="AD48" s="4" t="str">
        <f t="shared" si="13"/>
        <v>critical_multiplier: 2</v>
      </c>
      <c r="AE48" s="4" t="str">
        <f t="shared" si="14"/>
        <v/>
      </c>
      <c r="AF48" s="4" t="str">
        <f t="shared" si="15"/>
        <v>range_incriment: -1</v>
      </c>
      <c r="AG48" s="4" t="str">
        <f t="shared" si="16"/>
        <v>melee_penalty: -1</v>
      </c>
      <c r="AH48" s="4" t="str">
        <f t="shared" si="17"/>
        <v>is_finess: 'true'</v>
      </c>
      <c r="AI48" s="4" t="str">
        <f t="shared" si="18"/>
        <v>has_reach: 'false'</v>
      </c>
      <c r="AK48" s="4" t="str">
        <f t="shared" ca="1" si="19"/>
        <v>{product_name: 'Claw or Rake', cost: -1, stock: 10, weight: -1, category_id: 1, additional_information: JSON.stringify({weapon_type: 'Natural', ua_weapon_group: 'Natural', damage: 'd1', damage_type: 'Slashing and Piercing', critical_range: 20, critical_multiplier: 2, range_incriment: -1, melee_penalty: -1, is_finess: 'true', has_reach: 'false'})},</v>
      </c>
    </row>
    <row r="49" spans="1:37" outlineLevel="1" x14ac:dyDescent="0.2">
      <c r="A49" s="11" t="s">
        <v>133</v>
      </c>
      <c r="C49" s="12">
        <v>3</v>
      </c>
      <c r="D49" s="12"/>
      <c r="E49" s="51" t="s">
        <v>68</v>
      </c>
      <c r="F49" s="52" t="s">
        <v>90</v>
      </c>
      <c r="G49" s="52" t="s">
        <v>1321</v>
      </c>
      <c r="H49" s="51" t="s">
        <v>135</v>
      </c>
      <c r="I49" s="51"/>
      <c r="J49" s="51">
        <v>20</v>
      </c>
      <c r="K49" s="51">
        <v>3</v>
      </c>
      <c r="L49" s="51"/>
      <c r="M49" s="51"/>
      <c r="N49" s="51"/>
      <c r="O49" s="53" t="b">
        <v>0</v>
      </c>
      <c r="P49" s="53" t="b">
        <v>0</v>
      </c>
      <c r="R49" s="4" t="str">
        <f t="shared" si="1"/>
        <v>product_name: 'Claw, Panther'</v>
      </c>
      <c r="S49" s="4" t="str">
        <f t="shared" si="2"/>
        <v/>
      </c>
      <c r="T49" s="4" t="str">
        <f t="shared" si="3"/>
        <v>cost: -1</v>
      </c>
      <c r="U49" s="4" t="str">
        <f t="shared" ca="1" si="4"/>
        <v>stock: 7</v>
      </c>
      <c r="V49" s="4" t="str">
        <f t="shared" si="5"/>
        <v>weight: 3</v>
      </c>
      <c r="W49" s="4" t="str">
        <f t="shared" si="6"/>
        <v>category_id: 1</v>
      </c>
      <c r="X49" s="4" t="str">
        <f t="shared" si="7"/>
        <v>weapon_type: 'Exotic'</v>
      </c>
      <c r="Y49" s="4" t="str">
        <f t="shared" si="8"/>
        <v>ua_weapon_group: 'Other'</v>
      </c>
      <c r="Z49" s="4" t="str">
        <f t="shared" si="9"/>
        <v>damage: 'd4'</v>
      </c>
      <c r="AA49" s="4" t="str">
        <f t="shared" si="10"/>
        <v>damage_type: 'Slashing or Piercing'</v>
      </c>
      <c r="AB49" s="4" t="str">
        <f t="shared" si="11"/>
        <v/>
      </c>
      <c r="AC49" s="4" t="str">
        <f t="shared" si="12"/>
        <v>critical_range: 20</v>
      </c>
      <c r="AD49" s="4" t="str">
        <f t="shared" si="13"/>
        <v>critical_multiplier: 3</v>
      </c>
      <c r="AE49" s="4" t="str">
        <f t="shared" si="14"/>
        <v/>
      </c>
      <c r="AF49" s="4" t="str">
        <f t="shared" si="15"/>
        <v>range_incriment: -1</v>
      </c>
      <c r="AG49" s="4" t="str">
        <f t="shared" si="16"/>
        <v>melee_penalty: -1</v>
      </c>
      <c r="AH49" s="4" t="str">
        <f t="shared" si="17"/>
        <v>is_finess: 'false'</v>
      </c>
      <c r="AI49" s="4" t="str">
        <f t="shared" si="18"/>
        <v>has_reach: 'false'</v>
      </c>
      <c r="AK49" s="4" t="str">
        <f t="shared" ca="1" si="19"/>
        <v>{product_name: 'Claw, Panther', cost: -1, stock: 7, weight: 3, category_id: 1, additional_information: JSON.stringify({weapon_type: 'Exotic', ua_weapon_group: 'Other', damage: 'd4', damage_type: 'Slashing or Piercing', critical_range: 20, critical_multiplier: 3, range_incriment: -1, melee_penalty: -1, is_finess: 'false', has_reach: 'false'})},</v>
      </c>
    </row>
    <row r="50" spans="1:37" outlineLevel="1" x14ac:dyDescent="0.2">
      <c r="A50" s="11" t="s">
        <v>136</v>
      </c>
      <c r="C50" s="12">
        <v>3</v>
      </c>
      <c r="D50" s="12"/>
      <c r="E50" s="51" t="s">
        <v>45</v>
      </c>
      <c r="F50" s="52" t="s">
        <v>137</v>
      </c>
      <c r="G50" s="52" t="s">
        <v>1320</v>
      </c>
      <c r="H50" s="51" t="s">
        <v>95</v>
      </c>
      <c r="I50" s="51"/>
      <c r="J50" s="51">
        <v>20</v>
      </c>
      <c r="K50" s="51">
        <v>2</v>
      </c>
      <c r="L50" s="51" t="s">
        <v>41</v>
      </c>
      <c r="M50" s="51">
        <v>10</v>
      </c>
      <c r="N50" s="51"/>
      <c r="O50" s="53" t="b">
        <v>0</v>
      </c>
      <c r="P50" s="53" t="b">
        <v>0</v>
      </c>
      <c r="R50" s="4" t="str">
        <f t="shared" si="1"/>
        <v>product_name: 'Club'</v>
      </c>
      <c r="S50" s="4" t="str">
        <f t="shared" si="2"/>
        <v/>
      </c>
      <c r="T50" s="4" t="str">
        <f t="shared" si="3"/>
        <v>cost: -1</v>
      </c>
      <c r="U50" s="4" t="str">
        <f t="shared" ca="1" si="4"/>
        <v>stock: 1</v>
      </c>
      <c r="V50" s="4" t="str">
        <f t="shared" si="5"/>
        <v>weight: 3</v>
      </c>
      <c r="W50" s="4" t="str">
        <f t="shared" si="6"/>
        <v>category_id: 1</v>
      </c>
      <c r="X50" s="4" t="str">
        <f t="shared" si="7"/>
        <v>weapon_type: 'Simple'</v>
      </c>
      <c r="Y50" s="4" t="str">
        <f t="shared" si="8"/>
        <v>ua_weapon_group: 'Impact'</v>
      </c>
      <c r="Z50" s="4" t="str">
        <f t="shared" si="9"/>
        <v>damage: 'd6'</v>
      </c>
      <c r="AA50" s="4" t="str">
        <f t="shared" si="10"/>
        <v>damage_type: 'Bludgeoning'</v>
      </c>
      <c r="AB50" s="4" t="str">
        <f t="shared" si="11"/>
        <v/>
      </c>
      <c r="AC50" s="4" t="str">
        <f t="shared" si="12"/>
        <v>critical_range: 20</v>
      </c>
      <c r="AD50" s="4" t="str">
        <f t="shared" si="13"/>
        <v>critical_multiplier: 2</v>
      </c>
      <c r="AE50" s="4" t="str">
        <f t="shared" si="14"/>
        <v>delivery: 'thrown'</v>
      </c>
      <c r="AF50" s="4" t="str">
        <f t="shared" si="15"/>
        <v>range_incriment: 10</v>
      </c>
      <c r="AG50" s="4" t="str">
        <f t="shared" si="16"/>
        <v>melee_penalty: -1</v>
      </c>
      <c r="AH50" s="4" t="str">
        <f t="shared" si="17"/>
        <v>is_finess: 'false'</v>
      </c>
      <c r="AI50" s="4" t="str">
        <f t="shared" si="18"/>
        <v>has_reach: 'false'</v>
      </c>
      <c r="AK50" s="4" t="str">
        <f t="shared" ca="1" si="19"/>
        <v>{product_name: 'Club', cost: -1, stock: 1, weight: 3, category_id: 1, additional_information: JSON.stringify({weapon_type: 'Simple', ua_weapon_group: 'Impact', damage: 'd6', damage_type: 'Bludgeoning', critical_range: 20, critical_multiplier: 2, delivery: 'thrown', range_incriment: 10, melee_penalty: -1, is_finess: 'false', has_reach: 'false'})},</v>
      </c>
    </row>
    <row r="51" spans="1:37" outlineLevel="1" x14ac:dyDescent="0.2">
      <c r="A51" s="11" t="s">
        <v>138</v>
      </c>
      <c r="C51" s="12">
        <v>10</v>
      </c>
      <c r="D51" s="12">
        <v>5</v>
      </c>
      <c r="E51" s="51" t="s">
        <v>57</v>
      </c>
      <c r="F51" s="52" t="s">
        <v>137</v>
      </c>
      <c r="G51" s="52" t="s">
        <v>1324</v>
      </c>
      <c r="H51" s="51" t="s">
        <v>95</v>
      </c>
      <c r="I51" s="51"/>
      <c r="J51" s="51">
        <v>20</v>
      </c>
      <c r="K51" s="51">
        <v>2</v>
      </c>
      <c r="L51" s="51"/>
      <c r="M51" s="51"/>
      <c r="N51" s="51"/>
      <c r="O51" s="53" t="b">
        <v>0</v>
      </c>
      <c r="P51" s="53" t="b">
        <v>0</v>
      </c>
      <c r="R51" s="4" t="str">
        <f t="shared" si="1"/>
        <v>product_name: 'Club, Great'</v>
      </c>
      <c r="S51" s="4" t="str">
        <f t="shared" si="2"/>
        <v/>
      </c>
      <c r="T51" s="4" t="str">
        <f t="shared" si="3"/>
        <v>cost: 5</v>
      </c>
      <c r="U51" s="4" t="str">
        <f t="shared" ca="1" si="4"/>
        <v>stock: 15</v>
      </c>
      <c r="V51" s="4" t="str">
        <f t="shared" si="5"/>
        <v>weight: 10</v>
      </c>
      <c r="W51" s="4" t="str">
        <f t="shared" si="6"/>
        <v>category_id: 1</v>
      </c>
      <c r="X51" s="4" t="str">
        <f t="shared" si="7"/>
        <v>weapon_type: 'Martial'</v>
      </c>
      <c r="Y51" s="4" t="str">
        <f t="shared" si="8"/>
        <v>ua_weapon_group: 'Impact'</v>
      </c>
      <c r="Z51" s="4" t="str">
        <f t="shared" si="9"/>
        <v>damage: 'd10'</v>
      </c>
      <c r="AA51" s="4" t="str">
        <f t="shared" si="10"/>
        <v>damage_type: 'Bludgeoning'</v>
      </c>
      <c r="AB51" s="4" t="str">
        <f t="shared" si="11"/>
        <v/>
      </c>
      <c r="AC51" s="4" t="str">
        <f t="shared" si="12"/>
        <v>critical_range: 20</v>
      </c>
      <c r="AD51" s="4" t="str">
        <f t="shared" si="13"/>
        <v>critical_multiplier: 2</v>
      </c>
      <c r="AE51" s="4" t="str">
        <f t="shared" si="14"/>
        <v/>
      </c>
      <c r="AF51" s="4" t="str">
        <f t="shared" si="15"/>
        <v>range_incriment: -1</v>
      </c>
      <c r="AG51" s="4" t="str">
        <f t="shared" si="16"/>
        <v>melee_penalty: -1</v>
      </c>
      <c r="AH51" s="4" t="str">
        <f t="shared" si="17"/>
        <v>is_finess: 'false'</v>
      </c>
      <c r="AI51" s="4" t="str">
        <f t="shared" si="18"/>
        <v>has_reach: 'false'</v>
      </c>
      <c r="AK51" s="4" t="str">
        <f t="shared" ca="1" si="19"/>
        <v>{product_name: 'Club, Great', cost: 5, stock: 15, weight: 10, category_id: 1, additional_information: JSON.stringify({weapon_type: 'Martial', ua_weapon_group: 'Impact', damage: 'd10', damage_type: 'Bludgeoning', critical_range: 20, critical_multiplier: 2, range_incriment: -1, melee_penalty: -1, is_finess: 'false', has_reach: 'false'})},</v>
      </c>
    </row>
    <row r="52" spans="1:37" outlineLevel="1" x14ac:dyDescent="0.2">
      <c r="A52" s="11" t="s">
        <v>139</v>
      </c>
      <c r="C52" s="12">
        <v>15</v>
      </c>
      <c r="D52" s="12"/>
      <c r="E52" s="51" t="s">
        <v>68</v>
      </c>
      <c r="F52" s="52" t="s">
        <v>140</v>
      </c>
      <c r="G52" s="52" t="s">
        <v>1325</v>
      </c>
      <c r="H52" s="51" t="s">
        <v>47</v>
      </c>
      <c r="I52" s="51"/>
      <c r="J52" s="51">
        <v>19</v>
      </c>
      <c r="K52" s="51">
        <v>2</v>
      </c>
      <c r="L52" s="51" t="s">
        <v>91</v>
      </c>
      <c r="M52" s="51">
        <v>150</v>
      </c>
      <c r="N52" s="51"/>
      <c r="O52" s="53" t="b">
        <v>0</v>
      </c>
      <c r="P52" s="53" t="b">
        <v>0</v>
      </c>
      <c r="R52" s="4" t="str">
        <f t="shared" si="1"/>
        <v>product_name: 'Crossbow, Great'</v>
      </c>
      <c r="S52" s="4" t="str">
        <f t="shared" si="2"/>
        <v/>
      </c>
      <c r="T52" s="4" t="str">
        <f t="shared" si="3"/>
        <v>cost: -1</v>
      </c>
      <c r="U52" s="4" t="str">
        <f t="shared" ca="1" si="4"/>
        <v>stock: 18</v>
      </c>
      <c r="V52" s="4" t="str">
        <f t="shared" si="5"/>
        <v>weight: 15</v>
      </c>
      <c r="W52" s="4" t="str">
        <f t="shared" si="6"/>
        <v>category_id: 1</v>
      </c>
      <c r="X52" s="4" t="str">
        <f t="shared" si="7"/>
        <v>weapon_type: 'Exotic'</v>
      </c>
      <c r="Y52" s="4" t="str">
        <f t="shared" si="8"/>
        <v>ua_weapon_group: 'Crossbow'</v>
      </c>
      <c r="Z52" s="4" t="str">
        <f t="shared" si="9"/>
        <v>damage: 'd12'</v>
      </c>
      <c r="AA52" s="4" t="str">
        <f t="shared" si="10"/>
        <v>damage_type: 'Piercing'</v>
      </c>
      <c r="AB52" s="4" t="str">
        <f t="shared" si="11"/>
        <v/>
      </c>
      <c r="AC52" s="4" t="str">
        <f t="shared" si="12"/>
        <v>critical_range: 19</v>
      </c>
      <c r="AD52" s="4" t="str">
        <f t="shared" si="13"/>
        <v>critical_multiplier: 2</v>
      </c>
      <c r="AE52" s="4" t="str">
        <f t="shared" si="14"/>
        <v>delivery: 'shot'</v>
      </c>
      <c r="AF52" s="4" t="str">
        <f t="shared" si="15"/>
        <v>range_incriment: 150</v>
      </c>
      <c r="AG52" s="4" t="str">
        <f t="shared" si="16"/>
        <v>melee_penalty: -1</v>
      </c>
      <c r="AH52" s="4" t="str">
        <f t="shared" si="17"/>
        <v>is_finess: 'false'</v>
      </c>
      <c r="AI52" s="4" t="str">
        <f t="shared" si="18"/>
        <v>has_reach: 'false'</v>
      </c>
      <c r="AK52" s="4" t="str">
        <f t="shared" ca="1" si="19"/>
        <v>{product_name: 'Crossbow, Great', cost: -1, stock: 18, weight: 15, category_id: 1, additional_information: JSON.stringify({weapon_type: 'Exotic', ua_weapon_group: 'Crossbow', damage: 'd12', damage_type: 'Piercing', critical_range: 19, critical_multiplier: 2, delivery: 'shot', range_incriment: 150, melee_penalty: -1, is_finess: 'false', has_reach: 'false'})},</v>
      </c>
    </row>
    <row r="53" spans="1:37" ht="71.400000000000006" outlineLevel="1" x14ac:dyDescent="0.2">
      <c r="A53" s="11" t="s">
        <v>141</v>
      </c>
      <c r="B53" s="35" t="s">
        <v>142</v>
      </c>
      <c r="C53" s="12">
        <v>3</v>
      </c>
      <c r="D53" s="12">
        <v>100</v>
      </c>
      <c r="E53" s="51" t="s">
        <v>68</v>
      </c>
      <c r="F53" s="52" t="s">
        <v>140</v>
      </c>
      <c r="G53" s="52" t="s">
        <v>1321</v>
      </c>
      <c r="H53" s="51" t="s">
        <v>47</v>
      </c>
      <c r="I53" s="51"/>
      <c r="J53" s="51">
        <v>19</v>
      </c>
      <c r="K53" s="51">
        <v>2</v>
      </c>
      <c r="L53" s="51" t="s">
        <v>91</v>
      </c>
      <c r="M53" s="51">
        <v>30</v>
      </c>
      <c r="N53" s="51"/>
      <c r="O53" s="53" t="b">
        <v>0</v>
      </c>
      <c r="P53" s="53" t="b">
        <v>0</v>
      </c>
      <c r="R53" s="4" t="str">
        <f t="shared" si="1"/>
        <v>product_name: 'Crossbow, Hand'</v>
      </c>
      <c r="S53" s="4" t="str">
        <f t="shared" si="2"/>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T53" s="4" t="str">
        <f t="shared" si="3"/>
        <v>cost: 100</v>
      </c>
      <c r="U53" s="4" t="str">
        <f t="shared" ca="1" si="4"/>
        <v>stock: 6</v>
      </c>
      <c r="V53" s="4" t="str">
        <f t="shared" si="5"/>
        <v>weight: 3</v>
      </c>
      <c r="W53" s="4" t="str">
        <f t="shared" si="6"/>
        <v>category_id: 1</v>
      </c>
      <c r="X53" s="4" t="str">
        <f t="shared" si="7"/>
        <v>weapon_type: 'Exotic'</v>
      </c>
      <c r="Y53" s="4" t="str">
        <f t="shared" si="8"/>
        <v>ua_weapon_group: 'Crossbow'</v>
      </c>
      <c r="Z53" s="4" t="str">
        <f t="shared" si="9"/>
        <v>damage: 'd4'</v>
      </c>
      <c r="AA53" s="4" t="str">
        <f t="shared" si="10"/>
        <v>damage_type: 'Piercing'</v>
      </c>
      <c r="AB53" s="4" t="str">
        <f t="shared" si="11"/>
        <v/>
      </c>
      <c r="AC53" s="4" t="str">
        <f t="shared" si="12"/>
        <v>critical_range: 19</v>
      </c>
      <c r="AD53" s="4" t="str">
        <f t="shared" si="13"/>
        <v>critical_multiplier: 2</v>
      </c>
      <c r="AE53" s="4" t="str">
        <f t="shared" si="14"/>
        <v>delivery: 'shot'</v>
      </c>
      <c r="AF53" s="4" t="str">
        <f t="shared" si="15"/>
        <v>range_incriment: 30</v>
      </c>
      <c r="AG53" s="4" t="str">
        <f t="shared" si="16"/>
        <v>melee_penalty: -1</v>
      </c>
      <c r="AH53" s="4" t="str">
        <f t="shared" si="17"/>
        <v>is_finess: 'false'</v>
      </c>
      <c r="AI53" s="4" t="str">
        <f t="shared" si="18"/>
        <v>has_reach: 'false'</v>
      </c>
      <c r="AK53"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6, weight: 3, category_id: 1, additional_information: JSON.stringify({weapon_type: 'Exotic', ua_weapon_group: 'Crossbow', damage: 'd4', damage_type: 'Piercing', critical_range: 19, critical_multiplier: 2, delivery: 'shot', range_incriment: 30, melee_penalty: -1, is_finess: 'false', has_reach: 'false'})},</v>
      </c>
    </row>
    <row r="54" spans="1:37" ht="102" outlineLevel="1" x14ac:dyDescent="0.2">
      <c r="A54" s="11" t="s">
        <v>143</v>
      </c>
      <c r="B54" s="35" t="s">
        <v>144</v>
      </c>
      <c r="C54" s="12">
        <v>9</v>
      </c>
      <c r="D54" s="12">
        <v>50</v>
      </c>
      <c r="E54" s="51" t="s">
        <v>45</v>
      </c>
      <c r="F54" s="52" t="s">
        <v>140</v>
      </c>
      <c r="G54" s="52" t="s">
        <v>1324</v>
      </c>
      <c r="H54" s="51" t="s">
        <v>47</v>
      </c>
      <c r="I54" s="51"/>
      <c r="J54" s="51">
        <v>19</v>
      </c>
      <c r="K54" s="51">
        <v>2</v>
      </c>
      <c r="L54" s="51" t="s">
        <v>91</v>
      </c>
      <c r="M54" s="51">
        <v>120</v>
      </c>
      <c r="N54" s="51"/>
      <c r="O54" s="53" t="b">
        <v>0</v>
      </c>
      <c r="P54" s="53" t="b">
        <v>0</v>
      </c>
      <c r="R54" s="4" t="str">
        <f t="shared" si="1"/>
        <v>product_name: 'Crossbow, Heavy'</v>
      </c>
      <c r="S54" s="4" t="str">
        <f t="shared" si="2"/>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T54" s="4" t="str">
        <f t="shared" si="3"/>
        <v>cost: 50</v>
      </c>
      <c r="U54" s="4" t="str">
        <f t="shared" ca="1" si="4"/>
        <v>stock: 15</v>
      </c>
      <c r="V54" s="4" t="str">
        <f t="shared" si="5"/>
        <v>weight: 9</v>
      </c>
      <c r="W54" s="4" t="str">
        <f t="shared" si="6"/>
        <v>category_id: 1</v>
      </c>
      <c r="X54" s="4" t="str">
        <f t="shared" si="7"/>
        <v>weapon_type: 'Simple'</v>
      </c>
      <c r="Y54" s="4" t="str">
        <f t="shared" si="8"/>
        <v>ua_weapon_group: 'Crossbow'</v>
      </c>
      <c r="Z54" s="4" t="str">
        <f t="shared" si="9"/>
        <v>damage: 'd10'</v>
      </c>
      <c r="AA54" s="4" t="str">
        <f t="shared" si="10"/>
        <v>damage_type: 'Piercing'</v>
      </c>
      <c r="AB54" s="4" t="str">
        <f t="shared" si="11"/>
        <v/>
      </c>
      <c r="AC54" s="4" t="str">
        <f t="shared" si="12"/>
        <v>critical_range: 19</v>
      </c>
      <c r="AD54" s="4" t="str">
        <f t="shared" si="13"/>
        <v>critical_multiplier: 2</v>
      </c>
      <c r="AE54" s="4" t="str">
        <f t="shared" si="14"/>
        <v>delivery: 'shot'</v>
      </c>
      <c r="AF54" s="4" t="str">
        <f t="shared" si="15"/>
        <v>range_incriment: 120</v>
      </c>
      <c r="AG54" s="4" t="str">
        <f t="shared" si="16"/>
        <v>melee_penalty: -1</v>
      </c>
      <c r="AH54" s="4" t="str">
        <f t="shared" si="17"/>
        <v>is_finess: 'false'</v>
      </c>
      <c r="AI54" s="4" t="str">
        <f t="shared" si="18"/>
        <v>has_reach: 'false'</v>
      </c>
      <c r="AK54"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15, weight: 9, category_id: 1, additional_information: JSON.stringify({weapon_type: 'Simple', ua_weapon_group: 'Crossbow', damage: 'd10', damage_type: 'Piercing', critical_range: 19, critical_multiplier: 2, delivery: 'shot', range_incriment: 120, melee_penalty: -1, is_finess: 'false', has_reach: 'false'})},</v>
      </c>
    </row>
    <row r="55" spans="1:37" ht="91.8" outlineLevel="1" x14ac:dyDescent="0.2">
      <c r="A55" s="11" t="s">
        <v>145</v>
      </c>
      <c r="B55" s="35" t="s">
        <v>146</v>
      </c>
      <c r="C55" s="12">
        <v>6</v>
      </c>
      <c r="D55" s="12">
        <v>35</v>
      </c>
      <c r="E55" s="51" t="s">
        <v>45</v>
      </c>
      <c r="F55" s="52" t="s">
        <v>140</v>
      </c>
      <c r="G55" s="52" t="s">
        <v>1323</v>
      </c>
      <c r="H55" s="51" t="s">
        <v>47</v>
      </c>
      <c r="I55" s="51"/>
      <c r="J55" s="51">
        <v>19</v>
      </c>
      <c r="K55" s="51">
        <v>2</v>
      </c>
      <c r="L55" s="51" t="s">
        <v>91</v>
      </c>
      <c r="M55" s="51">
        <v>80</v>
      </c>
      <c r="N55" s="51"/>
      <c r="O55" s="53" t="b">
        <v>0</v>
      </c>
      <c r="P55" s="53" t="b">
        <v>0</v>
      </c>
      <c r="R55" s="4" t="str">
        <f t="shared" si="1"/>
        <v>product_name: 'Crossbow, Light'</v>
      </c>
      <c r="S55" s="4" t="str">
        <f t="shared" si="2"/>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T55" s="4" t="str">
        <f t="shared" si="3"/>
        <v>cost: 35</v>
      </c>
      <c r="U55" s="4" t="str">
        <f t="shared" ca="1" si="4"/>
        <v>stock: 11</v>
      </c>
      <c r="V55" s="4" t="str">
        <f t="shared" si="5"/>
        <v>weight: 6</v>
      </c>
      <c r="W55" s="4" t="str">
        <f t="shared" si="6"/>
        <v>category_id: 1</v>
      </c>
      <c r="X55" s="4" t="str">
        <f t="shared" si="7"/>
        <v>weapon_type: 'Simple'</v>
      </c>
      <c r="Y55" s="4" t="str">
        <f t="shared" si="8"/>
        <v>ua_weapon_group: 'Crossbow'</v>
      </c>
      <c r="Z55" s="4" t="str">
        <f t="shared" si="9"/>
        <v>damage: 'd8'</v>
      </c>
      <c r="AA55" s="4" t="str">
        <f t="shared" si="10"/>
        <v>damage_type: 'Piercing'</v>
      </c>
      <c r="AB55" s="4" t="str">
        <f t="shared" si="11"/>
        <v/>
      </c>
      <c r="AC55" s="4" t="str">
        <f t="shared" si="12"/>
        <v>critical_range: 19</v>
      </c>
      <c r="AD55" s="4" t="str">
        <f t="shared" si="13"/>
        <v>critical_multiplier: 2</v>
      </c>
      <c r="AE55" s="4" t="str">
        <f t="shared" si="14"/>
        <v>delivery: 'shot'</v>
      </c>
      <c r="AF55" s="4" t="str">
        <f t="shared" si="15"/>
        <v>range_incriment: 80</v>
      </c>
      <c r="AG55" s="4" t="str">
        <f t="shared" si="16"/>
        <v>melee_penalty: -1</v>
      </c>
      <c r="AH55" s="4" t="str">
        <f t="shared" si="17"/>
        <v>is_finess: 'false'</v>
      </c>
      <c r="AI55" s="4" t="str">
        <f t="shared" si="18"/>
        <v>has_reach: 'false'</v>
      </c>
      <c r="AK55"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11, weight: 6, category_id: 1, additional_information: JSON.stringify({weapon_type: 'Simple', ua_weapon_group: 'Crossbow', damage: 'd8', damage_type: 'Piercing', critical_range: 19, critical_multiplier: 2, delivery: 'shot', range_incriment: 80, melee_penalty: -1, is_finess: 'false', has_reach: 'false'})},</v>
      </c>
    </row>
    <row r="56" spans="1:37" ht="112.2" outlineLevel="1" x14ac:dyDescent="0.2">
      <c r="A56" s="11" t="s">
        <v>147</v>
      </c>
      <c r="B56" s="35" t="s">
        <v>148</v>
      </c>
      <c r="C56" s="12">
        <v>16</v>
      </c>
      <c r="D56" s="12">
        <v>400</v>
      </c>
      <c r="E56" s="51" t="s">
        <v>68</v>
      </c>
      <c r="F56" s="52" t="s">
        <v>140</v>
      </c>
      <c r="G56" s="52" t="s">
        <v>1323</v>
      </c>
      <c r="H56" s="51" t="s">
        <v>47</v>
      </c>
      <c r="I56" s="51"/>
      <c r="J56" s="51">
        <v>19</v>
      </c>
      <c r="K56" s="51">
        <v>2</v>
      </c>
      <c r="L56" s="51" t="s">
        <v>91</v>
      </c>
      <c r="M56" s="51">
        <v>120</v>
      </c>
      <c r="N56" s="51"/>
      <c r="O56" s="53" t="b">
        <v>0</v>
      </c>
      <c r="P56" s="53" t="b">
        <v>0</v>
      </c>
      <c r="R56" s="4" t="str">
        <f t="shared" si="1"/>
        <v>product_name: 'Crossbow, Repeating Heavy'</v>
      </c>
      <c r="S56"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6" s="4" t="str">
        <f t="shared" si="3"/>
        <v>cost: 400</v>
      </c>
      <c r="U56" s="4" t="str">
        <f t="shared" ca="1" si="4"/>
        <v>stock: 9</v>
      </c>
      <c r="V56" s="4" t="str">
        <f t="shared" si="5"/>
        <v>weight: 16</v>
      </c>
      <c r="W56" s="4" t="str">
        <f t="shared" si="6"/>
        <v>category_id: 1</v>
      </c>
      <c r="X56" s="4" t="str">
        <f t="shared" si="7"/>
        <v>weapon_type: 'Exotic'</v>
      </c>
      <c r="Y56" s="4" t="str">
        <f t="shared" si="8"/>
        <v>ua_weapon_group: 'Crossbow'</v>
      </c>
      <c r="Z56" s="4" t="str">
        <f t="shared" si="9"/>
        <v>damage: 'd8'</v>
      </c>
      <c r="AA56" s="4" t="str">
        <f t="shared" si="10"/>
        <v>damage_type: 'Piercing'</v>
      </c>
      <c r="AB56" s="4" t="str">
        <f t="shared" si="11"/>
        <v/>
      </c>
      <c r="AC56" s="4" t="str">
        <f t="shared" si="12"/>
        <v>critical_range: 19</v>
      </c>
      <c r="AD56" s="4" t="str">
        <f t="shared" si="13"/>
        <v>critical_multiplier: 2</v>
      </c>
      <c r="AE56" s="4" t="str">
        <f t="shared" si="14"/>
        <v>delivery: 'shot'</v>
      </c>
      <c r="AF56" s="4" t="str">
        <f t="shared" si="15"/>
        <v>range_incriment: 120</v>
      </c>
      <c r="AG56" s="4" t="str">
        <f t="shared" si="16"/>
        <v>melee_penalty: -1</v>
      </c>
      <c r="AH56" s="4" t="str">
        <f t="shared" si="17"/>
        <v>is_finess: 'false'</v>
      </c>
      <c r="AI56" s="4" t="str">
        <f t="shared" si="18"/>
        <v>has_reach: 'false'</v>
      </c>
      <c r="AK56"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9, weight: 16, category_id: 1, additional_information: JSON.stringify({weapon_type: 'Exotic', ua_weapon_group: 'Crossbow', damage: 'd8', damage_type: 'Piercing', critical_range: 19, critical_multiplier: 2, delivery: 'shot', range_incriment: 120, melee_penalty: -1, is_finess: 'false', has_reach: 'false'})},</v>
      </c>
    </row>
    <row r="57" spans="1:37" ht="112.2" outlineLevel="1" x14ac:dyDescent="0.2">
      <c r="A57" s="11" t="s">
        <v>149</v>
      </c>
      <c r="B57" s="35" t="s">
        <v>148</v>
      </c>
      <c r="C57" s="12">
        <v>16</v>
      </c>
      <c r="D57" s="12">
        <v>250</v>
      </c>
      <c r="E57" s="51" t="s">
        <v>68</v>
      </c>
      <c r="F57" s="52" t="s">
        <v>140</v>
      </c>
      <c r="G57" s="52" t="s">
        <v>1320</v>
      </c>
      <c r="H57" s="51" t="s">
        <v>47</v>
      </c>
      <c r="I57" s="51"/>
      <c r="J57" s="51">
        <v>19</v>
      </c>
      <c r="K57" s="51">
        <v>2</v>
      </c>
      <c r="L57" s="51" t="s">
        <v>91</v>
      </c>
      <c r="M57" s="51">
        <v>80</v>
      </c>
      <c r="N57" s="51"/>
      <c r="O57" s="53" t="b">
        <v>0</v>
      </c>
      <c r="P57" s="53" t="b">
        <v>0</v>
      </c>
      <c r="R57" s="4" t="str">
        <f t="shared" si="1"/>
        <v>product_name: 'Crossbow, Repeating Light'</v>
      </c>
      <c r="S57"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7" s="4" t="str">
        <f t="shared" si="3"/>
        <v>cost: 250</v>
      </c>
      <c r="U57" s="4" t="str">
        <f t="shared" ca="1" si="4"/>
        <v>stock: 13</v>
      </c>
      <c r="V57" s="4" t="str">
        <f t="shared" si="5"/>
        <v>weight: 16</v>
      </c>
      <c r="W57" s="4" t="str">
        <f t="shared" si="6"/>
        <v>category_id: 1</v>
      </c>
      <c r="X57" s="4" t="str">
        <f t="shared" si="7"/>
        <v>weapon_type: 'Exotic'</v>
      </c>
      <c r="Y57" s="4" t="str">
        <f t="shared" si="8"/>
        <v>ua_weapon_group: 'Crossbow'</v>
      </c>
      <c r="Z57" s="4" t="str">
        <f t="shared" si="9"/>
        <v>damage: 'd6'</v>
      </c>
      <c r="AA57" s="4" t="str">
        <f t="shared" si="10"/>
        <v>damage_type: 'Piercing'</v>
      </c>
      <c r="AB57" s="4" t="str">
        <f t="shared" si="11"/>
        <v/>
      </c>
      <c r="AC57" s="4" t="str">
        <f t="shared" si="12"/>
        <v>critical_range: 19</v>
      </c>
      <c r="AD57" s="4" t="str">
        <f t="shared" si="13"/>
        <v>critical_multiplier: 2</v>
      </c>
      <c r="AE57" s="4" t="str">
        <f t="shared" si="14"/>
        <v>delivery: 'shot'</v>
      </c>
      <c r="AF57" s="4" t="str">
        <f t="shared" si="15"/>
        <v>range_incriment: 80</v>
      </c>
      <c r="AG57" s="4" t="str">
        <f t="shared" si="16"/>
        <v>melee_penalty: -1</v>
      </c>
      <c r="AH57" s="4" t="str">
        <f t="shared" si="17"/>
        <v>is_finess: 'false'</v>
      </c>
      <c r="AI57" s="4" t="str">
        <f t="shared" si="18"/>
        <v>has_reach: 'false'</v>
      </c>
      <c r="AK57"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13, weight: 16, category_id: 1, additional_information: JSON.stringify({weapon_type: 'Exotic', ua_weapon_group: 'Crossbow', damage: 'd6', damage_type: 'Piercing', critical_range: 19, critical_multiplier: 2, delivery: 'shot', range_incriment: 80, melee_penalty: -1, is_finess: 'false', has_reach: 'false'})},</v>
      </c>
    </row>
    <row r="58" spans="1:37" outlineLevel="1" x14ac:dyDescent="0.2">
      <c r="A58" s="11" t="s">
        <v>150</v>
      </c>
      <c r="C58" s="12">
        <v>15</v>
      </c>
      <c r="D58" s="12"/>
      <c r="E58" s="51" t="s">
        <v>68</v>
      </c>
      <c r="F58" s="52"/>
      <c r="G58" s="52" t="s">
        <v>1323</v>
      </c>
      <c r="H58" s="51" t="s">
        <v>95</v>
      </c>
      <c r="I58" s="51"/>
      <c r="J58" s="51">
        <v>20</v>
      </c>
      <c r="K58" s="51">
        <v>2</v>
      </c>
      <c r="L58" s="51"/>
      <c r="M58" s="51"/>
      <c r="N58" s="51"/>
      <c r="O58" s="53" t="b">
        <v>0</v>
      </c>
      <c r="P58" s="53" t="b">
        <v>0</v>
      </c>
      <c r="R58" s="4" t="str">
        <f t="shared" si="1"/>
        <v>product_name: 'Crusher, Orc'</v>
      </c>
      <c r="S58" s="4" t="str">
        <f t="shared" si="2"/>
        <v/>
      </c>
      <c r="T58" s="4" t="str">
        <f t="shared" si="3"/>
        <v>cost: -1</v>
      </c>
      <c r="U58" s="4" t="str">
        <f t="shared" ca="1" si="4"/>
        <v>stock: 15</v>
      </c>
      <c r="V58" s="4" t="str">
        <f t="shared" si="5"/>
        <v>weight: 15</v>
      </c>
      <c r="W58" s="4" t="str">
        <f t="shared" si="6"/>
        <v>category_id: 1</v>
      </c>
      <c r="X58" s="4" t="str">
        <f t="shared" si="7"/>
        <v>weapon_type: 'Exotic'</v>
      </c>
      <c r="Y58" s="4" t="str">
        <f t="shared" si="8"/>
        <v/>
      </c>
      <c r="Z58" s="4" t="str">
        <f t="shared" si="9"/>
        <v>damage: 'd8'</v>
      </c>
      <c r="AA58" s="4" t="str">
        <f t="shared" si="10"/>
        <v>damage_type: 'Bludgeoning'</v>
      </c>
      <c r="AB58" s="4" t="str">
        <f t="shared" si="11"/>
        <v/>
      </c>
      <c r="AC58" s="4" t="str">
        <f t="shared" si="12"/>
        <v>critical_range: 20</v>
      </c>
      <c r="AD58" s="4" t="str">
        <f t="shared" si="13"/>
        <v>critical_multiplier: 2</v>
      </c>
      <c r="AE58" s="4" t="str">
        <f t="shared" si="14"/>
        <v/>
      </c>
      <c r="AF58" s="4" t="str">
        <f t="shared" si="15"/>
        <v>range_incriment: -1</v>
      </c>
      <c r="AG58" s="4" t="str">
        <f t="shared" si="16"/>
        <v>melee_penalty: -1</v>
      </c>
      <c r="AH58" s="4" t="str">
        <f t="shared" si="17"/>
        <v>is_finess: 'false'</v>
      </c>
      <c r="AI58" s="4" t="str">
        <f t="shared" si="18"/>
        <v>has_reach: 'false'</v>
      </c>
      <c r="AK58" s="4" t="str">
        <f t="shared" ca="1" si="19"/>
        <v>{product_name: 'Crusher, Orc', cost: -1, stock: 15, weight: 15, category_id: 1, additional_information: JSON.stringify({weapon_type: 'Exotic', damage: 'd8', damage_type: 'Bludgeoning', critical_range: 20, critical_multiplier: 2, range_incriment: -1, melee_penalty: -1, is_finess: 'false', has_reach: 'false'})},</v>
      </c>
    </row>
    <row r="59" spans="1:37" outlineLevel="1" x14ac:dyDescent="0.2">
      <c r="A59" s="11" t="s">
        <v>151</v>
      </c>
      <c r="C59" s="12">
        <v>3</v>
      </c>
      <c r="D59" s="12">
        <v>15</v>
      </c>
      <c r="E59" s="51" t="s">
        <v>57</v>
      </c>
      <c r="F59" s="52" t="s">
        <v>152</v>
      </c>
      <c r="G59" s="52" t="s">
        <v>1320</v>
      </c>
      <c r="H59" s="51" t="s">
        <v>135</v>
      </c>
      <c r="I59" s="51"/>
      <c r="J59" s="51">
        <v>19</v>
      </c>
      <c r="K59" s="51">
        <v>2</v>
      </c>
      <c r="L59" s="51"/>
      <c r="M59" s="51"/>
      <c r="N59" s="51"/>
      <c r="O59" s="53" t="b">
        <v>0</v>
      </c>
      <c r="P59" s="53" t="b">
        <v>0</v>
      </c>
      <c r="R59" s="4" t="str">
        <f t="shared" si="1"/>
        <v>product_name: 'Cutlass'</v>
      </c>
      <c r="S59" s="4" t="str">
        <f t="shared" si="2"/>
        <v/>
      </c>
      <c r="T59" s="4" t="str">
        <f t="shared" si="3"/>
        <v>cost: 15</v>
      </c>
      <c r="U59" s="4" t="str">
        <f t="shared" ca="1" si="4"/>
        <v>stock: 8</v>
      </c>
      <c r="V59" s="4" t="str">
        <f t="shared" si="5"/>
        <v>weight: 3</v>
      </c>
      <c r="W59" s="4" t="str">
        <f t="shared" si="6"/>
        <v>category_id: 1</v>
      </c>
      <c r="X59" s="4" t="str">
        <f t="shared" si="7"/>
        <v>weapon_type: 'Martial'</v>
      </c>
      <c r="Y59" s="4" t="str">
        <f t="shared" si="8"/>
        <v>ua_weapon_group: 'Sword'</v>
      </c>
      <c r="Z59" s="4" t="str">
        <f t="shared" si="9"/>
        <v>damage: 'd6'</v>
      </c>
      <c r="AA59" s="4" t="str">
        <f t="shared" si="10"/>
        <v>damage_type: 'Slashing or Piercing'</v>
      </c>
      <c r="AB59" s="4" t="str">
        <f t="shared" si="11"/>
        <v/>
      </c>
      <c r="AC59" s="4" t="str">
        <f t="shared" si="12"/>
        <v>critical_range: 19</v>
      </c>
      <c r="AD59" s="4" t="str">
        <f t="shared" si="13"/>
        <v>critical_multiplier: 2</v>
      </c>
      <c r="AE59" s="4" t="str">
        <f t="shared" si="14"/>
        <v/>
      </c>
      <c r="AF59" s="4" t="str">
        <f t="shared" si="15"/>
        <v>range_incriment: -1</v>
      </c>
      <c r="AG59" s="4" t="str">
        <f t="shared" si="16"/>
        <v>melee_penalty: -1</v>
      </c>
      <c r="AH59" s="4" t="str">
        <f t="shared" si="17"/>
        <v>is_finess: 'false'</v>
      </c>
      <c r="AI59" s="4" t="str">
        <f t="shared" si="18"/>
        <v>has_reach: 'false'</v>
      </c>
      <c r="AK59" s="4" t="str">
        <f t="shared" ca="1" si="19"/>
        <v>{product_name: 'Cutlass', cost: 15, stock: 8, weight: 3, category_id: 1, additional_information: JSON.stringify({weapon_type: 'Martial', ua_weapon_group: 'Sword', damage: 'd6', damage_type: 'Slashing or Piercing', critical_range: 19, critical_multiplier: 2, range_incriment: -1, melee_penalty: -1, is_finess: 'false', has_reach: 'false'})},</v>
      </c>
    </row>
    <row r="60" spans="1:37" ht="30.6" outlineLevel="1" x14ac:dyDescent="0.2">
      <c r="A60" s="11" t="s">
        <v>87</v>
      </c>
      <c r="B60" s="35" t="s">
        <v>153</v>
      </c>
      <c r="C60" s="12">
        <v>1</v>
      </c>
      <c r="D60" s="12">
        <v>2</v>
      </c>
      <c r="E60" s="51" t="s">
        <v>45</v>
      </c>
      <c r="F60" s="52" t="s">
        <v>87</v>
      </c>
      <c r="G60" s="52" t="s">
        <v>1321</v>
      </c>
      <c r="H60" s="51" t="s">
        <v>47</v>
      </c>
      <c r="I60" s="51"/>
      <c r="J60" s="51">
        <v>19</v>
      </c>
      <c r="K60" s="51">
        <v>2</v>
      </c>
      <c r="L60" s="51" t="s">
        <v>41</v>
      </c>
      <c r="M60" s="51">
        <v>10</v>
      </c>
      <c r="N60" s="51"/>
      <c r="O60" s="53" t="b">
        <v>1</v>
      </c>
      <c r="P60" s="53" t="b">
        <v>0</v>
      </c>
      <c r="R60" s="4" t="str">
        <f t="shared" si="1"/>
        <v>product_name: 'Dagger'</v>
      </c>
      <c r="S60" s="4" t="str">
        <f t="shared" si="2"/>
        <v>description: 'You get a +2 bonus on Sleight of Hand checks made to conceal a dagger on your body (see the Sleight of Hand skill).'</v>
      </c>
      <c r="T60" s="4" t="str">
        <f t="shared" si="3"/>
        <v>cost: 2</v>
      </c>
      <c r="U60" s="4" t="str">
        <f t="shared" ca="1" si="4"/>
        <v>stock: 5</v>
      </c>
      <c r="V60" s="4" t="str">
        <f t="shared" si="5"/>
        <v>weight: 1</v>
      </c>
      <c r="W60" s="4" t="str">
        <f t="shared" si="6"/>
        <v>category_id: 1</v>
      </c>
      <c r="X60" s="4" t="str">
        <f t="shared" si="7"/>
        <v>weapon_type: 'Simple'</v>
      </c>
      <c r="Y60" s="4" t="str">
        <f t="shared" si="8"/>
        <v>ua_weapon_group: 'Dagger'</v>
      </c>
      <c r="Z60" s="4" t="str">
        <f t="shared" si="9"/>
        <v>damage: 'd4'</v>
      </c>
      <c r="AA60" s="4" t="str">
        <f t="shared" si="10"/>
        <v>damage_type: 'Piercing'</v>
      </c>
      <c r="AB60" s="4" t="str">
        <f t="shared" si="11"/>
        <v/>
      </c>
      <c r="AC60" s="4" t="str">
        <f t="shared" si="12"/>
        <v>critical_range: 19</v>
      </c>
      <c r="AD60" s="4" t="str">
        <f t="shared" si="13"/>
        <v>critical_multiplier: 2</v>
      </c>
      <c r="AE60" s="4" t="str">
        <f t="shared" si="14"/>
        <v>delivery: 'thrown'</v>
      </c>
      <c r="AF60" s="4" t="str">
        <f t="shared" si="15"/>
        <v>range_incriment: 10</v>
      </c>
      <c r="AG60" s="4" t="str">
        <f t="shared" si="16"/>
        <v>melee_penalty: -1</v>
      </c>
      <c r="AH60" s="4" t="str">
        <f t="shared" si="17"/>
        <v>is_finess: 'true'</v>
      </c>
      <c r="AI60" s="4" t="str">
        <f t="shared" si="18"/>
        <v>has_reach: 'false'</v>
      </c>
      <c r="AK60" s="4" t="str">
        <f t="shared" ca="1" si="19"/>
        <v>{product_name: 'Dagger', description: 'You get a +2 bonus on Sleight of Hand checks made to conceal a dagger on your body (see the Sleight of Hand skill).', cost: 2, stock: 5, weight: 1, category_id: 1, additional_information: JSON.stringify({weapon_type: 'Simple', ua_weapon_group: 'Dagger', damage: 'd4', damage_type: 'Piercing', critical_range: 19, critical_multiplier: 2, delivery: 'thrown', range_incriment: 10, melee_penalty: -1, is_finess: 'true', has_reach: 'false'})},</v>
      </c>
    </row>
    <row r="61" spans="1:37" outlineLevel="1" x14ac:dyDescent="0.2">
      <c r="A61" s="11" t="s">
        <v>154</v>
      </c>
      <c r="C61" s="12">
        <v>2</v>
      </c>
      <c r="D61" s="12">
        <v>2</v>
      </c>
      <c r="E61" s="51" t="s">
        <v>45</v>
      </c>
      <c r="F61" s="52" t="s">
        <v>87</v>
      </c>
      <c r="G61" s="52" t="s">
        <v>1321</v>
      </c>
      <c r="H61" s="51" t="s">
        <v>47</v>
      </c>
      <c r="I61" s="51"/>
      <c r="J61" s="51">
        <v>20</v>
      </c>
      <c r="K61" s="51">
        <v>3</v>
      </c>
      <c r="L61" s="51"/>
      <c r="M61" s="51"/>
      <c r="N61" s="51"/>
      <c r="O61" s="53" t="b">
        <v>0</v>
      </c>
      <c r="P61" s="53" t="b">
        <v>0</v>
      </c>
      <c r="R61" s="4" t="str">
        <f t="shared" si="1"/>
        <v>product_name: 'Dagger, Punching'</v>
      </c>
      <c r="S61" s="4" t="str">
        <f t="shared" si="2"/>
        <v/>
      </c>
      <c r="T61" s="4" t="str">
        <f t="shared" si="3"/>
        <v>cost: 2</v>
      </c>
      <c r="U61" s="4" t="str">
        <f t="shared" ca="1" si="4"/>
        <v>stock: 5</v>
      </c>
      <c r="V61" s="4" t="str">
        <f t="shared" si="5"/>
        <v>weight: 2</v>
      </c>
      <c r="W61" s="4" t="str">
        <f t="shared" si="6"/>
        <v>category_id: 1</v>
      </c>
      <c r="X61" s="4" t="str">
        <f t="shared" si="7"/>
        <v>weapon_type: 'Simple'</v>
      </c>
      <c r="Y61" s="4" t="str">
        <f t="shared" si="8"/>
        <v>ua_weapon_group: 'Dagger'</v>
      </c>
      <c r="Z61" s="4" t="str">
        <f t="shared" si="9"/>
        <v>damage: 'd4'</v>
      </c>
      <c r="AA61" s="4" t="str">
        <f t="shared" si="10"/>
        <v>damage_type: 'Piercing'</v>
      </c>
      <c r="AB61" s="4" t="str">
        <f t="shared" si="11"/>
        <v/>
      </c>
      <c r="AC61" s="4" t="str">
        <f t="shared" si="12"/>
        <v>critical_range: 20</v>
      </c>
      <c r="AD61" s="4" t="str">
        <f t="shared" si="13"/>
        <v>critical_multiplier: 3</v>
      </c>
      <c r="AE61" s="4" t="str">
        <f t="shared" si="14"/>
        <v/>
      </c>
      <c r="AF61" s="4" t="str">
        <f t="shared" si="15"/>
        <v>range_incriment: -1</v>
      </c>
      <c r="AG61" s="4" t="str">
        <f t="shared" si="16"/>
        <v>melee_penalty: -1</v>
      </c>
      <c r="AH61" s="4" t="str">
        <f t="shared" si="17"/>
        <v>is_finess: 'false'</v>
      </c>
      <c r="AI61" s="4" t="str">
        <f t="shared" si="18"/>
        <v>has_reach: 'false'</v>
      </c>
      <c r="AK61" s="4" t="str">
        <f t="shared" ca="1" si="19"/>
        <v>{product_name: 'Dagger, Punching', cost: 2, stock: 5, weight: 2, category_id: 1, additional_information: JSON.stringify({weapon_type: 'Simple', ua_weapon_group: 'Dagger', damage: 'd4', damage_type: 'Piercing', critical_range: 20, critical_multiplier: 3, range_incriment: -1, melee_penalty: -1, is_finess: 'false', has_reach: 'false'})},</v>
      </c>
    </row>
    <row r="62" spans="1:37" outlineLevel="1" x14ac:dyDescent="0.2">
      <c r="A62" s="11" t="s">
        <v>155</v>
      </c>
      <c r="C62" s="12">
        <v>1</v>
      </c>
      <c r="D62" s="12"/>
      <c r="E62" s="51" t="s">
        <v>68</v>
      </c>
      <c r="F62" s="52" t="s">
        <v>87</v>
      </c>
      <c r="G62" s="52" t="s">
        <v>1321</v>
      </c>
      <c r="H62" s="51" t="s">
        <v>47</v>
      </c>
      <c r="I62" s="51"/>
      <c r="J62" s="51">
        <v>19</v>
      </c>
      <c r="K62" s="51">
        <v>2</v>
      </c>
      <c r="L62" s="51"/>
      <c r="M62" s="51"/>
      <c r="N62" s="51"/>
      <c r="O62" s="53" t="b">
        <v>0</v>
      </c>
      <c r="P62" s="53" t="b">
        <v>0</v>
      </c>
      <c r="R62" s="4" t="str">
        <f t="shared" si="1"/>
        <v>product_name: 'Dagger, Triple'</v>
      </c>
      <c r="S62" s="4" t="str">
        <f t="shared" si="2"/>
        <v/>
      </c>
      <c r="T62" s="4" t="str">
        <f t="shared" si="3"/>
        <v>cost: -1</v>
      </c>
      <c r="U62" s="4" t="str">
        <f t="shared" ca="1" si="4"/>
        <v>stock: 4</v>
      </c>
      <c r="V62" s="4" t="str">
        <f t="shared" si="5"/>
        <v>weight: 1</v>
      </c>
      <c r="W62" s="4" t="str">
        <f t="shared" si="6"/>
        <v>category_id: 1</v>
      </c>
      <c r="X62" s="4" t="str">
        <f t="shared" si="7"/>
        <v>weapon_type: 'Exotic'</v>
      </c>
      <c r="Y62" s="4" t="str">
        <f t="shared" si="8"/>
        <v>ua_weapon_group: 'Dagger'</v>
      </c>
      <c r="Z62" s="4" t="str">
        <f t="shared" si="9"/>
        <v>damage: 'd4'</v>
      </c>
      <c r="AA62" s="4" t="str">
        <f t="shared" si="10"/>
        <v>damage_type: 'Piercing'</v>
      </c>
      <c r="AB62" s="4" t="str">
        <f t="shared" si="11"/>
        <v/>
      </c>
      <c r="AC62" s="4" t="str">
        <f t="shared" si="12"/>
        <v>critical_range: 19</v>
      </c>
      <c r="AD62" s="4" t="str">
        <f t="shared" si="13"/>
        <v>critical_multiplier: 2</v>
      </c>
      <c r="AE62" s="4" t="str">
        <f t="shared" si="14"/>
        <v/>
      </c>
      <c r="AF62" s="4" t="str">
        <f t="shared" si="15"/>
        <v>range_incriment: -1</v>
      </c>
      <c r="AG62" s="4" t="str">
        <f t="shared" si="16"/>
        <v>melee_penalty: -1</v>
      </c>
      <c r="AH62" s="4" t="str">
        <f t="shared" si="17"/>
        <v>is_finess: 'false'</v>
      </c>
      <c r="AI62" s="4" t="str">
        <f t="shared" si="18"/>
        <v>has_reach: 'false'</v>
      </c>
      <c r="AK62" s="4" t="str">
        <f t="shared" ca="1" si="19"/>
        <v>{product_name: 'Dagger, Triple', cost: -1, stock: 4, weight: 1, category_id: 1, additional_information: JSON.stringify({weapon_type: 'Exotic', ua_weapon_group: 'Dagger', damage: 'd4', damage_type: 'Piercing', critical_range: 19, critical_multiplier: 2, range_incriment: -1, melee_penalty: -1, is_finess: 'false', has_reach: 'false'})},</v>
      </c>
    </row>
    <row r="63" spans="1:37" outlineLevel="1" x14ac:dyDescent="0.2">
      <c r="A63" s="11" t="s">
        <v>156</v>
      </c>
      <c r="C63" s="12">
        <v>3</v>
      </c>
      <c r="D63" s="12"/>
      <c r="E63" s="51" t="s">
        <v>57</v>
      </c>
      <c r="F63" s="52" t="s">
        <v>109</v>
      </c>
      <c r="G63" s="52" t="s">
        <v>1323</v>
      </c>
      <c r="H63" s="51" t="s">
        <v>47</v>
      </c>
      <c r="I63" s="51"/>
      <c r="J63" s="51">
        <v>20</v>
      </c>
      <c r="K63" s="51">
        <v>2</v>
      </c>
      <c r="L63" s="51" t="s">
        <v>91</v>
      </c>
      <c r="M63" s="51">
        <v>110</v>
      </c>
      <c r="N63" s="51"/>
      <c r="O63" s="53" t="b">
        <v>0</v>
      </c>
      <c r="P63" s="53" t="b">
        <v>0</v>
      </c>
      <c r="R63" s="4" t="str">
        <f t="shared" si="1"/>
        <v>product_name: 'Dai-kyu'</v>
      </c>
      <c r="S63" s="4" t="str">
        <f t="shared" si="2"/>
        <v/>
      </c>
      <c r="T63" s="4" t="str">
        <f t="shared" si="3"/>
        <v>cost: -1</v>
      </c>
      <c r="U63" s="4" t="str">
        <f t="shared" ca="1" si="4"/>
        <v>stock: 0</v>
      </c>
      <c r="V63" s="4" t="str">
        <f t="shared" si="5"/>
        <v>weight: 3</v>
      </c>
      <c r="W63" s="4" t="str">
        <f t="shared" si="6"/>
        <v>category_id: 1</v>
      </c>
      <c r="X63" s="4" t="str">
        <f t="shared" si="7"/>
        <v>weapon_type: 'Martial'</v>
      </c>
      <c r="Y63" s="4" t="str">
        <f t="shared" si="8"/>
        <v>ua_weapon_group: 'Bow'</v>
      </c>
      <c r="Z63" s="4" t="str">
        <f t="shared" si="9"/>
        <v>damage: 'd8'</v>
      </c>
      <c r="AA63" s="4" t="str">
        <f t="shared" si="10"/>
        <v>damage_type: 'Piercing'</v>
      </c>
      <c r="AB63" s="4" t="str">
        <f t="shared" si="11"/>
        <v/>
      </c>
      <c r="AC63" s="4" t="str">
        <f t="shared" si="12"/>
        <v>critical_range: 20</v>
      </c>
      <c r="AD63" s="4" t="str">
        <f t="shared" si="13"/>
        <v>critical_multiplier: 2</v>
      </c>
      <c r="AE63" s="4" t="str">
        <f t="shared" si="14"/>
        <v>delivery: 'shot'</v>
      </c>
      <c r="AF63" s="4" t="str">
        <f t="shared" si="15"/>
        <v>range_incriment: 110</v>
      </c>
      <c r="AG63" s="4" t="str">
        <f t="shared" si="16"/>
        <v>melee_penalty: -1</v>
      </c>
      <c r="AH63" s="4" t="str">
        <f t="shared" si="17"/>
        <v>is_finess: 'false'</v>
      </c>
      <c r="AI63" s="4" t="str">
        <f t="shared" si="18"/>
        <v>has_reach: 'false'</v>
      </c>
      <c r="AK63" s="4" t="str">
        <f t="shared" ca="1" si="19"/>
        <v>{product_name: 'Dai-kyu', cost: -1, stock: 0, weight: 3, category_id: 1, additional_information: JSON.stringify({weapon_type: 'Martial', ua_weapon_group: 'Bow', damage: 'd8', damage_type: 'Piercing', critical_range: 20, critical_multiplier: 2, delivery: 'shot', range_incriment: 110, melee_penalty: -1, is_finess: 'false', has_reach: 'false'})},</v>
      </c>
    </row>
    <row r="64" spans="1:37" outlineLevel="1" x14ac:dyDescent="0.2">
      <c r="A64" s="11" t="s">
        <v>157</v>
      </c>
      <c r="C64" s="12">
        <v>0.5</v>
      </c>
      <c r="D64" s="12">
        <v>0.5</v>
      </c>
      <c r="E64" s="51" t="s">
        <v>45</v>
      </c>
      <c r="F64" s="52" t="s">
        <v>90</v>
      </c>
      <c r="G64" s="52" t="s">
        <v>1321</v>
      </c>
      <c r="H64" s="51" t="s">
        <v>47</v>
      </c>
      <c r="I64" s="51"/>
      <c r="J64" s="51">
        <v>20</v>
      </c>
      <c r="K64" s="51">
        <v>2</v>
      </c>
      <c r="L64" s="51" t="s">
        <v>41</v>
      </c>
      <c r="M64" s="51">
        <v>20</v>
      </c>
      <c r="N64" s="51"/>
      <c r="O64" s="53" t="b">
        <v>0</v>
      </c>
      <c r="P64" s="53" t="b">
        <v>0</v>
      </c>
      <c r="R64" s="4" t="str">
        <f t="shared" si="1"/>
        <v>product_name: 'Dart'</v>
      </c>
      <c r="S64" s="4" t="str">
        <f t="shared" si="2"/>
        <v/>
      </c>
      <c r="T64" s="4" t="str">
        <f t="shared" si="3"/>
        <v>cost: 0.5</v>
      </c>
      <c r="U64" s="4" t="str">
        <f t="shared" ca="1" si="4"/>
        <v>stock: 9</v>
      </c>
      <c r="V64" s="4" t="str">
        <f t="shared" si="5"/>
        <v>weight: 0.5</v>
      </c>
      <c r="W64" s="4" t="str">
        <f t="shared" si="6"/>
        <v>category_id: 1</v>
      </c>
      <c r="X64" s="4" t="str">
        <f t="shared" si="7"/>
        <v>weapon_type: 'Simple'</v>
      </c>
      <c r="Y64" s="4" t="str">
        <f t="shared" si="8"/>
        <v>ua_weapon_group: 'Other'</v>
      </c>
      <c r="Z64" s="4" t="str">
        <f t="shared" si="9"/>
        <v>damage: 'd4'</v>
      </c>
      <c r="AA64" s="4" t="str">
        <f t="shared" si="10"/>
        <v>damage_type: 'Piercing'</v>
      </c>
      <c r="AB64" s="4" t="str">
        <f t="shared" si="11"/>
        <v/>
      </c>
      <c r="AC64" s="4" t="str">
        <f t="shared" si="12"/>
        <v>critical_range: 20</v>
      </c>
      <c r="AD64" s="4" t="str">
        <f t="shared" si="13"/>
        <v>critical_multiplier: 2</v>
      </c>
      <c r="AE64" s="4" t="str">
        <f t="shared" si="14"/>
        <v>delivery: 'thrown'</v>
      </c>
      <c r="AF64" s="4" t="str">
        <f t="shared" si="15"/>
        <v>range_incriment: 20</v>
      </c>
      <c r="AG64" s="4" t="str">
        <f t="shared" si="16"/>
        <v>melee_penalty: -1</v>
      </c>
      <c r="AH64" s="4" t="str">
        <f t="shared" si="17"/>
        <v>is_finess: 'false'</v>
      </c>
      <c r="AI64" s="4" t="str">
        <f t="shared" si="18"/>
        <v>has_reach: 'false'</v>
      </c>
      <c r="AK64" s="4" t="str">
        <f t="shared" ca="1" si="19"/>
        <v>{product_name: 'Dart', cost: 0.5, stock: 9, weight: 0.5, category_id: 1, additional_information: JSON.stringify({weapon_type: 'Simple', ua_weapon_group: 'Other', damage: 'd4', damage_type: 'Piercing', critical_range: 20, critical_multiplier: 2, delivery: 'thrown', range_incriment: 20, melee_penalty: -1, is_finess: 'false', has_reach: 'false'})},</v>
      </c>
    </row>
    <row r="65" spans="1:37" outlineLevel="1" x14ac:dyDescent="0.2">
      <c r="A65" s="11" t="s">
        <v>158</v>
      </c>
      <c r="C65" s="12">
        <v>12</v>
      </c>
      <c r="D65" s="12"/>
      <c r="E65" s="51" t="s">
        <v>57</v>
      </c>
      <c r="F65" s="52"/>
      <c r="G65" s="52" t="s">
        <v>1323</v>
      </c>
      <c r="H65" s="51" t="s">
        <v>95</v>
      </c>
      <c r="I65" s="51"/>
      <c r="J65" s="51">
        <v>20</v>
      </c>
      <c r="K65" s="51">
        <v>3</v>
      </c>
      <c r="L65" s="51"/>
      <c r="M65" s="51"/>
      <c r="N65" s="51"/>
      <c r="O65" s="53" t="b">
        <v>0</v>
      </c>
      <c r="P65" s="53" t="b">
        <v>0</v>
      </c>
      <c r="R65" s="4" t="str">
        <f t="shared" si="1"/>
        <v>product_name: 'Die Tsuchi'</v>
      </c>
      <c r="S65" s="4" t="str">
        <f t="shared" si="2"/>
        <v/>
      </c>
      <c r="T65" s="4" t="str">
        <f t="shared" si="3"/>
        <v>cost: -1</v>
      </c>
      <c r="U65" s="4" t="str">
        <f t="shared" ca="1" si="4"/>
        <v>stock: 18</v>
      </c>
      <c r="V65" s="4" t="str">
        <f t="shared" si="5"/>
        <v>weight: 12</v>
      </c>
      <c r="W65" s="4" t="str">
        <f t="shared" si="6"/>
        <v>category_id: 1</v>
      </c>
      <c r="X65" s="4" t="str">
        <f t="shared" si="7"/>
        <v>weapon_type: 'Martial'</v>
      </c>
      <c r="Y65" s="4" t="str">
        <f t="shared" si="8"/>
        <v/>
      </c>
      <c r="Z65" s="4" t="str">
        <f t="shared" si="9"/>
        <v>damage: 'd8'</v>
      </c>
      <c r="AA65" s="4" t="str">
        <f t="shared" si="10"/>
        <v>damage_type: 'Bludgeoning'</v>
      </c>
      <c r="AB65" s="4" t="str">
        <f t="shared" si="11"/>
        <v/>
      </c>
      <c r="AC65" s="4" t="str">
        <f t="shared" si="12"/>
        <v>critical_range: 20</v>
      </c>
      <c r="AD65" s="4" t="str">
        <f t="shared" si="13"/>
        <v>critical_multiplier: 3</v>
      </c>
      <c r="AE65" s="4" t="str">
        <f t="shared" si="14"/>
        <v/>
      </c>
      <c r="AF65" s="4" t="str">
        <f t="shared" si="15"/>
        <v>range_incriment: -1</v>
      </c>
      <c r="AG65" s="4" t="str">
        <f t="shared" si="16"/>
        <v>melee_penalty: -1</v>
      </c>
      <c r="AH65" s="4" t="str">
        <f t="shared" si="17"/>
        <v>is_finess: 'false'</v>
      </c>
      <c r="AI65" s="4" t="str">
        <f t="shared" si="18"/>
        <v>has_reach: 'false'</v>
      </c>
      <c r="AK65" s="4" t="str">
        <f t="shared" ca="1" si="19"/>
        <v>{product_name: 'Die Tsuchi', cost: -1, stock: 18, weight: 12, category_id: 1, additional_information: JSON.stringify({weapon_type: 'Martial', damage: 'd8', damage_type: 'Bludgeoning', critical_range: 20, critical_multiplier: 3, range_incriment: -1, melee_penalty: -1, is_finess: 'false', has_reach: 'false'})},</v>
      </c>
    </row>
    <row r="66" spans="1:37" outlineLevel="1" x14ac:dyDescent="0.2">
      <c r="A66" s="11" t="s">
        <v>159</v>
      </c>
      <c r="C66" s="12">
        <v>8</v>
      </c>
      <c r="D66" s="12"/>
      <c r="E66" s="51" t="s">
        <v>68</v>
      </c>
      <c r="F66" s="52"/>
      <c r="G66" s="52" t="s">
        <v>1323</v>
      </c>
      <c r="H66" s="51" t="s">
        <v>47</v>
      </c>
      <c r="I66" s="51"/>
      <c r="J66" s="51">
        <v>20</v>
      </c>
      <c r="K66" s="51">
        <v>3</v>
      </c>
      <c r="L66" s="51"/>
      <c r="M66" s="51"/>
      <c r="N66" s="51"/>
      <c r="O66" s="53" t="b">
        <v>0</v>
      </c>
      <c r="P66" s="53" t="b">
        <v>0</v>
      </c>
      <c r="R66" s="4" t="str">
        <f t="shared" si="1"/>
        <v>product_name: 'Duom'</v>
      </c>
      <c r="S66" s="4" t="str">
        <f t="shared" si="2"/>
        <v/>
      </c>
      <c r="T66" s="4" t="str">
        <f t="shared" si="3"/>
        <v>cost: -1</v>
      </c>
      <c r="U66" s="4" t="str">
        <f t="shared" ca="1" si="4"/>
        <v>stock: 4</v>
      </c>
      <c r="V66" s="4" t="str">
        <f t="shared" si="5"/>
        <v>weight: 8</v>
      </c>
      <c r="W66" s="4" t="str">
        <f t="shared" si="6"/>
        <v>category_id: 1</v>
      </c>
      <c r="X66" s="4" t="str">
        <f t="shared" si="7"/>
        <v>weapon_type: 'Exotic'</v>
      </c>
      <c r="Y66" s="4" t="str">
        <f t="shared" si="8"/>
        <v/>
      </c>
      <c r="Z66" s="4" t="str">
        <f t="shared" si="9"/>
        <v>damage: 'd8'</v>
      </c>
      <c r="AA66" s="4" t="str">
        <f t="shared" si="10"/>
        <v>damage_type: 'Piercing'</v>
      </c>
      <c r="AB66" s="4" t="str">
        <f t="shared" si="11"/>
        <v/>
      </c>
      <c r="AC66" s="4" t="str">
        <f t="shared" si="12"/>
        <v>critical_range: 20</v>
      </c>
      <c r="AD66" s="4" t="str">
        <f t="shared" si="13"/>
        <v>critical_multiplier: 3</v>
      </c>
      <c r="AE66" s="4" t="str">
        <f t="shared" si="14"/>
        <v/>
      </c>
      <c r="AF66" s="4" t="str">
        <f t="shared" si="15"/>
        <v>range_incriment: -1</v>
      </c>
      <c r="AG66" s="4" t="str">
        <f t="shared" si="16"/>
        <v>melee_penalty: -1</v>
      </c>
      <c r="AH66" s="4" t="str">
        <f t="shared" si="17"/>
        <v>is_finess: 'false'</v>
      </c>
      <c r="AI66" s="4" t="str">
        <f t="shared" si="18"/>
        <v>has_reach: 'false'</v>
      </c>
      <c r="AK66" s="4" t="str">
        <f t="shared" ca="1" si="19"/>
        <v>{product_name: 'Duom', cost: -1, stock: 4, weight: 8, category_id: 1, additional_information: JSON.stringify({weapon_type: 'Exotic', damage: 'd8', damage_type: 'Piercing', critical_range: 20, critical_multiplier: 3, range_incriment: -1, melee_penalty: -1, is_finess: 'false', has_reach: 'false'})},</v>
      </c>
    </row>
    <row r="67" spans="1:37" outlineLevel="1" x14ac:dyDescent="0.2">
      <c r="A67" s="11" t="s">
        <v>160</v>
      </c>
      <c r="C67" s="12">
        <v>16</v>
      </c>
      <c r="D67" s="12">
        <v>75</v>
      </c>
      <c r="E67" s="51" t="s">
        <v>57</v>
      </c>
      <c r="F67" s="52" t="s">
        <v>152</v>
      </c>
      <c r="G67" s="52" t="s">
        <v>1327</v>
      </c>
      <c r="H67" s="51" t="s">
        <v>64</v>
      </c>
      <c r="I67" s="51"/>
      <c r="J67" s="51">
        <v>18</v>
      </c>
      <c r="K67" s="51">
        <v>2</v>
      </c>
      <c r="L67" s="51"/>
      <c r="M67" s="51"/>
      <c r="N67" s="51"/>
      <c r="O67" s="53" t="b">
        <v>0</v>
      </c>
      <c r="P67" s="53" t="b">
        <v>0</v>
      </c>
      <c r="R67" s="4" t="str">
        <f t="shared" si="1"/>
        <v>product_name: 'Falchion'</v>
      </c>
      <c r="S67" s="4" t="str">
        <f t="shared" si="2"/>
        <v/>
      </c>
      <c r="T67" s="4" t="str">
        <f t="shared" si="3"/>
        <v>cost: 75</v>
      </c>
      <c r="U67" s="4" t="str">
        <f t="shared" ca="1" si="4"/>
        <v>stock: 11</v>
      </c>
      <c r="V67" s="4" t="str">
        <f t="shared" si="5"/>
        <v>weight: 16</v>
      </c>
      <c r="W67" s="4" t="str">
        <f t="shared" si="6"/>
        <v>category_id: 1</v>
      </c>
      <c r="X67" s="4" t="str">
        <f t="shared" si="7"/>
        <v>weapon_type: 'Martial'</v>
      </c>
      <c r="Y67" s="4" t="str">
        <f t="shared" si="8"/>
        <v>ua_weapon_group: 'Sword'</v>
      </c>
      <c r="Z67" s="4" t="str">
        <f t="shared" si="9"/>
        <v>damage: '2d4'</v>
      </c>
      <c r="AA67" s="4" t="str">
        <f t="shared" si="10"/>
        <v>damage_type: 'Slashing'</v>
      </c>
      <c r="AB67" s="4" t="str">
        <f t="shared" si="11"/>
        <v/>
      </c>
      <c r="AC67" s="4" t="str">
        <f t="shared" si="12"/>
        <v>critical_range: 18</v>
      </c>
      <c r="AD67" s="4" t="str">
        <f t="shared" si="13"/>
        <v>critical_multiplier: 2</v>
      </c>
      <c r="AE67" s="4" t="str">
        <f t="shared" si="14"/>
        <v/>
      </c>
      <c r="AF67" s="4" t="str">
        <f t="shared" si="15"/>
        <v>range_incriment: -1</v>
      </c>
      <c r="AG67" s="4" t="str">
        <f t="shared" si="16"/>
        <v>melee_penalty: -1</v>
      </c>
      <c r="AH67" s="4" t="str">
        <f t="shared" si="17"/>
        <v>is_finess: 'false'</v>
      </c>
      <c r="AI67" s="4" t="str">
        <f t="shared" si="18"/>
        <v>has_reach: 'false'</v>
      </c>
      <c r="AK67" s="4" t="str">
        <f t="shared" ca="1" si="19"/>
        <v>{product_name: 'Falchion', cost: 75, stock: 11, weight: 16, category_id: 1, additional_information: JSON.stringify({weapon_type: 'Martial', ua_weapon_group: 'Sword', damage: '2d4', damage_type: 'Slashing', critical_range: 18, critical_multiplier: 2, range_incriment: -1, melee_penalty: -1, is_finess: 'false', has_reach: 'false'})},</v>
      </c>
    </row>
    <row r="68" spans="1:37" outlineLevel="1" x14ac:dyDescent="0.2">
      <c r="A68" s="11" t="s">
        <v>161</v>
      </c>
      <c r="C68" s="12">
        <v>3</v>
      </c>
      <c r="D68" s="12"/>
      <c r="E68" s="51" t="s">
        <v>68</v>
      </c>
      <c r="F68" s="52"/>
      <c r="G68" s="52" t="s">
        <v>1320</v>
      </c>
      <c r="H68" s="51" t="s">
        <v>64</v>
      </c>
      <c r="I68" s="51"/>
      <c r="J68" s="51">
        <v>20</v>
      </c>
      <c r="K68" s="51">
        <v>3</v>
      </c>
      <c r="L68" s="51"/>
      <c r="M68" s="51"/>
      <c r="N68" s="51"/>
      <c r="O68" s="53" t="b">
        <v>0</v>
      </c>
      <c r="P68" s="53" t="b">
        <v>0</v>
      </c>
      <c r="R68" s="4" t="str">
        <f t="shared" si="1"/>
        <v>product_name: 'Fan, War'</v>
      </c>
      <c r="S68" s="4" t="str">
        <f t="shared" si="2"/>
        <v/>
      </c>
      <c r="T68" s="4" t="str">
        <f t="shared" si="3"/>
        <v>cost: -1</v>
      </c>
      <c r="U68" s="4" t="str">
        <f t="shared" ca="1" si="4"/>
        <v>stock: 9</v>
      </c>
      <c r="V68" s="4" t="str">
        <f t="shared" si="5"/>
        <v>weight: 3</v>
      </c>
      <c r="W68" s="4" t="str">
        <f t="shared" si="6"/>
        <v>category_id: 1</v>
      </c>
      <c r="X68" s="4" t="str">
        <f t="shared" si="7"/>
        <v>weapon_type: 'Exotic'</v>
      </c>
      <c r="Y68" s="4" t="str">
        <f t="shared" si="8"/>
        <v/>
      </c>
      <c r="Z68" s="4" t="str">
        <f t="shared" si="9"/>
        <v>damage: 'd6'</v>
      </c>
      <c r="AA68" s="4" t="str">
        <f t="shared" si="10"/>
        <v>damage_type: 'Slashing'</v>
      </c>
      <c r="AB68" s="4" t="str">
        <f t="shared" si="11"/>
        <v/>
      </c>
      <c r="AC68" s="4" t="str">
        <f t="shared" si="12"/>
        <v>critical_range: 20</v>
      </c>
      <c r="AD68" s="4" t="str">
        <f t="shared" si="13"/>
        <v>critical_multiplier: 3</v>
      </c>
      <c r="AE68" s="4" t="str">
        <f t="shared" si="14"/>
        <v/>
      </c>
      <c r="AF68" s="4" t="str">
        <f t="shared" si="15"/>
        <v>range_incriment: -1</v>
      </c>
      <c r="AG68" s="4" t="str">
        <f t="shared" si="16"/>
        <v>melee_penalty: -1</v>
      </c>
      <c r="AH68" s="4" t="str">
        <f t="shared" si="17"/>
        <v>is_finess: 'false'</v>
      </c>
      <c r="AI68" s="4" t="str">
        <f t="shared" si="18"/>
        <v>has_reach: 'false'</v>
      </c>
      <c r="AK68" s="4" t="str">
        <f t="shared" ca="1" si="19"/>
        <v>{product_name: 'Fan, War', cost: -1, stock: 9, weight: 3, category_id: 1, additional_information: JSON.stringify({weapon_type: 'Exotic', damage: 'd6', damage_type: 'Slashing', critical_range: 20, critical_multiplier: 3, range_incriment: -1, melee_penalty: -1, is_finess: 'false', has_reach: 'false'})},</v>
      </c>
    </row>
    <row r="69" spans="1:37" ht="142.80000000000001" outlineLevel="1" x14ac:dyDescent="0.2">
      <c r="A69" s="11" t="s">
        <v>162</v>
      </c>
      <c r="B69" s="35" t="s">
        <v>163</v>
      </c>
      <c r="C69" s="12">
        <v>20</v>
      </c>
      <c r="D69" s="12">
        <v>90</v>
      </c>
      <c r="E69" s="51" t="s">
        <v>68</v>
      </c>
      <c r="F69" s="52" t="s">
        <v>137</v>
      </c>
      <c r="G69" s="52" t="s">
        <v>1323</v>
      </c>
      <c r="H69" s="51" t="s">
        <v>95</v>
      </c>
      <c r="I69" s="51"/>
      <c r="J69" s="51">
        <v>20</v>
      </c>
      <c r="K69" s="51">
        <v>2</v>
      </c>
      <c r="L69" s="51"/>
      <c r="M69" s="51"/>
      <c r="N69" s="51"/>
      <c r="O69" s="53" t="b">
        <v>0</v>
      </c>
      <c r="P69" s="53" t="b">
        <v>0</v>
      </c>
      <c r="R69" s="4" t="str">
        <f t="shared" si="1"/>
        <v>product_name: 'Flail, Dire'</v>
      </c>
      <c r="S69" s="4" t="str">
        <f t="shared" si="2"/>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T69" s="4" t="str">
        <f t="shared" si="3"/>
        <v>cost: 90</v>
      </c>
      <c r="U69" s="4" t="str">
        <f t="shared" ca="1" si="4"/>
        <v>stock: 5</v>
      </c>
      <c r="V69" s="4" t="str">
        <f t="shared" si="5"/>
        <v>weight: 20</v>
      </c>
      <c r="W69" s="4" t="str">
        <f t="shared" si="6"/>
        <v>category_id: 1</v>
      </c>
      <c r="X69" s="4" t="str">
        <f t="shared" si="7"/>
        <v>weapon_type: 'Exotic'</v>
      </c>
      <c r="Y69" s="4" t="str">
        <f t="shared" si="8"/>
        <v>ua_weapon_group: 'Impact'</v>
      </c>
      <c r="Z69" s="4" t="str">
        <f t="shared" si="9"/>
        <v>damage: 'd8'</v>
      </c>
      <c r="AA69" s="4" t="str">
        <f t="shared" si="10"/>
        <v>damage_type: 'Bludgeoning'</v>
      </c>
      <c r="AB69" s="4" t="str">
        <f t="shared" si="11"/>
        <v/>
      </c>
      <c r="AC69" s="4" t="str">
        <f t="shared" si="12"/>
        <v>critical_range: 20</v>
      </c>
      <c r="AD69" s="4" t="str">
        <f t="shared" si="13"/>
        <v>critical_multiplier: 2</v>
      </c>
      <c r="AE69" s="4" t="str">
        <f t="shared" si="14"/>
        <v/>
      </c>
      <c r="AF69" s="4" t="str">
        <f t="shared" si="15"/>
        <v>range_incriment: -1</v>
      </c>
      <c r="AG69" s="4" t="str">
        <f t="shared" si="16"/>
        <v>melee_penalty: -1</v>
      </c>
      <c r="AH69" s="4" t="str">
        <f t="shared" si="17"/>
        <v>is_finess: 'false'</v>
      </c>
      <c r="AI69" s="4" t="str">
        <f t="shared" si="18"/>
        <v>has_reach: 'false'</v>
      </c>
      <c r="AK69"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5, weight: 20, category_id: 1, additional_information: JSON.stringify({weapon_type: 'Exotic', ua_weapon_group: 'Impact', damage: 'd8', damage_type: 'Bludgeoning', critical_range: 20, critical_multiplier: 2, range_incriment: -1, melee_penalty: -1, is_finess: 'false', has_reach: 'false'})},</v>
      </c>
    </row>
    <row r="70" spans="1:37" ht="61.2" outlineLevel="1" x14ac:dyDescent="0.2">
      <c r="A70" s="11" t="s">
        <v>164</v>
      </c>
      <c r="B70" s="35" t="s">
        <v>165</v>
      </c>
      <c r="C70" s="12">
        <v>20</v>
      </c>
      <c r="D70" s="12">
        <v>10</v>
      </c>
      <c r="E70" s="51" t="s">
        <v>57</v>
      </c>
      <c r="F70" s="52" t="s">
        <v>137</v>
      </c>
      <c r="G70" s="52" t="s">
        <v>1324</v>
      </c>
      <c r="H70" s="51" t="s">
        <v>95</v>
      </c>
      <c r="I70" s="51"/>
      <c r="J70" s="51">
        <v>19</v>
      </c>
      <c r="K70" s="51">
        <v>2</v>
      </c>
      <c r="L70" s="51"/>
      <c r="M70" s="51"/>
      <c r="N70" s="51"/>
      <c r="O70" s="53" t="b">
        <v>0</v>
      </c>
      <c r="P70" s="53" t="b">
        <v>0</v>
      </c>
      <c r="R70" s="4" t="str">
        <f t="shared" ref="R70:R133" si="20">A$4&amp;": '"&amp;A70&amp;"'"</f>
        <v>product_name: 'Flail, Heavy'</v>
      </c>
      <c r="S70" s="4" t="str">
        <f t="shared" ref="S70:S133" si="21">IF(B70="","",$B$4&amp;": '"&amp;SUBSTITUTE(B70,CHAR(10),"\n")&amp;"'")</f>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0" s="4" t="str">
        <f t="shared" ref="T70:T133" si="22">D$4&amp;": "&amp;IF(ISNUMBER(D70),D70,-1)</f>
        <v>cost: 10</v>
      </c>
      <c r="U70" s="4" t="str">
        <f t="shared" ref="U70:U133" ca="1" si="23">"stock: "&amp;TRUNC(RAND()*20)</f>
        <v>stock: 1</v>
      </c>
      <c r="V70" s="4" t="str">
        <f t="shared" ref="V70:V133" si="24">C$4&amp;": "&amp;IF(ISNUMBER(C70),C70,-1)</f>
        <v>weight: 20</v>
      </c>
      <c r="W70" s="4" t="str">
        <f t="shared" ref="W70:W133" si="25">$W$4&amp;": 1"</f>
        <v>category_id: 1</v>
      </c>
      <c r="X70" s="4" t="str">
        <f t="shared" ref="X70:X133" si="26">IF(E70="","",E$4&amp;": '"&amp;E70&amp;"'")</f>
        <v>weapon_type: 'Martial'</v>
      </c>
      <c r="Y70" s="4" t="str">
        <f t="shared" ref="Y70:Y133" si="27">IF(F70="","",F$4&amp;": '"&amp;F70&amp;"'")</f>
        <v>ua_weapon_group: 'Impact'</v>
      </c>
      <c r="Z70" s="4" t="str">
        <f t="shared" ref="Z70:Z133" si="28">IF(G70="","",G$4&amp;": '"&amp;G70&amp;"'")</f>
        <v>damage: 'd10'</v>
      </c>
      <c r="AA70" s="4" t="str">
        <f t="shared" ref="AA70:AA133" si="29">IF(H70="","",H$4&amp;": '"&amp;H70&amp;"'")</f>
        <v>damage_type: 'Bludgeoning'</v>
      </c>
      <c r="AB70" s="4" t="str">
        <f t="shared" ref="AB70:AB133" si="30">IF(I70="","",I$4&amp;": '"&amp;I70&amp;"'")</f>
        <v/>
      </c>
      <c r="AC70" s="4" t="str">
        <f t="shared" ref="AC70:AC133" si="31">J$4&amp;": "&amp;IF(ISNUMBER(J70),J70,-1)</f>
        <v>critical_range: 19</v>
      </c>
      <c r="AD70" s="4" t="str">
        <f t="shared" ref="AD70:AD133" si="32">K$4&amp;": "&amp;IF(ISNUMBER(K70),K70,-1)</f>
        <v>critical_multiplier: 2</v>
      </c>
      <c r="AE70" s="4" t="str">
        <f t="shared" ref="AE70:AE133" si="33">IF(L70="","",L$4&amp;": '"&amp;L70&amp;"'")</f>
        <v/>
      </c>
      <c r="AF70" s="4" t="str">
        <f t="shared" ref="AF70:AF133" si="34">M$4&amp;": "&amp;IF(ISNUMBER(M70),M70,-1)</f>
        <v>range_incriment: -1</v>
      </c>
      <c r="AG70" s="4" t="str">
        <f t="shared" ref="AG70:AG133" si="35">N$4&amp;": "&amp;IF(ISNUMBER(N70),N70,-1)</f>
        <v>melee_penalty: -1</v>
      </c>
      <c r="AH70" s="4" t="str">
        <f t="shared" ref="AH70:AH133" si="36">IF(O70="","",O$4&amp;": '"&amp;LOWER(O70)&amp;"'")</f>
        <v>is_finess: 'false'</v>
      </c>
      <c r="AI70" s="4" t="str">
        <f t="shared" ref="AI70:AI133" si="37">IF(P70="","",P$4&amp;": '"&amp;LOWER(P70)&amp;"'")</f>
        <v>has_reach: 'false'</v>
      </c>
      <c r="AK70" s="4" t="str">
        <f t="shared" ref="AK70:AK133" ca="1" si="38">"{"&amp;_xlfn.TEXTJOIN(", ",,R70:W70,"additional_information: JSON.stringify({"&amp;_xlfn.TEXTJOIN(", ",,X70:AI70)&amp;"})")&amp;"},"</f>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1, weight: 20, category_id: 1, additional_information: JSON.stringify({weapon_type: 'Martial', ua_weapon_group: 'Impact', damage: 'd10', damage_type: 'Bludgeoning', critical_range: 19, critical_multiplier: 2, range_incriment: -1, melee_penalty: -1, is_finess: 'false', has_reach: 'false'})},</v>
      </c>
    </row>
    <row r="71" spans="1:37" ht="61.2" outlineLevel="1" x14ac:dyDescent="0.2">
      <c r="A71" s="11" t="s">
        <v>166</v>
      </c>
      <c r="B71" s="35" t="s">
        <v>165</v>
      </c>
      <c r="C71" s="12">
        <v>5</v>
      </c>
      <c r="D71" s="12">
        <v>8</v>
      </c>
      <c r="E71" s="51" t="s">
        <v>57</v>
      </c>
      <c r="F71" s="52" t="s">
        <v>137</v>
      </c>
      <c r="G71" s="52" t="s">
        <v>1323</v>
      </c>
      <c r="H71" s="51" t="s">
        <v>95</v>
      </c>
      <c r="I71" s="51"/>
      <c r="J71" s="51">
        <v>20</v>
      </c>
      <c r="K71" s="51">
        <v>2</v>
      </c>
      <c r="L71" s="51"/>
      <c r="M71" s="51"/>
      <c r="N71" s="51"/>
      <c r="O71" s="53" t="b">
        <v>0</v>
      </c>
      <c r="P71" s="53" t="b">
        <v>0</v>
      </c>
      <c r="R71" s="4" t="str">
        <f t="shared" si="20"/>
        <v>product_name: 'Flail, Light'</v>
      </c>
      <c r="S71" s="4" t="str">
        <f t="shared" si="21"/>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1" s="4" t="str">
        <f t="shared" si="22"/>
        <v>cost: 8</v>
      </c>
      <c r="U71" s="4" t="str">
        <f t="shared" ca="1" si="23"/>
        <v>stock: 1</v>
      </c>
      <c r="V71" s="4" t="str">
        <f t="shared" si="24"/>
        <v>weight: 5</v>
      </c>
      <c r="W71" s="4" t="str">
        <f t="shared" si="25"/>
        <v>category_id: 1</v>
      </c>
      <c r="X71" s="4" t="str">
        <f t="shared" si="26"/>
        <v>weapon_type: 'Martial'</v>
      </c>
      <c r="Y71" s="4" t="str">
        <f t="shared" si="27"/>
        <v>ua_weapon_group: 'Impact'</v>
      </c>
      <c r="Z71" s="4" t="str">
        <f t="shared" si="28"/>
        <v>damage: 'd8'</v>
      </c>
      <c r="AA71" s="4" t="str">
        <f t="shared" si="29"/>
        <v>damage_type: 'Bludgeoning'</v>
      </c>
      <c r="AB71" s="4" t="str">
        <f t="shared" si="30"/>
        <v/>
      </c>
      <c r="AC71" s="4" t="str">
        <f t="shared" si="31"/>
        <v>critical_range: 20</v>
      </c>
      <c r="AD71" s="4" t="str">
        <f t="shared" si="32"/>
        <v>critical_multiplier: 2</v>
      </c>
      <c r="AE71" s="4" t="str">
        <f t="shared" si="33"/>
        <v/>
      </c>
      <c r="AF71" s="4" t="str">
        <f t="shared" si="34"/>
        <v>range_incriment: -1</v>
      </c>
      <c r="AG71" s="4" t="str">
        <f t="shared" si="35"/>
        <v>melee_penalty: -1</v>
      </c>
      <c r="AH71" s="4" t="str">
        <f t="shared" si="36"/>
        <v>is_finess: 'false'</v>
      </c>
      <c r="AI71" s="4" t="str">
        <f t="shared" si="37"/>
        <v>has_reach: 'false'</v>
      </c>
      <c r="AK71" s="4" t="str">
        <f t="shared" ca="1" si="38"/>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1, weight: 5, category_id: 1, additional_information: JSON.stringify({weapon_type: 'Martial', ua_weapon_group: 'Impact', damage: 'd8', damage_type: 'Bludgeoning', critical_range: 20, critical_multiplier: 2, range_incriment: -1, melee_penalty: -1, is_finess: 'false', has_reach: 'false'})},</v>
      </c>
    </row>
    <row r="72" spans="1:37" outlineLevel="1" x14ac:dyDescent="0.2">
      <c r="A72" s="11" t="s">
        <v>167</v>
      </c>
      <c r="C72" s="12">
        <v>0.1</v>
      </c>
      <c r="D72" s="12"/>
      <c r="E72" s="51" t="s">
        <v>68</v>
      </c>
      <c r="F72" s="52"/>
      <c r="G72" s="52" t="s">
        <v>1326</v>
      </c>
      <c r="H72" s="51" t="s">
        <v>47</v>
      </c>
      <c r="I72" s="51"/>
      <c r="J72" s="51">
        <v>20</v>
      </c>
      <c r="K72" s="51">
        <v>2</v>
      </c>
      <c r="L72" s="51" t="s">
        <v>91</v>
      </c>
      <c r="M72" s="51">
        <v>10</v>
      </c>
      <c r="N72" s="51"/>
      <c r="O72" s="53" t="b">
        <v>0</v>
      </c>
      <c r="P72" s="53" t="b">
        <v>0</v>
      </c>
      <c r="R72" s="4" t="str">
        <f t="shared" si="20"/>
        <v>product_name: 'Fukimi-Bari (Mouth Darts)'</v>
      </c>
      <c r="S72" s="4" t="str">
        <f t="shared" si="21"/>
        <v/>
      </c>
      <c r="T72" s="4" t="str">
        <f t="shared" si="22"/>
        <v>cost: -1</v>
      </c>
      <c r="U72" s="4" t="str">
        <f t="shared" ca="1" si="23"/>
        <v>stock: 9</v>
      </c>
      <c r="V72" s="4" t="str">
        <f t="shared" si="24"/>
        <v>weight: 0.1</v>
      </c>
      <c r="W72" s="4" t="str">
        <f t="shared" si="25"/>
        <v>category_id: 1</v>
      </c>
      <c r="X72" s="4" t="str">
        <f t="shared" si="26"/>
        <v>weapon_type: 'Exotic'</v>
      </c>
      <c r="Y72" s="4" t="str">
        <f t="shared" si="27"/>
        <v/>
      </c>
      <c r="Z72" s="4" t="str">
        <f t="shared" si="28"/>
        <v>damage: 'd1'</v>
      </c>
      <c r="AA72" s="4" t="str">
        <f t="shared" si="29"/>
        <v>damage_type: 'Piercing'</v>
      </c>
      <c r="AB72" s="4" t="str">
        <f t="shared" si="30"/>
        <v/>
      </c>
      <c r="AC72" s="4" t="str">
        <f t="shared" si="31"/>
        <v>critical_range: 20</v>
      </c>
      <c r="AD72" s="4" t="str">
        <f t="shared" si="32"/>
        <v>critical_multiplier: 2</v>
      </c>
      <c r="AE72" s="4" t="str">
        <f t="shared" si="33"/>
        <v>delivery: 'shot'</v>
      </c>
      <c r="AF72" s="4" t="str">
        <f t="shared" si="34"/>
        <v>range_incriment: 10</v>
      </c>
      <c r="AG72" s="4" t="str">
        <f t="shared" si="35"/>
        <v>melee_penalty: -1</v>
      </c>
      <c r="AH72" s="4" t="str">
        <f t="shared" si="36"/>
        <v>is_finess: 'false'</v>
      </c>
      <c r="AI72" s="4" t="str">
        <f t="shared" si="37"/>
        <v>has_reach: 'false'</v>
      </c>
      <c r="AK72" s="4" t="str">
        <f t="shared" ca="1" si="38"/>
        <v>{product_name: 'Fukimi-Bari (Mouth Darts)', cost: -1, stock: 9, weight: 0.1, category_id: 1, additional_information: JSON.stringify({weapon_type: 'Exotic', damage: 'd1', damage_type: 'Piercing', critical_range: 20, critical_multiplier: 2, delivery: 'shot', range_incriment: 10, melee_penalty: -1, is_finess: 'false', has_reach: 'false'})},</v>
      </c>
    </row>
    <row r="73" spans="1:37" outlineLevel="1" x14ac:dyDescent="0.2">
      <c r="A73" s="11" t="s">
        <v>168</v>
      </c>
      <c r="C73" s="12">
        <v>23</v>
      </c>
      <c r="D73" s="12"/>
      <c r="E73" s="51" t="s">
        <v>68</v>
      </c>
      <c r="F73" s="52" t="s">
        <v>152</v>
      </c>
      <c r="G73" s="52" t="s">
        <v>1328</v>
      </c>
      <c r="H73" s="51" t="s">
        <v>64</v>
      </c>
      <c r="I73" s="51"/>
      <c r="J73" s="51">
        <v>19</v>
      </c>
      <c r="K73" s="51">
        <v>2</v>
      </c>
      <c r="L73" s="51"/>
      <c r="M73" s="51"/>
      <c r="N73" s="51"/>
      <c r="O73" s="53" t="b">
        <v>0</v>
      </c>
      <c r="P73" s="53" t="b">
        <v>0</v>
      </c>
      <c r="R73" s="4" t="str">
        <f t="shared" si="20"/>
        <v>product_name: 'Fullblade'</v>
      </c>
      <c r="S73" s="4" t="str">
        <f t="shared" si="21"/>
        <v/>
      </c>
      <c r="T73" s="4" t="str">
        <f t="shared" si="22"/>
        <v>cost: -1</v>
      </c>
      <c r="U73" s="4" t="str">
        <f t="shared" ca="1" si="23"/>
        <v>stock: 12</v>
      </c>
      <c r="V73" s="4" t="str">
        <f t="shared" si="24"/>
        <v>weight: 23</v>
      </c>
      <c r="W73" s="4" t="str">
        <f t="shared" si="25"/>
        <v>category_id: 1</v>
      </c>
      <c r="X73" s="4" t="str">
        <f t="shared" si="26"/>
        <v>weapon_type: 'Exotic'</v>
      </c>
      <c r="Y73" s="4" t="str">
        <f t="shared" si="27"/>
        <v>ua_weapon_group: 'Sword'</v>
      </c>
      <c r="Z73" s="4" t="str">
        <f t="shared" si="28"/>
        <v>damage: '2d8'</v>
      </c>
      <c r="AA73" s="4" t="str">
        <f t="shared" si="29"/>
        <v>damage_type: 'Slashing'</v>
      </c>
      <c r="AB73" s="4" t="str">
        <f t="shared" si="30"/>
        <v/>
      </c>
      <c r="AC73" s="4" t="str">
        <f t="shared" si="31"/>
        <v>critical_range: 19</v>
      </c>
      <c r="AD73" s="4" t="str">
        <f t="shared" si="32"/>
        <v>critical_multiplier: 2</v>
      </c>
      <c r="AE73" s="4" t="str">
        <f t="shared" si="33"/>
        <v/>
      </c>
      <c r="AF73" s="4" t="str">
        <f t="shared" si="34"/>
        <v>range_incriment: -1</v>
      </c>
      <c r="AG73" s="4" t="str">
        <f t="shared" si="35"/>
        <v>melee_penalty: -1</v>
      </c>
      <c r="AH73" s="4" t="str">
        <f t="shared" si="36"/>
        <v>is_finess: 'false'</v>
      </c>
      <c r="AI73" s="4" t="str">
        <f t="shared" si="37"/>
        <v>has_reach: 'false'</v>
      </c>
      <c r="AK73" s="4" t="str">
        <f t="shared" ca="1" si="38"/>
        <v>{product_name: 'Fullblade', cost: -1, stock: 12, weight: 23, category_id: 1, additional_information: JSON.stringify({weapon_type: 'Exotic', ua_weapon_group: 'Sword', damage: '2d8', damage_type: 'Slashing', critical_range: 19, critical_multiplier: 2, range_incriment: -1, melee_penalty: -1, is_finess: 'false', has_reach: 'false'})},</v>
      </c>
    </row>
    <row r="74" spans="1:37" ht="51" outlineLevel="1" x14ac:dyDescent="0.2">
      <c r="A74" s="11" t="s">
        <v>169</v>
      </c>
      <c r="B74" s="35" t="s">
        <v>170</v>
      </c>
      <c r="C74" s="12">
        <v>1</v>
      </c>
      <c r="D74" s="12">
        <v>2</v>
      </c>
      <c r="E74" s="51" t="s">
        <v>45</v>
      </c>
      <c r="F74" s="52" t="s">
        <v>58</v>
      </c>
      <c r="G74" s="52" t="s">
        <v>409</v>
      </c>
      <c r="H74" s="51" t="s">
        <v>95</v>
      </c>
      <c r="I74" s="51"/>
      <c r="J74" s="51">
        <v>20</v>
      </c>
      <c r="K74" s="51">
        <v>2</v>
      </c>
      <c r="L74" s="51"/>
      <c r="M74" s="51"/>
      <c r="N74" s="51"/>
      <c r="O74" s="53" t="b">
        <v>0</v>
      </c>
      <c r="P74" s="53" t="b">
        <v>0</v>
      </c>
      <c r="R74" s="4" t="str">
        <f t="shared" si="20"/>
        <v>product_name: 'Gauntlet'</v>
      </c>
      <c r="S74" s="4" t="str">
        <f t="shared" si="21"/>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T74" s="4" t="str">
        <f t="shared" si="22"/>
        <v>cost: 2</v>
      </c>
      <c r="U74" s="4" t="str">
        <f t="shared" ca="1" si="23"/>
        <v>stock: 2</v>
      </c>
      <c r="V74" s="4" t="str">
        <f t="shared" si="24"/>
        <v>weight: 1</v>
      </c>
      <c r="W74" s="4" t="str">
        <f t="shared" si="25"/>
        <v>category_id: 1</v>
      </c>
      <c r="X74" s="4" t="str">
        <f t="shared" si="26"/>
        <v>weapon_type: 'Simple'</v>
      </c>
      <c r="Y74" s="4" t="str">
        <f t="shared" si="27"/>
        <v>ua_weapon_group: 'Armor'</v>
      </c>
      <c r="Z74" s="4" t="str">
        <f t="shared" si="28"/>
        <v>damage: 'd3'</v>
      </c>
      <c r="AA74" s="4" t="str">
        <f t="shared" si="29"/>
        <v>damage_type: 'Bludgeoning'</v>
      </c>
      <c r="AB74" s="4" t="str">
        <f t="shared" si="30"/>
        <v/>
      </c>
      <c r="AC74" s="4" t="str">
        <f t="shared" si="31"/>
        <v>critical_range: 20</v>
      </c>
      <c r="AD74" s="4" t="str">
        <f t="shared" si="32"/>
        <v>critical_multiplier: 2</v>
      </c>
      <c r="AE74" s="4" t="str">
        <f t="shared" si="33"/>
        <v/>
      </c>
      <c r="AF74" s="4" t="str">
        <f t="shared" si="34"/>
        <v>range_incriment: -1</v>
      </c>
      <c r="AG74" s="4" t="str">
        <f t="shared" si="35"/>
        <v>melee_penalty: -1</v>
      </c>
      <c r="AH74" s="4" t="str">
        <f t="shared" si="36"/>
        <v>is_finess: 'false'</v>
      </c>
      <c r="AI74" s="4" t="str">
        <f t="shared" si="37"/>
        <v>has_reach: 'false'</v>
      </c>
      <c r="AK74" s="4" t="str">
        <f t="shared" ca="1" si="38"/>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2, weight: 1, category_id: 1, additional_information: JSON.stringify({weapon_type: 'Simple', ua_weapon_group: 'Armor', damage: 'd3', damage_type: 'Bludgeoning', critical_range: 20, critical_multiplier: 2, range_incriment: -1, melee_penalty: -1, is_finess: 'false', has_reach: 'false'})},</v>
      </c>
    </row>
    <row r="75" spans="1:37" outlineLevel="1" x14ac:dyDescent="0.2">
      <c r="A75" s="11" t="s">
        <v>171</v>
      </c>
      <c r="C75" s="12">
        <v>4</v>
      </c>
      <c r="D75" s="12"/>
      <c r="E75" s="51" t="s">
        <v>68</v>
      </c>
      <c r="F75" s="52" t="s">
        <v>58</v>
      </c>
      <c r="G75" s="52" t="s">
        <v>1320</v>
      </c>
      <c r="H75" s="51" t="s">
        <v>64</v>
      </c>
      <c r="I75" s="51"/>
      <c r="J75" s="51">
        <v>19</v>
      </c>
      <c r="K75" s="51">
        <v>2</v>
      </c>
      <c r="L75" s="51"/>
      <c r="M75" s="51"/>
      <c r="N75" s="51"/>
      <c r="O75" s="53" t="b">
        <v>0</v>
      </c>
      <c r="P75" s="53" t="b">
        <v>0</v>
      </c>
      <c r="R75" s="4" t="str">
        <f t="shared" si="20"/>
        <v>product_name: 'Gauntlet, Bladed'</v>
      </c>
      <c r="S75" s="4" t="str">
        <f t="shared" si="21"/>
        <v/>
      </c>
      <c r="T75" s="4" t="str">
        <f t="shared" si="22"/>
        <v>cost: -1</v>
      </c>
      <c r="U75" s="4" t="str">
        <f t="shared" ca="1" si="23"/>
        <v>stock: 11</v>
      </c>
      <c r="V75" s="4" t="str">
        <f t="shared" si="24"/>
        <v>weight: 4</v>
      </c>
      <c r="W75" s="4" t="str">
        <f t="shared" si="25"/>
        <v>category_id: 1</v>
      </c>
      <c r="X75" s="4" t="str">
        <f t="shared" si="26"/>
        <v>weapon_type: 'Exotic'</v>
      </c>
      <c r="Y75" s="4" t="str">
        <f t="shared" si="27"/>
        <v>ua_weapon_group: 'Armor'</v>
      </c>
      <c r="Z75" s="4" t="str">
        <f t="shared" si="28"/>
        <v>damage: 'd6'</v>
      </c>
      <c r="AA75" s="4" t="str">
        <f t="shared" si="29"/>
        <v>damage_type: 'Slashing'</v>
      </c>
      <c r="AB75" s="4" t="str">
        <f t="shared" si="30"/>
        <v/>
      </c>
      <c r="AC75" s="4" t="str">
        <f t="shared" si="31"/>
        <v>critical_range: 19</v>
      </c>
      <c r="AD75" s="4" t="str">
        <f t="shared" si="32"/>
        <v>critical_multiplier: 2</v>
      </c>
      <c r="AE75" s="4" t="str">
        <f t="shared" si="33"/>
        <v/>
      </c>
      <c r="AF75" s="4" t="str">
        <f t="shared" si="34"/>
        <v>range_incriment: -1</v>
      </c>
      <c r="AG75" s="4" t="str">
        <f t="shared" si="35"/>
        <v>melee_penalty: -1</v>
      </c>
      <c r="AH75" s="4" t="str">
        <f t="shared" si="36"/>
        <v>is_finess: 'false'</v>
      </c>
      <c r="AI75" s="4" t="str">
        <f t="shared" si="37"/>
        <v>has_reach: 'false'</v>
      </c>
      <c r="AK75" s="4" t="str">
        <f t="shared" ca="1" si="38"/>
        <v>{product_name: 'Gauntlet, Bladed', cost: -1, stock: 11, weight: 4, category_id: 1, additional_information: JSON.stringify({weapon_type: 'Exotic', ua_weapon_group: 'Armor', damage: 'd6', damage_type: 'Slashing', critical_range: 19, critical_multiplier: 2, range_incriment: -1, melee_penalty: -1, is_finess: 'false', has_reach: 'false'})},</v>
      </c>
    </row>
    <row r="76" spans="1:37" ht="40.799999999999997" outlineLevel="1" x14ac:dyDescent="0.2">
      <c r="A76" s="11" t="s">
        <v>172</v>
      </c>
      <c r="B76" s="35" t="s">
        <v>173</v>
      </c>
      <c r="C76" s="12">
        <v>2</v>
      </c>
      <c r="D76" s="12">
        <v>5</v>
      </c>
      <c r="E76" s="51" t="s">
        <v>45</v>
      </c>
      <c r="F76" s="52" t="s">
        <v>58</v>
      </c>
      <c r="G76" s="52" t="s">
        <v>1321</v>
      </c>
      <c r="H76" s="51" t="s">
        <v>47</v>
      </c>
      <c r="I76" s="51"/>
      <c r="J76" s="51">
        <v>20</v>
      </c>
      <c r="K76" s="51">
        <v>2</v>
      </c>
      <c r="L76" s="51"/>
      <c r="M76" s="51"/>
      <c r="N76" s="51"/>
      <c r="O76" s="53" t="b">
        <v>0</v>
      </c>
      <c r="P76" s="53" t="b">
        <v>0</v>
      </c>
      <c r="R76" s="4" t="str">
        <f t="shared" si="20"/>
        <v>product_name: 'Gauntlet, Spiked'</v>
      </c>
      <c r="S76" s="4" t="str">
        <f t="shared" si="21"/>
        <v>description: 'Your opponent cannot use a disarm action to disarm you of spiked gauntlets. The cost and weight given are for a single gauntlet. An attack with a spiked gauntlet is considered an armed attack.'</v>
      </c>
      <c r="T76" s="4" t="str">
        <f t="shared" si="22"/>
        <v>cost: 5</v>
      </c>
      <c r="U76" s="4" t="str">
        <f t="shared" ca="1" si="23"/>
        <v>stock: 8</v>
      </c>
      <c r="V76" s="4" t="str">
        <f t="shared" si="24"/>
        <v>weight: 2</v>
      </c>
      <c r="W76" s="4" t="str">
        <f t="shared" si="25"/>
        <v>category_id: 1</v>
      </c>
      <c r="X76" s="4" t="str">
        <f t="shared" si="26"/>
        <v>weapon_type: 'Simple'</v>
      </c>
      <c r="Y76" s="4" t="str">
        <f t="shared" si="27"/>
        <v>ua_weapon_group: 'Armor'</v>
      </c>
      <c r="Z76" s="4" t="str">
        <f t="shared" si="28"/>
        <v>damage: 'd4'</v>
      </c>
      <c r="AA76" s="4" t="str">
        <f t="shared" si="29"/>
        <v>damage_type: 'Piercing'</v>
      </c>
      <c r="AB76" s="4" t="str">
        <f t="shared" si="30"/>
        <v/>
      </c>
      <c r="AC76" s="4" t="str">
        <f t="shared" si="31"/>
        <v>critical_range: 20</v>
      </c>
      <c r="AD76" s="4" t="str">
        <f t="shared" si="32"/>
        <v>critical_multiplier: 2</v>
      </c>
      <c r="AE76" s="4" t="str">
        <f t="shared" si="33"/>
        <v/>
      </c>
      <c r="AF76" s="4" t="str">
        <f t="shared" si="34"/>
        <v>range_incriment: -1</v>
      </c>
      <c r="AG76" s="4" t="str">
        <f t="shared" si="35"/>
        <v>melee_penalty: -1</v>
      </c>
      <c r="AH76" s="4" t="str">
        <f t="shared" si="36"/>
        <v>is_finess: 'false'</v>
      </c>
      <c r="AI76" s="4" t="str">
        <f t="shared" si="37"/>
        <v>has_reach: 'false'</v>
      </c>
      <c r="AK76" s="4" t="str">
        <f t="shared" ca="1" si="38"/>
        <v>{product_name: 'Gauntlet, Spiked', description: 'Your opponent cannot use a disarm action to disarm you of spiked gauntlets. The cost and weight given are for a single gauntlet. An attack with a spiked gauntlet is considered an armed attack.', cost: 5, stock: 8, weight: 2, category_id: 1, additional_information: JSON.stringify({weapon_type: 'Simple', ua_weapon_group: 'Armor', damage: 'd4', damage_type: 'Piercing', critical_range: 20, critical_multiplier: 2, range_incriment: -1, melee_penalty: -1, is_finess: 'false', has_reach: 'false'})},</v>
      </c>
    </row>
    <row r="77" spans="1:37" outlineLevel="1" x14ac:dyDescent="0.2">
      <c r="A77" s="11" t="s">
        <v>174</v>
      </c>
      <c r="C77" s="12">
        <v>4</v>
      </c>
      <c r="D77" s="12"/>
      <c r="E77" s="51" t="s">
        <v>68</v>
      </c>
      <c r="F77" s="52" t="s">
        <v>58</v>
      </c>
      <c r="G77" s="52" t="s">
        <v>1321</v>
      </c>
      <c r="H77" s="51" t="s">
        <v>47</v>
      </c>
      <c r="I77" s="51"/>
      <c r="J77" s="51">
        <v>20</v>
      </c>
      <c r="K77" s="51">
        <v>2</v>
      </c>
      <c r="L77" s="51" t="s">
        <v>91</v>
      </c>
      <c r="M77" s="51">
        <v>20</v>
      </c>
      <c r="N77" s="51"/>
      <c r="O77" s="53" t="b">
        <v>0</v>
      </c>
      <c r="P77" s="53" t="b">
        <v>0</v>
      </c>
      <c r="R77" s="4" t="str">
        <f t="shared" si="20"/>
        <v>product_name: 'Gauntlet, Spring-Loaded'</v>
      </c>
      <c r="S77" s="4" t="str">
        <f t="shared" si="21"/>
        <v/>
      </c>
      <c r="T77" s="4" t="str">
        <f t="shared" si="22"/>
        <v>cost: -1</v>
      </c>
      <c r="U77" s="4" t="str">
        <f t="shared" ca="1" si="23"/>
        <v>stock: 9</v>
      </c>
      <c r="V77" s="4" t="str">
        <f t="shared" si="24"/>
        <v>weight: 4</v>
      </c>
      <c r="W77" s="4" t="str">
        <f t="shared" si="25"/>
        <v>category_id: 1</v>
      </c>
      <c r="X77" s="4" t="str">
        <f t="shared" si="26"/>
        <v>weapon_type: 'Exotic'</v>
      </c>
      <c r="Y77" s="4" t="str">
        <f t="shared" si="27"/>
        <v>ua_weapon_group: 'Armor'</v>
      </c>
      <c r="Z77" s="4" t="str">
        <f t="shared" si="28"/>
        <v>damage: 'd4'</v>
      </c>
      <c r="AA77" s="4" t="str">
        <f t="shared" si="29"/>
        <v>damage_type: 'Piercing'</v>
      </c>
      <c r="AB77" s="4" t="str">
        <f t="shared" si="30"/>
        <v/>
      </c>
      <c r="AC77" s="4" t="str">
        <f t="shared" si="31"/>
        <v>critical_range: 20</v>
      </c>
      <c r="AD77" s="4" t="str">
        <f t="shared" si="32"/>
        <v>critical_multiplier: 2</v>
      </c>
      <c r="AE77" s="4" t="str">
        <f t="shared" si="33"/>
        <v>delivery: 'shot'</v>
      </c>
      <c r="AF77" s="4" t="str">
        <f t="shared" si="34"/>
        <v>range_incriment: 20</v>
      </c>
      <c r="AG77" s="4" t="str">
        <f t="shared" si="35"/>
        <v>melee_penalty: -1</v>
      </c>
      <c r="AH77" s="4" t="str">
        <f t="shared" si="36"/>
        <v>is_finess: 'false'</v>
      </c>
      <c r="AI77" s="4" t="str">
        <f t="shared" si="37"/>
        <v>has_reach: 'false'</v>
      </c>
      <c r="AK77" s="4" t="str">
        <f t="shared" ca="1" si="38"/>
        <v>{product_name: 'Gauntlet, Spring-Loaded', cost: -1, stock: 9, weight: 4, category_id: 1, additional_information: JSON.stringify({weapon_type: 'Exotic', ua_weapon_group: 'Armor', damage: 'd4', damage_type: 'Piercing', critical_range: 20, critical_multiplier: 2, delivery: 'shot', range_incriment: 20, melee_penalty: -1, is_finess: 'false', has_reach: 'false'})},</v>
      </c>
    </row>
    <row r="78" spans="1:37" ht="20.399999999999999" outlineLevel="1" x14ac:dyDescent="0.2">
      <c r="A78" s="11" t="s">
        <v>175</v>
      </c>
      <c r="B78" s="35" t="s">
        <v>176</v>
      </c>
      <c r="C78" s="12">
        <v>15</v>
      </c>
      <c r="D78" s="12">
        <v>8</v>
      </c>
      <c r="E78" s="51" t="s">
        <v>57</v>
      </c>
      <c r="F78" s="52" t="s">
        <v>177</v>
      </c>
      <c r="G78" s="52" t="s">
        <v>1324</v>
      </c>
      <c r="H78" s="51" t="s">
        <v>64</v>
      </c>
      <c r="I78" s="51"/>
      <c r="J78" s="51">
        <v>20</v>
      </c>
      <c r="K78" s="51">
        <v>3</v>
      </c>
      <c r="L78" s="51"/>
      <c r="M78" s="51"/>
      <c r="N78" s="51"/>
      <c r="O78" s="53" t="b">
        <v>0</v>
      </c>
      <c r="P78" s="53" t="b">
        <v>1</v>
      </c>
      <c r="R78" s="4" t="str">
        <f t="shared" si="20"/>
        <v>product_name: 'Glaive'</v>
      </c>
      <c r="S78" s="4" t="str">
        <f t="shared" si="21"/>
        <v>description: 'A glaive has reach. You can strike opponents 10 feet away with it, but you can’t use it against an adjacent foe.'</v>
      </c>
      <c r="T78" s="4" t="str">
        <f t="shared" si="22"/>
        <v>cost: 8</v>
      </c>
      <c r="U78" s="4" t="str">
        <f t="shared" ca="1" si="23"/>
        <v>stock: 14</v>
      </c>
      <c r="V78" s="4" t="str">
        <f t="shared" si="24"/>
        <v>weight: 15</v>
      </c>
      <c r="W78" s="4" t="str">
        <f t="shared" si="25"/>
        <v>category_id: 1</v>
      </c>
      <c r="X78" s="4" t="str">
        <f t="shared" si="26"/>
        <v>weapon_type: 'Martial'</v>
      </c>
      <c r="Y78" s="4" t="str">
        <f t="shared" si="27"/>
        <v>ua_weapon_group: 'Polearm'</v>
      </c>
      <c r="Z78" s="4" t="str">
        <f t="shared" si="28"/>
        <v>damage: 'd10'</v>
      </c>
      <c r="AA78" s="4" t="str">
        <f t="shared" si="29"/>
        <v>damage_type: 'Slashing'</v>
      </c>
      <c r="AB78" s="4" t="str">
        <f t="shared" si="30"/>
        <v/>
      </c>
      <c r="AC78" s="4" t="str">
        <f t="shared" si="31"/>
        <v>critical_range: 20</v>
      </c>
      <c r="AD78" s="4" t="str">
        <f t="shared" si="32"/>
        <v>critical_multiplier: 3</v>
      </c>
      <c r="AE78" s="4" t="str">
        <f t="shared" si="33"/>
        <v/>
      </c>
      <c r="AF78" s="4" t="str">
        <f t="shared" si="34"/>
        <v>range_incriment: -1</v>
      </c>
      <c r="AG78" s="4" t="str">
        <f t="shared" si="35"/>
        <v>melee_penalty: -1</v>
      </c>
      <c r="AH78" s="4" t="str">
        <f t="shared" si="36"/>
        <v>is_finess: 'false'</v>
      </c>
      <c r="AI78" s="4" t="str">
        <f t="shared" si="37"/>
        <v>has_reach: 'true'</v>
      </c>
      <c r="AK78" s="4" t="str">
        <f t="shared" ca="1" si="38"/>
        <v>{product_name: 'Glaive', description: 'A glaive has reach. You can strike opponents 10 feet away with it, but you can’t use it against an adjacent foe.', cost: 8, stock: 14, weight: 15, category_id: 1, additional_information: JSON.stringify({weapon_type: 'Martial', ua_weapon_group: 'Polearm', damage: 'd10', damage_type: 'Slashing', critical_range: 20, critical_multiplier: 3, range_incriment: -1, melee_penalty: -1, is_finess: 'false', has_reach: 'true'})},</v>
      </c>
    </row>
    <row r="79" spans="1:37" outlineLevel="1" x14ac:dyDescent="0.2">
      <c r="A79" s="11" t="s">
        <v>178</v>
      </c>
      <c r="C79" s="12"/>
      <c r="D79" s="12"/>
      <c r="E79" s="51" t="s">
        <v>84</v>
      </c>
      <c r="F79" s="52" t="s">
        <v>84</v>
      </c>
      <c r="G79" s="52" t="s">
        <v>1326</v>
      </c>
      <c r="H79" s="51" t="s">
        <v>47</v>
      </c>
      <c r="I79" s="51"/>
      <c r="J79" s="51">
        <v>20</v>
      </c>
      <c r="K79" s="51">
        <v>2</v>
      </c>
      <c r="L79" s="51"/>
      <c r="M79" s="51"/>
      <c r="N79" s="51"/>
      <c r="O79" s="53" t="b">
        <v>0</v>
      </c>
      <c r="P79" s="53" t="b">
        <v>0</v>
      </c>
      <c r="R79" s="4" t="str">
        <f t="shared" si="20"/>
        <v>product_name: 'Gore'</v>
      </c>
      <c r="S79" s="4" t="str">
        <f t="shared" si="21"/>
        <v/>
      </c>
      <c r="T79" s="4" t="str">
        <f t="shared" si="22"/>
        <v>cost: -1</v>
      </c>
      <c r="U79" s="4" t="str">
        <f t="shared" ca="1" si="23"/>
        <v>stock: 10</v>
      </c>
      <c r="V79" s="4" t="str">
        <f t="shared" si="24"/>
        <v>weight: -1</v>
      </c>
      <c r="W79" s="4" t="str">
        <f t="shared" si="25"/>
        <v>category_id: 1</v>
      </c>
      <c r="X79" s="4" t="str">
        <f t="shared" si="26"/>
        <v>weapon_type: 'Natural'</v>
      </c>
      <c r="Y79" s="4" t="str">
        <f t="shared" si="27"/>
        <v>ua_weapon_group: 'Natural'</v>
      </c>
      <c r="Z79" s="4" t="str">
        <f t="shared" si="28"/>
        <v>damage: 'd1'</v>
      </c>
      <c r="AA79" s="4" t="str">
        <f t="shared" si="29"/>
        <v>damage_type: 'Piercing'</v>
      </c>
      <c r="AB79" s="4" t="str">
        <f t="shared" si="30"/>
        <v/>
      </c>
      <c r="AC79" s="4" t="str">
        <f t="shared" si="31"/>
        <v>critical_range: 20</v>
      </c>
      <c r="AD79" s="4" t="str">
        <f t="shared" si="32"/>
        <v>critical_multiplier: 2</v>
      </c>
      <c r="AE79" s="4" t="str">
        <f t="shared" si="33"/>
        <v/>
      </c>
      <c r="AF79" s="4" t="str">
        <f t="shared" si="34"/>
        <v>range_incriment: -1</v>
      </c>
      <c r="AG79" s="4" t="str">
        <f t="shared" si="35"/>
        <v>melee_penalty: -1</v>
      </c>
      <c r="AH79" s="4" t="str">
        <f t="shared" si="36"/>
        <v>is_finess: 'false'</v>
      </c>
      <c r="AI79" s="4" t="str">
        <f t="shared" si="37"/>
        <v>has_reach: 'false'</v>
      </c>
      <c r="AK79" s="4" t="str">
        <f t="shared" ca="1" si="38"/>
        <v>{product_name: 'Gore', cost: -1, stock: 10, weight: -1, category_id: 1, additional_information: JSON.stringify({weapon_type: 'Natural', ua_weapon_group: 'Natural', damage: 'd1', damage_type: 'Piercing', critical_range: 20, critical_multiplier: 2, range_incriment: -1, melee_penalty: -1, is_finess: 'false', has_reach: 'false'})},</v>
      </c>
    </row>
    <row r="80" spans="1:37" ht="51" outlineLevel="1" x14ac:dyDescent="0.2">
      <c r="A80" s="11" t="s">
        <v>179</v>
      </c>
      <c r="B80" s="35" t="s">
        <v>180</v>
      </c>
      <c r="C80" s="12">
        <v>15</v>
      </c>
      <c r="D80" s="12">
        <v>9</v>
      </c>
      <c r="E80" s="51" t="s">
        <v>57</v>
      </c>
      <c r="F80" s="52" t="s">
        <v>177</v>
      </c>
      <c r="G80" s="52" t="s">
        <v>1327</v>
      </c>
      <c r="H80" s="51" t="s">
        <v>64</v>
      </c>
      <c r="I80" s="51"/>
      <c r="J80" s="51">
        <v>20</v>
      </c>
      <c r="K80" s="51">
        <v>3</v>
      </c>
      <c r="L80" s="51"/>
      <c r="M80" s="51"/>
      <c r="N80" s="51"/>
      <c r="O80" s="53" t="b">
        <v>0</v>
      </c>
      <c r="P80" s="53" t="b">
        <v>1</v>
      </c>
      <c r="R80" s="4" t="str">
        <f t="shared" si="20"/>
        <v>product_name: 'Guisarme'</v>
      </c>
      <c r="S80" s="4" t="str">
        <f t="shared" si="21"/>
        <v>description: 'A guisarme has reach. You can strike opponents 10 feet away with it, but you can’t use it against an adjacent foe.\nYou can also use it to make trip attacks. If you are tripped during your own trip attempt, you can drop the guisarme to avoid being tripped.'</v>
      </c>
      <c r="T80" s="4" t="str">
        <f t="shared" si="22"/>
        <v>cost: 9</v>
      </c>
      <c r="U80" s="4" t="str">
        <f t="shared" ca="1" si="23"/>
        <v>stock: 7</v>
      </c>
      <c r="V80" s="4" t="str">
        <f t="shared" si="24"/>
        <v>weight: 15</v>
      </c>
      <c r="W80" s="4" t="str">
        <f t="shared" si="25"/>
        <v>category_id: 1</v>
      </c>
      <c r="X80" s="4" t="str">
        <f t="shared" si="26"/>
        <v>weapon_type: 'Martial'</v>
      </c>
      <c r="Y80" s="4" t="str">
        <f t="shared" si="27"/>
        <v>ua_weapon_group: 'Polearm'</v>
      </c>
      <c r="Z80" s="4" t="str">
        <f t="shared" si="28"/>
        <v>damage: '2d4'</v>
      </c>
      <c r="AA80" s="4" t="str">
        <f t="shared" si="29"/>
        <v>damage_type: 'Slashing'</v>
      </c>
      <c r="AB80" s="4" t="str">
        <f t="shared" si="30"/>
        <v/>
      </c>
      <c r="AC80" s="4" t="str">
        <f t="shared" si="31"/>
        <v>critical_range: 20</v>
      </c>
      <c r="AD80" s="4" t="str">
        <f t="shared" si="32"/>
        <v>critical_multiplier: 3</v>
      </c>
      <c r="AE80" s="4" t="str">
        <f t="shared" si="33"/>
        <v/>
      </c>
      <c r="AF80" s="4" t="str">
        <f t="shared" si="34"/>
        <v>range_incriment: -1</v>
      </c>
      <c r="AG80" s="4" t="str">
        <f t="shared" si="35"/>
        <v>melee_penalty: -1</v>
      </c>
      <c r="AH80" s="4" t="str">
        <f t="shared" si="36"/>
        <v>is_finess: 'false'</v>
      </c>
      <c r="AI80" s="4" t="str">
        <f t="shared" si="37"/>
        <v>has_reach: 'true'</v>
      </c>
      <c r="AK80" s="4" t="str">
        <f t="shared" ca="1" si="38"/>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7, weight: 15, category_id: 1, additional_information: JSON.stringify({weapon_type: 'Martial', ua_weapon_group: 'Polearm', damage: '2d4', damage_type: 'Slashing', critical_range: 20, critical_multiplier: 3, range_incriment: -1, melee_penalty: -1, is_finess: 'false', has_reach: 'true'})},</v>
      </c>
    </row>
    <row r="81" spans="1:37" outlineLevel="1" x14ac:dyDescent="0.2">
      <c r="A81" s="11" t="s">
        <v>181</v>
      </c>
      <c r="C81" s="12">
        <v>20</v>
      </c>
      <c r="D81" s="12"/>
      <c r="E81" s="51" t="s">
        <v>68</v>
      </c>
      <c r="F81" s="52" t="s">
        <v>90</v>
      </c>
      <c r="G81" s="52" t="s">
        <v>1323</v>
      </c>
      <c r="H81" s="51" t="s">
        <v>182</v>
      </c>
      <c r="I81" s="51"/>
      <c r="J81" s="51">
        <v>19</v>
      </c>
      <c r="K81" s="51">
        <v>2</v>
      </c>
      <c r="L81" s="51"/>
      <c r="M81" s="51"/>
      <c r="N81" s="51"/>
      <c r="O81" s="53" t="b">
        <v>0</v>
      </c>
      <c r="P81" s="53" t="b">
        <v>0</v>
      </c>
      <c r="R81" s="4" t="str">
        <f t="shared" si="20"/>
        <v>product_name: 'Gyrspike'</v>
      </c>
      <c r="S81" s="4" t="str">
        <f t="shared" si="21"/>
        <v/>
      </c>
      <c r="T81" s="4" t="str">
        <f t="shared" si="22"/>
        <v>cost: -1</v>
      </c>
      <c r="U81" s="4" t="str">
        <f t="shared" ca="1" si="23"/>
        <v>stock: 2</v>
      </c>
      <c r="V81" s="4" t="str">
        <f t="shared" si="24"/>
        <v>weight: 20</v>
      </c>
      <c r="W81" s="4" t="str">
        <f t="shared" si="25"/>
        <v>category_id: 1</v>
      </c>
      <c r="X81" s="4" t="str">
        <f t="shared" si="26"/>
        <v>weapon_type: 'Exotic'</v>
      </c>
      <c r="Y81" s="4" t="str">
        <f t="shared" si="27"/>
        <v>ua_weapon_group: 'Other'</v>
      </c>
      <c r="Z81" s="4" t="str">
        <f t="shared" si="28"/>
        <v>damage: 'd8'</v>
      </c>
      <c r="AA81" s="4" t="str">
        <f t="shared" si="29"/>
        <v>damage_type: 'Slaching'</v>
      </c>
      <c r="AB81" s="4" t="str">
        <f t="shared" si="30"/>
        <v/>
      </c>
      <c r="AC81" s="4" t="str">
        <f t="shared" si="31"/>
        <v>critical_range: 19</v>
      </c>
      <c r="AD81" s="4" t="str">
        <f t="shared" si="32"/>
        <v>critical_multiplier: 2</v>
      </c>
      <c r="AE81" s="4" t="str">
        <f t="shared" si="33"/>
        <v/>
      </c>
      <c r="AF81" s="4" t="str">
        <f t="shared" si="34"/>
        <v>range_incriment: -1</v>
      </c>
      <c r="AG81" s="4" t="str">
        <f t="shared" si="35"/>
        <v>melee_penalty: -1</v>
      </c>
      <c r="AH81" s="4" t="str">
        <f t="shared" si="36"/>
        <v>is_finess: 'false'</v>
      </c>
      <c r="AI81" s="4" t="str">
        <f t="shared" si="37"/>
        <v>has_reach: 'false'</v>
      </c>
      <c r="AK81" s="4" t="str">
        <f t="shared" ca="1" si="38"/>
        <v>{product_name: 'Gyrspike', cost: -1, stock: 2, weight: 20, category_id: 1, additional_information: JSON.stringify({weapon_type: 'Exotic', ua_weapon_group: 'Other', damage: 'd8', damage_type: 'Slaching', critical_range: 19, critical_multiplier: 2, range_incriment: -1, melee_penalty: -1, is_finess: 'false', has_reach: 'false'})},</v>
      </c>
    </row>
    <row r="82" spans="1:37" outlineLevel="1" x14ac:dyDescent="0.2">
      <c r="A82" s="11" t="s">
        <v>183</v>
      </c>
      <c r="C82" s="12">
        <v>12</v>
      </c>
      <c r="D82" s="12"/>
      <c r="E82" s="51" t="s">
        <v>68</v>
      </c>
      <c r="F82" s="52" t="s">
        <v>90</v>
      </c>
      <c r="G82" s="52" t="s">
        <v>1323</v>
      </c>
      <c r="H82" s="51" t="s">
        <v>64</v>
      </c>
      <c r="I82" s="51"/>
      <c r="J82" s="51">
        <v>20</v>
      </c>
      <c r="K82" s="51">
        <v>2</v>
      </c>
      <c r="L82" s="51"/>
      <c r="M82" s="51"/>
      <c r="N82" s="51"/>
      <c r="O82" s="53" t="b">
        <v>0</v>
      </c>
      <c r="P82" s="53" t="b">
        <v>0</v>
      </c>
      <c r="R82" s="4" t="str">
        <f t="shared" si="20"/>
        <v>product_name: 'Gythka'</v>
      </c>
      <c r="S82" s="4" t="str">
        <f t="shared" si="21"/>
        <v/>
      </c>
      <c r="T82" s="4" t="str">
        <f t="shared" si="22"/>
        <v>cost: -1</v>
      </c>
      <c r="U82" s="4" t="str">
        <f t="shared" ca="1" si="23"/>
        <v>stock: 12</v>
      </c>
      <c r="V82" s="4" t="str">
        <f t="shared" si="24"/>
        <v>weight: 12</v>
      </c>
      <c r="W82" s="4" t="str">
        <f t="shared" si="25"/>
        <v>category_id: 1</v>
      </c>
      <c r="X82" s="4" t="str">
        <f t="shared" si="26"/>
        <v>weapon_type: 'Exotic'</v>
      </c>
      <c r="Y82" s="4" t="str">
        <f t="shared" si="27"/>
        <v>ua_weapon_group: 'Other'</v>
      </c>
      <c r="Z82" s="4" t="str">
        <f t="shared" si="28"/>
        <v>damage: 'd8'</v>
      </c>
      <c r="AA82" s="4" t="str">
        <f t="shared" si="29"/>
        <v>damage_type: 'Slashing'</v>
      </c>
      <c r="AB82" s="4" t="str">
        <f t="shared" si="30"/>
        <v/>
      </c>
      <c r="AC82" s="4" t="str">
        <f t="shared" si="31"/>
        <v>critical_range: 20</v>
      </c>
      <c r="AD82" s="4" t="str">
        <f t="shared" si="32"/>
        <v>critical_multiplier: 2</v>
      </c>
      <c r="AE82" s="4" t="str">
        <f t="shared" si="33"/>
        <v/>
      </c>
      <c r="AF82" s="4" t="str">
        <f t="shared" si="34"/>
        <v>range_incriment: -1</v>
      </c>
      <c r="AG82" s="4" t="str">
        <f t="shared" si="35"/>
        <v>melee_penalty: -1</v>
      </c>
      <c r="AH82" s="4" t="str">
        <f t="shared" si="36"/>
        <v>is_finess: 'false'</v>
      </c>
      <c r="AI82" s="4" t="str">
        <f t="shared" si="37"/>
        <v>has_reach: 'false'</v>
      </c>
      <c r="AK82" s="4" t="str">
        <f t="shared" ca="1" si="38"/>
        <v>{product_name: 'Gythka', cost: -1, stock: 12, weight: 12, category_id: 1, additional_information: JSON.stringify({weapon_type: 'Exotic', ua_weapon_group: 'Other', damage: 'd8', damage_type: 'Slashing', critical_range: 20, critical_multiplier: 2, range_incriment: -1, melee_penalty: -1, is_finess: 'false', has_reach: 'false'})},</v>
      </c>
    </row>
    <row r="83" spans="1:37" ht="61.2" outlineLevel="1" x14ac:dyDescent="0.2">
      <c r="A83" s="11" t="s">
        <v>184</v>
      </c>
      <c r="B83" s="35" t="s">
        <v>185</v>
      </c>
      <c r="C83" s="12">
        <v>15</v>
      </c>
      <c r="D83" s="12">
        <v>10</v>
      </c>
      <c r="E83" s="51" t="s">
        <v>57</v>
      </c>
      <c r="F83" s="52" t="s">
        <v>177</v>
      </c>
      <c r="G83" s="52" t="s">
        <v>1324</v>
      </c>
      <c r="H83" s="51" t="s">
        <v>135</v>
      </c>
      <c r="I83" s="51"/>
      <c r="J83" s="51">
        <v>20</v>
      </c>
      <c r="K83" s="51">
        <v>3</v>
      </c>
      <c r="L83" s="51"/>
      <c r="M83" s="51"/>
      <c r="N83" s="51"/>
      <c r="O83" s="53" t="b">
        <v>0</v>
      </c>
      <c r="P83" s="53" t="b">
        <v>1</v>
      </c>
      <c r="R83" s="4" t="str">
        <f t="shared" si="20"/>
        <v>product_name: 'Halberd'</v>
      </c>
      <c r="S83" s="4" t="str">
        <f t="shared" si="21"/>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T83" s="4" t="str">
        <f t="shared" si="22"/>
        <v>cost: 10</v>
      </c>
      <c r="U83" s="4" t="str">
        <f t="shared" ca="1" si="23"/>
        <v>stock: 15</v>
      </c>
      <c r="V83" s="4" t="str">
        <f t="shared" si="24"/>
        <v>weight: 15</v>
      </c>
      <c r="W83" s="4" t="str">
        <f t="shared" si="25"/>
        <v>category_id: 1</v>
      </c>
      <c r="X83" s="4" t="str">
        <f t="shared" si="26"/>
        <v>weapon_type: 'Martial'</v>
      </c>
      <c r="Y83" s="4" t="str">
        <f t="shared" si="27"/>
        <v>ua_weapon_group: 'Polearm'</v>
      </c>
      <c r="Z83" s="4" t="str">
        <f t="shared" si="28"/>
        <v>damage: 'd10'</v>
      </c>
      <c r="AA83" s="4" t="str">
        <f t="shared" si="29"/>
        <v>damage_type: 'Slashing or Piercing'</v>
      </c>
      <c r="AB83" s="4" t="str">
        <f t="shared" si="30"/>
        <v/>
      </c>
      <c r="AC83" s="4" t="str">
        <f t="shared" si="31"/>
        <v>critical_range: 20</v>
      </c>
      <c r="AD83" s="4" t="str">
        <f t="shared" si="32"/>
        <v>critical_multiplier: 3</v>
      </c>
      <c r="AE83" s="4" t="str">
        <f t="shared" si="33"/>
        <v/>
      </c>
      <c r="AF83" s="4" t="str">
        <f t="shared" si="34"/>
        <v>range_incriment: -1</v>
      </c>
      <c r="AG83" s="4" t="str">
        <f t="shared" si="35"/>
        <v>melee_penalty: -1</v>
      </c>
      <c r="AH83" s="4" t="str">
        <f t="shared" si="36"/>
        <v>is_finess: 'false'</v>
      </c>
      <c r="AI83" s="4" t="str">
        <f t="shared" si="37"/>
        <v>has_reach: 'true'</v>
      </c>
      <c r="AK83" s="4" t="str">
        <f t="shared" ca="1" si="38"/>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15, weight: 15, category_id: 1, additional_information: JSON.stringify({weapon_type: 'Martial', ua_weapon_group: 'Polearm', damage: 'd10', damage_type: 'Slashing or Piercing', critical_range: 20, critical_multiplier: 3, range_incriment: -1, melee_penalty: -1, is_finess: 'false', has_reach: 'true'})},</v>
      </c>
    </row>
    <row r="84" spans="1:37" ht="173.4" outlineLevel="1" x14ac:dyDescent="0.2">
      <c r="A84" s="11" t="s">
        <v>186</v>
      </c>
      <c r="B84" s="35" t="s">
        <v>187</v>
      </c>
      <c r="C84" s="12">
        <v>6</v>
      </c>
      <c r="D84" s="12">
        <v>20</v>
      </c>
      <c r="E84" s="51" t="s">
        <v>68</v>
      </c>
      <c r="F84" s="52"/>
      <c r="G84" s="52" t="s">
        <v>1320</v>
      </c>
      <c r="H84" s="51" t="s">
        <v>95</v>
      </c>
      <c r="I84" s="51"/>
      <c r="J84" s="51">
        <v>20</v>
      </c>
      <c r="K84" s="51">
        <v>4</v>
      </c>
      <c r="L84" s="51"/>
      <c r="M84" s="51"/>
      <c r="N84" s="51"/>
      <c r="O84" s="53" t="b">
        <v>0</v>
      </c>
      <c r="P84" s="53" t="b">
        <v>0</v>
      </c>
      <c r="R84" s="4" t="str">
        <f t="shared" si="20"/>
        <v>product_name: 'Hammer, Gnome Hooked'</v>
      </c>
      <c r="S84" s="4" t="str">
        <f t="shared" si="21"/>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T84" s="4" t="str">
        <f t="shared" si="22"/>
        <v>cost: 20</v>
      </c>
      <c r="U84" s="4" t="str">
        <f t="shared" ca="1" si="23"/>
        <v>stock: 1</v>
      </c>
      <c r="V84" s="4" t="str">
        <f t="shared" si="24"/>
        <v>weight: 6</v>
      </c>
      <c r="W84" s="4" t="str">
        <f t="shared" si="25"/>
        <v>category_id: 1</v>
      </c>
      <c r="X84" s="4" t="str">
        <f t="shared" si="26"/>
        <v>weapon_type: 'Exotic'</v>
      </c>
      <c r="Y84" s="4" t="str">
        <f t="shared" si="27"/>
        <v/>
      </c>
      <c r="Z84" s="4" t="str">
        <f t="shared" si="28"/>
        <v>damage: 'd6'</v>
      </c>
      <c r="AA84" s="4" t="str">
        <f t="shared" si="29"/>
        <v>damage_type: 'Bludgeoning'</v>
      </c>
      <c r="AB84" s="4" t="str">
        <f t="shared" si="30"/>
        <v/>
      </c>
      <c r="AC84" s="4" t="str">
        <f t="shared" si="31"/>
        <v>critical_range: 20</v>
      </c>
      <c r="AD84" s="4" t="str">
        <f t="shared" si="32"/>
        <v>critical_multiplier: 4</v>
      </c>
      <c r="AE84" s="4" t="str">
        <f t="shared" si="33"/>
        <v/>
      </c>
      <c r="AF84" s="4" t="str">
        <f t="shared" si="34"/>
        <v>range_incriment: -1</v>
      </c>
      <c r="AG84" s="4" t="str">
        <f t="shared" si="35"/>
        <v>melee_penalty: -1</v>
      </c>
      <c r="AH84" s="4" t="str">
        <f t="shared" si="36"/>
        <v>is_finess: 'false'</v>
      </c>
      <c r="AI84" s="4" t="str">
        <f t="shared" si="37"/>
        <v>has_reach: 'false'</v>
      </c>
      <c r="AK84" s="4" t="str">
        <f t="shared" ca="1" si="38"/>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1, weight: 6, category_id: 1, additional_information: JSON.stringify({weapon_type: 'Exotic', damage: 'd6', damage_type: 'Bludgeoning', critical_range: 20, critical_multiplier: 4, range_incriment: -1, melee_penalty: -1, is_finess: 'false', has_reach: 'false'})},</v>
      </c>
    </row>
    <row r="85" spans="1:37" outlineLevel="1" x14ac:dyDescent="0.2">
      <c r="A85" s="11" t="s">
        <v>188</v>
      </c>
      <c r="C85" s="12">
        <v>2</v>
      </c>
      <c r="D85" s="12">
        <v>1</v>
      </c>
      <c r="E85" s="51" t="s">
        <v>57</v>
      </c>
      <c r="F85" s="52" t="s">
        <v>137</v>
      </c>
      <c r="G85" s="52" t="s">
        <v>1321</v>
      </c>
      <c r="H85" s="51" t="s">
        <v>95</v>
      </c>
      <c r="I85" s="51"/>
      <c r="J85" s="51">
        <v>20</v>
      </c>
      <c r="K85" s="51">
        <v>2</v>
      </c>
      <c r="L85" s="51" t="s">
        <v>41</v>
      </c>
      <c r="M85" s="51">
        <v>20</v>
      </c>
      <c r="N85" s="51"/>
      <c r="O85" s="53" t="b">
        <v>0</v>
      </c>
      <c r="P85" s="53" t="b">
        <v>0</v>
      </c>
      <c r="R85" s="4" t="str">
        <f t="shared" si="20"/>
        <v>product_name: 'Hammer, Light'</v>
      </c>
      <c r="S85" s="4" t="str">
        <f t="shared" si="21"/>
        <v/>
      </c>
      <c r="T85" s="4" t="str">
        <f t="shared" si="22"/>
        <v>cost: 1</v>
      </c>
      <c r="U85" s="4" t="str">
        <f t="shared" ca="1" si="23"/>
        <v>stock: 2</v>
      </c>
      <c r="V85" s="4" t="str">
        <f t="shared" si="24"/>
        <v>weight: 2</v>
      </c>
      <c r="W85" s="4" t="str">
        <f t="shared" si="25"/>
        <v>category_id: 1</v>
      </c>
      <c r="X85" s="4" t="str">
        <f t="shared" si="26"/>
        <v>weapon_type: 'Martial'</v>
      </c>
      <c r="Y85" s="4" t="str">
        <f t="shared" si="27"/>
        <v>ua_weapon_group: 'Impact'</v>
      </c>
      <c r="Z85" s="4" t="str">
        <f t="shared" si="28"/>
        <v>damage: 'd4'</v>
      </c>
      <c r="AA85" s="4" t="str">
        <f t="shared" si="29"/>
        <v>damage_type: 'Bludgeoning'</v>
      </c>
      <c r="AB85" s="4" t="str">
        <f t="shared" si="30"/>
        <v/>
      </c>
      <c r="AC85" s="4" t="str">
        <f t="shared" si="31"/>
        <v>critical_range: 20</v>
      </c>
      <c r="AD85" s="4" t="str">
        <f t="shared" si="32"/>
        <v>critical_multiplier: 2</v>
      </c>
      <c r="AE85" s="4" t="str">
        <f t="shared" si="33"/>
        <v>delivery: 'thrown'</v>
      </c>
      <c r="AF85" s="4" t="str">
        <f t="shared" si="34"/>
        <v>range_incriment: 20</v>
      </c>
      <c r="AG85" s="4" t="str">
        <f t="shared" si="35"/>
        <v>melee_penalty: -1</v>
      </c>
      <c r="AH85" s="4" t="str">
        <f t="shared" si="36"/>
        <v>is_finess: 'false'</v>
      </c>
      <c r="AI85" s="4" t="str">
        <f t="shared" si="37"/>
        <v>has_reach: 'false'</v>
      </c>
      <c r="AK85" s="4" t="str">
        <f t="shared" ca="1" si="38"/>
        <v>{product_name: 'Hammer, Light', cost: 1, stock: 2, weight: 2, category_id: 1, additional_information: JSON.stringify({weapon_type: 'Martial', ua_weapon_group: 'Impact', damage: 'd4', damage_type: 'Bludgeoning', critical_range: 20, critical_multiplier: 2, delivery: 'thrown', range_incriment: 20, melee_penalty: -1, is_finess: 'false', has_reach: 'false'})},</v>
      </c>
    </row>
    <row r="86" spans="1:37" outlineLevel="1" x14ac:dyDescent="0.2">
      <c r="A86" s="11" t="s">
        <v>189</v>
      </c>
      <c r="C86" s="12">
        <v>8</v>
      </c>
      <c r="D86" s="12">
        <v>12</v>
      </c>
      <c r="E86" s="51" t="s">
        <v>57</v>
      </c>
      <c r="F86" s="52" t="s">
        <v>137</v>
      </c>
      <c r="G86" s="52" t="s">
        <v>1323</v>
      </c>
      <c r="H86" s="51" t="s">
        <v>95</v>
      </c>
      <c r="I86" s="51"/>
      <c r="J86" s="51">
        <v>20</v>
      </c>
      <c r="K86" s="51">
        <v>3</v>
      </c>
      <c r="L86" s="51"/>
      <c r="M86" s="51"/>
      <c r="N86" s="51"/>
      <c r="O86" s="53" t="b">
        <v>0</v>
      </c>
      <c r="P86" s="53" t="b">
        <v>0</v>
      </c>
      <c r="R86" s="4" t="str">
        <f t="shared" si="20"/>
        <v>product_name: 'Hammer, War'</v>
      </c>
      <c r="S86" s="4" t="str">
        <f t="shared" si="21"/>
        <v/>
      </c>
      <c r="T86" s="4" t="str">
        <f t="shared" si="22"/>
        <v>cost: 12</v>
      </c>
      <c r="U86" s="4" t="str">
        <f t="shared" ca="1" si="23"/>
        <v>stock: 15</v>
      </c>
      <c r="V86" s="4" t="str">
        <f t="shared" si="24"/>
        <v>weight: 8</v>
      </c>
      <c r="W86" s="4" t="str">
        <f t="shared" si="25"/>
        <v>category_id: 1</v>
      </c>
      <c r="X86" s="4" t="str">
        <f t="shared" si="26"/>
        <v>weapon_type: 'Martial'</v>
      </c>
      <c r="Y86" s="4" t="str">
        <f t="shared" si="27"/>
        <v>ua_weapon_group: 'Impact'</v>
      </c>
      <c r="Z86" s="4" t="str">
        <f t="shared" si="28"/>
        <v>damage: 'd8'</v>
      </c>
      <c r="AA86" s="4" t="str">
        <f t="shared" si="29"/>
        <v>damage_type: 'Bludgeoning'</v>
      </c>
      <c r="AB86" s="4" t="str">
        <f t="shared" si="30"/>
        <v/>
      </c>
      <c r="AC86" s="4" t="str">
        <f t="shared" si="31"/>
        <v>critical_range: 20</v>
      </c>
      <c r="AD86" s="4" t="str">
        <f t="shared" si="32"/>
        <v>critical_multiplier: 3</v>
      </c>
      <c r="AE86" s="4" t="str">
        <f t="shared" si="33"/>
        <v/>
      </c>
      <c r="AF86" s="4" t="str">
        <f t="shared" si="34"/>
        <v>range_incriment: -1</v>
      </c>
      <c r="AG86" s="4" t="str">
        <f t="shared" si="35"/>
        <v>melee_penalty: -1</v>
      </c>
      <c r="AH86" s="4" t="str">
        <f t="shared" si="36"/>
        <v>is_finess: 'false'</v>
      </c>
      <c r="AI86" s="4" t="str">
        <f t="shared" si="37"/>
        <v>has_reach: 'false'</v>
      </c>
      <c r="AK86" s="4" t="str">
        <f t="shared" ca="1" si="38"/>
        <v>{product_name: 'Hammer, War', cost: 12, stock: 15, weight: 8, category_id: 1, additional_information: JSON.stringify({weapon_type: 'Martial', ua_weapon_group: 'Impact', damage: 'd8', damage_type: 'Bludgeoning', critical_range: 20, critical_multiplier: 3, range_incriment: -1, melee_penalty: -1, is_finess: 'false', has_reach: 'false'})},</v>
      </c>
    </row>
    <row r="87" spans="1:37" outlineLevel="1" x14ac:dyDescent="0.2">
      <c r="A87" s="11" t="s">
        <v>190</v>
      </c>
      <c r="C87" s="12">
        <v>10</v>
      </c>
      <c r="D87" s="12"/>
      <c r="E87" s="51" t="s">
        <v>68</v>
      </c>
      <c r="F87" s="52" t="s">
        <v>177</v>
      </c>
      <c r="G87" s="52" t="s">
        <v>1324</v>
      </c>
      <c r="H87" s="51" t="s">
        <v>47</v>
      </c>
      <c r="I87" s="51"/>
      <c r="J87" s="51">
        <v>20</v>
      </c>
      <c r="K87" s="51">
        <v>2</v>
      </c>
      <c r="L87" s="51" t="s">
        <v>41</v>
      </c>
      <c r="M87" s="51">
        <v>30</v>
      </c>
      <c r="N87" s="51"/>
      <c r="O87" s="53" t="b">
        <v>0</v>
      </c>
      <c r="P87" s="53" t="b">
        <v>0</v>
      </c>
      <c r="R87" s="4" t="str">
        <f t="shared" si="20"/>
        <v>product_name: 'Harpoon'</v>
      </c>
      <c r="S87" s="4" t="str">
        <f t="shared" si="21"/>
        <v/>
      </c>
      <c r="T87" s="4" t="str">
        <f t="shared" si="22"/>
        <v>cost: -1</v>
      </c>
      <c r="U87" s="4" t="str">
        <f t="shared" ca="1" si="23"/>
        <v>stock: 9</v>
      </c>
      <c r="V87" s="4" t="str">
        <f t="shared" si="24"/>
        <v>weight: 10</v>
      </c>
      <c r="W87" s="4" t="str">
        <f t="shared" si="25"/>
        <v>category_id: 1</v>
      </c>
      <c r="X87" s="4" t="str">
        <f t="shared" si="26"/>
        <v>weapon_type: 'Exotic'</v>
      </c>
      <c r="Y87" s="4" t="str">
        <f t="shared" si="27"/>
        <v>ua_weapon_group: 'Polearm'</v>
      </c>
      <c r="Z87" s="4" t="str">
        <f t="shared" si="28"/>
        <v>damage: 'd10'</v>
      </c>
      <c r="AA87" s="4" t="str">
        <f t="shared" si="29"/>
        <v>damage_type: 'Piercing'</v>
      </c>
      <c r="AB87" s="4" t="str">
        <f t="shared" si="30"/>
        <v/>
      </c>
      <c r="AC87" s="4" t="str">
        <f t="shared" si="31"/>
        <v>critical_range: 20</v>
      </c>
      <c r="AD87" s="4" t="str">
        <f t="shared" si="32"/>
        <v>critical_multiplier: 2</v>
      </c>
      <c r="AE87" s="4" t="str">
        <f t="shared" si="33"/>
        <v>delivery: 'thrown'</v>
      </c>
      <c r="AF87" s="4" t="str">
        <f t="shared" si="34"/>
        <v>range_incriment: 30</v>
      </c>
      <c r="AG87" s="4" t="str">
        <f t="shared" si="35"/>
        <v>melee_penalty: -1</v>
      </c>
      <c r="AH87" s="4" t="str">
        <f t="shared" si="36"/>
        <v>is_finess: 'false'</v>
      </c>
      <c r="AI87" s="4" t="str">
        <f t="shared" si="37"/>
        <v>has_reach: 'false'</v>
      </c>
      <c r="AK87" s="4" t="str">
        <f t="shared" ca="1" si="38"/>
        <v>{product_name: 'Harpoon', cost: -1, stock: 9, weight: 10, category_id: 1, additional_information: JSON.stringify({weapon_type: 'Exotic', ua_weapon_group: 'Polearm', damage: 'd10', damage_type: 'Piercing', critical_range: 20, critical_multiplier: 2, delivery: 'thrown', range_incriment: 30, melee_penalty: -1, is_finess: 'false', has_reach: 'false'})},</v>
      </c>
    </row>
    <row r="88" spans="1:37" outlineLevel="1" x14ac:dyDescent="0.2">
      <c r="A88" s="11" t="s">
        <v>191</v>
      </c>
      <c r="C88" s="12">
        <v>1</v>
      </c>
      <c r="D88" s="12">
        <v>25</v>
      </c>
      <c r="E88" s="51" t="s">
        <v>39</v>
      </c>
      <c r="F88" s="52" t="s">
        <v>40</v>
      </c>
      <c r="G88" s="52" t="s">
        <v>1327</v>
      </c>
      <c r="H88" s="51" t="s">
        <v>9</v>
      </c>
      <c r="I88" s="51" t="s">
        <v>9</v>
      </c>
      <c r="J88" s="51"/>
      <c r="K88" s="51"/>
      <c r="L88" s="51" t="s">
        <v>41</v>
      </c>
      <c r="M88" s="51">
        <v>10</v>
      </c>
      <c r="N88" s="51"/>
      <c r="O88" s="53" t="b">
        <v>0</v>
      </c>
      <c r="P88" s="53" t="b">
        <v>0</v>
      </c>
      <c r="R88" s="4" t="str">
        <f t="shared" si="20"/>
        <v>product_name: 'Holy Water'</v>
      </c>
      <c r="S88" s="4" t="str">
        <f t="shared" si="21"/>
        <v/>
      </c>
      <c r="T88" s="4" t="str">
        <f t="shared" si="22"/>
        <v>cost: 25</v>
      </c>
      <c r="U88" s="4" t="str">
        <f t="shared" ca="1" si="23"/>
        <v>stock: 6</v>
      </c>
      <c r="V88" s="4" t="str">
        <f t="shared" si="24"/>
        <v>weight: 1</v>
      </c>
      <c r="W88" s="4" t="str">
        <f t="shared" si="25"/>
        <v>category_id: 1</v>
      </c>
      <c r="X88" s="4" t="str">
        <f t="shared" si="26"/>
        <v>weapon_type: 'Grenade'</v>
      </c>
      <c r="Y88" s="4" t="str">
        <f t="shared" si="27"/>
        <v>ua_weapon_group: 'Alchemical'</v>
      </c>
      <c r="Z88" s="4" t="str">
        <f t="shared" si="28"/>
        <v>damage: '2d4'</v>
      </c>
      <c r="AA88" s="4" t="str">
        <f t="shared" si="29"/>
        <v>damage_type: 'Special'</v>
      </c>
      <c r="AB88" s="4" t="str">
        <f t="shared" si="30"/>
        <v>special_damage: 'Special'</v>
      </c>
      <c r="AC88" s="4" t="str">
        <f t="shared" si="31"/>
        <v>critical_range: -1</v>
      </c>
      <c r="AD88" s="4" t="str">
        <f t="shared" si="32"/>
        <v>critical_multiplier: -1</v>
      </c>
      <c r="AE88" s="4" t="str">
        <f t="shared" si="33"/>
        <v>delivery: 'thrown'</v>
      </c>
      <c r="AF88" s="4" t="str">
        <f t="shared" si="34"/>
        <v>range_incriment: 10</v>
      </c>
      <c r="AG88" s="4" t="str">
        <f t="shared" si="35"/>
        <v>melee_penalty: -1</v>
      </c>
      <c r="AH88" s="4" t="str">
        <f t="shared" si="36"/>
        <v>is_finess: 'false'</v>
      </c>
      <c r="AI88" s="4" t="str">
        <f t="shared" si="37"/>
        <v>has_reach: 'false'</v>
      </c>
      <c r="AK88" s="4" t="str">
        <f t="shared" ca="1" si="38"/>
        <v>{product_name: 'Holy Water', cost: 25, stock: 6, weight: 1, category_id: 1, additional_information: JSON.stringify({weapon_type: 'Grenade', ua_weapon_group: 'Alchemical', damage: '2d4', damage_type: 'Special', special_damage: 'Special', critical_range: -1, critical_multiplier: -1, delivery: 'thrown', range_incriment: 10, melee_penalty: -1, is_finess: 'false', has_reach: 'false'})},</v>
      </c>
    </row>
    <row r="89" spans="1:37" ht="30.6" outlineLevel="1" x14ac:dyDescent="0.2">
      <c r="A89" s="11" t="s">
        <v>192</v>
      </c>
      <c r="B89" s="35" t="s">
        <v>193</v>
      </c>
      <c r="C89" s="12">
        <v>2</v>
      </c>
      <c r="D89" s="12">
        <v>1</v>
      </c>
      <c r="E89" s="51" t="s">
        <v>45</v>
      </c>
      <c r="F89" s="52" t="s">
        <v>177</v>
      </c>
      <c r="G89" s="52" t="s">
        <v>1320</v>
      </c>
      <c r="H89" s="51" t="s">
        <v>47</v>
      </c>
      <c r="I89" s="51"/>
      <c r="J89" s="51">
        <v>20</v>
      </c>
      <c r="K89" s="51">
        <v>2</v>
      </c>
      <c r="L89" s="51" t="s">
        <v>41</v>
      </c>
      <c r="M89" s="51">
        <v>30</v>
      </c>
      <c r="N89" s="51">
        <v>-4</v>
      </c>
      <c r="O89" s="53" t="b">
        <v>0</v>
      </c>
      <c r="P89" s="53" t="b">
        <v>0</v>
      </c>
      <c r="R89" s="4" t="str">
        <f t="shared" si="20"/>
        <v>product_name: 'Javelin'</v>
      </c>
      <c r="S89" s="4" t="str">
        <f t="shared" si="21"/>
        <v>description: 'Since it is not designed for melee, you are treated as nonproficient with it and take a –4 penalty on attack rolls if you use a javelin as a melee weapon.'</v>
      </c>
      <c r="T89" s="4" t="str">
        <f t="shared" si="22"/>
        <v>cost: 1</v>
      </c>
      <c r="U89" s="4" t="str">
        <f t="shared" ca="1" si="23"/>
        <v>stock: 3</v>
      </c>
      <c r="V89" s="4" t="str">
        <f t="shared" si="24"/>
        <v>weight: 2</v>
      </c>
      <c r="W89" s="4" t="str">
        <f t="shared" si="25"/>
        <v>category_id: 1</v>
      </c>
      <c r="X89" s="4" t="str">
        <f t="shared" si="26"/>
        <v>weapon_type: 'Simple'</v>
      </c>
      <c r="Y89" s="4" t="str">
        <f t="shared" si="27"/>
        <v>ua_weapon_group: 'Polearm'</v>
      </c>
      <c r="Z89" s="4" t="str">
        <f t="shared" si="28"/>
        <v>damage: 'd6'</v>
      </c>
      <c r="AA89" s="4" t="str">
        <f t="shared" si="29"/>
        <v>damage_type: 'Piercing'</v>
      </c>
      <c r="AB89" s="4" t="str">
        <f t="shared" si="30"/>
        <v/>
      </c>
      <c r="AC89" s="4" t="str">
        <f t="shared" si="31"/>
        <v>critical_range: 20</v>
      </c>
      <c r="AD89" s="4" t="str">
        <f t="shared" si="32"/>
        <v>critical_multiplier: 2</v>
      </c>
      <c r="AE89" s="4" t="str">
        <f t="shared" si="33"/>
        <v>delivery: 'thrown'</v>
      </c>
      <c r="AF89" s="4" t="str">
        <f t="shared" si="34"/>
        <v>range_incriment: 30</v>
      </c>
      <c r="AG89" s="4" t="str">
        <f t="shared" si="35"/>
        <v>melee_penalty: -4</v>
      </c>
      <c r="AH89" s="4" t="str">
        <f t="shared" si="36"/>
        <v>is_finess: 'false'</v>
      </c>
      <c r="AI89" s="4" t="str">
        <f t="shared" si="37"/>
        <v>has_reach: 'false'</v>
      </c>
      <c r="AK89" s="4" t="str">
        <f t="shared" ca="1" si="38"/>
        <v>{product_name: 'Javelin', description: 'Since it is not designed for melee, you are treated as nonproficient with it and take a –4 penalty on attack rolls if you use a javelin as a melee weapon.', cost: 1, stock: 3, weight: 2, category_id: 1, additional_information: JSON.stringify({weapon_type: 'Simple', ua_weapon_group: 'Polearm', damage: 'd6', damage_type: 'Piercing', critical_range: 20, critical_multiplier: 2, delivery: 'thrown', range_incriment: 30, melee_penalty: -4, is_finess: 'false', has_reach: 'false'})},</v>
      </c>
    </row>
    <row r="90" spans="1:37" outlineLevel="1" x14ac:dyDescent="0.2">
      <c r="A90" s="11" t="s">
        <v>194</v>
      </c>
      <c r="C90" s="12">
        <v>2</v>
      </c>
      <c r="D90" s="12"/>
      <c r="E90" s="51" t="s">
        <v>68</v>
      </c>
      <c r="F90" s="52" t="s">
        <v>177</v>
      </c>
      <c r="G90" s="52" t="s">
        <v>1323</v>
      </c>
      <c r="H90" s="51" t="s">
        <v>47</v>
      </c>
      <c r="I90" s="51"/>
      <c r="J90" s="51">
        <v>19</v>
      </c>
      <c r="K90" s="51">
        <v>2</v>
      </c>
      <c r="L90" s="51" t="s">
        <v>41</v>
      </c>
      <c r="M90" s="51">
        <v>50</v>
      </c>
      <c r="N90" s="51"/>
      <c r="O90" s="53" t="b">
        <v>0</v>
      </c>
      <c r="P90" s="53" t="b">
        <v>0</v>
      </c>
      <c r="R90" s="4" t="str">
        <f t="shared" si="20"/>
        <v>product_name: 'Javelin, Spinning'</v>
      </c>
      <c r="S90" s="4" t="str">
        <f t="shared" si="21"/>
        <v/>
      </c>
      <c r="T90" s="4" t="str">
        <f t="shared" si="22"/>
        <v>cost: -1</v>
      </c>
      <c r="U90" s="4" t="str">
        <f t="shared" ca="1" si="23"/>
        <v>stock: 14</v>
      </c>
      <c r="V90" s="4" t="str">
        <f t="shared" si="24"/>
        <v>weight: 2</v>
      </c>
      <c r="W90" s="4" t="str">
        <f t="shared" si="25"/>
        <v>category_id: 1</v>
      </c>
      <c r="X90" s="4" t="str">
        <f t="shared" si="26"/>
        <v>weapon_type: 'Exotic'</v>
      </c>
      <c r="Y90" s="4" t="str">
        <f t="shared" si="27"/>
        <v>ua_weapon_group: 'Polearm'</v>
      </c>
      <c r="Z90" s="4" t="str">
        <f t="shared" si="28"/>
        <v>damage: 'd8'</v>
      </c>
      <c r="AA90" s="4" t="str">
        <f t="shared" si="29"/>
        <v>damage_type: 'Piercing'</v>
      </c>
      <c r="AB90" s="4" t="str">
        <f t="shared" si="30"/>
        <v/>
      </c>
      <c r="AC90" s="4" t="str">
        <f t="shared" si="31"/>
        <v>critical_range: 19</v>
      </c>
      <c r="AD90" s="4" t="str">
        <f t="shared" si="32"/>
        <v>critical_multiplier: 2</v>
      </c>
      <c r="AE90" s="4" t="str">
        <f t="shared" si="33"/>
        <v>delivery: 'thrown'</v>
      </c>
      <c r="AF90" s="4" t="str">
        <f t="shared" si="34"/>
        <v>range_incriment: 50</v>
      </c>
      <c r="AG90" s="4" t="str">
        <f t="shared" si="35"/>
        <v>melee_penalty: -1</v>
      </c>
      <c r="AH90" s="4" t="str">
        <f t="shared" si="36"/>
        <v>is_finess: 'false'</v>
      </c>
      <c r="AI90" s="4" t="str">
        <f t="shared" si="37"/>
        <v>has_reach: 'false'</v>
      </c>
      <c r="AK90" s="4" t="str">
        <f t="shared" ca="1" si="38"/>
        <v>{product_name: 'Javelin, Spinning', cost: -1, stock: 14, weight: 2, category_id: 1, additional_information: JSON.stringify({weapon_type: 'Exotic', ua_weapon_group: 'Polearm', damage: 'd8', damage_type: 'Piercing', critical_range: 19, critical_multiplier: 2, delivery: 'thrown', range_incriment: 50, melee_penalty: -1, is_finess: 'false', has_reach: 'false'})},</v>
      </c>
    </row>
    <row r="91" spans="1:37" outlineLevel="1" x14ac:dyDescent="0.2">
      <c r="A91" s="11" t="s">
        <v>195</v>
      </c>
      <c r="C91" s="12">
        <v>2</v>
      </c>
      <c r="D91" s="12">
        <v>0.5</v>
      </c>
      <c r="E91" s="51" t="s">
        <v>68</v>
      </c>
      <c r="F91" s="52"/>
      <c r="G91" s="52" t="s">
        <v>1321</v>
      </c>
      <c r="H91" s="51" t="s">
        <v>95</v>
      </c>
      <c r="I91" s="51"/>
      <c r="J91" s="51">
        <v>20</v>
      </c>
      <c r="K91" s="51">
        <v>2</v>
      </c>
      <c r="L91" s="51"/>
      <c r="M91" s="51"/>
      <c r="N91" s="51"/>
      <c r="O91" s="53" t="b">
        <v>0</v>
      </c>
      <c r="P91" s="53" t="b">
        <v>0</v>
      </c>
      <c r="R91" s="4" t="str">
        <f t="shared" si="20"/>
        <v>product_name: 'Jitte'</v>
      </c>
      <c r="S91" s="4" t="str">
        <f t="shared" si="21"/>
        <v/>
      </c>
      <c r="T91" s="4" t="str">
        <f t="shared" si="22"/>
        <v>cost: 0.5</v>
      </c>
      <c r="U91" s="4" t="str">
        <f t="shared" ca="1" si="23"/>
        <v>stock: 7</v>
      </c>
      <c r="V91" s="4" t="str">
        <f t="shared" si="24"/>
        <v>weight: 2</v>
      </c>
      <c r="W91" s="4" t="str">
        <f t="shared" si="25"/>
        <v>category_id: 1</v>
      </c>
      <c r="X91" s="4" t="str">
        <f t="shared" si="26"/>
        <v>weapon_type: 'Exotic'</v>
      </c>
      <c r="Y91" s="4" t="str">
        <f t="shared" si="27"/>
        <v/>
      </c>
      <c r="Z91" s="4" t="str">
        <f t="shared" si="28"/>
        <v>damage: 'd4'</v>
      </c>
      <c r="AA91" s="4" t="str">
        <f t="shared" si="29"/>
        <v>damage_type: 'Bludgeoning'</v>
      </c>
      <c r="AB91" s="4" t="str">
        <f t="shared" si="30"/>
        <v/>
      </c>
      <c r="AC91" s="4" t="str">
        <f t="shared" si="31"/>
        <v>critical_range: 20</v>
      </c>
      <c r="AD91" s="4" t="str">
        <f t="shared" si="32"/>
        <v>critical_multiplier: 2</v>
      </c>
      <c r="AE91" s="4" t="str">
        <f t="shared" si="33"/>
        <v/>
      </c>
      <c r="AF91" s="4" t="str">
        <f t="shared" si="34"/>
        <v>range_incriment: -1</v>
      </c>
      <c r="AG91" s="4" t="str">
        <f t="shared" si="35"/>
        <v>melee_penalty: -1</v>
      </c>
      <c r="AH91" s="4" t="str">
        <f t="shared" si="36"/>
        <v>is_finess: 'false'</v>
      </c>
      <c r="AI91" s="4" t="str">
        <f t="shared" si="37"/>
        <v>has_reach: 'false'</v>
      </c>
      <c r="AK91" s="4" t="str">
        <f t="shared" ca="1" si="38"/>
        <v>{product_name: 'Jitte', cost: 0.5, stock: 7, weight: 2, category_id: 1, additional_information: JSON.stringify({weapon_type: 'Exotic', damage: 'd4', damage_type: 'Bludgeoning', critical_range: 20, critical_multiplier: 2, range_incriment: -1, melee_penalty: -1, is_finess: 'false', has_reach: 'false'})},</v>
      </c>
    </row>
    <row r="92" spans="1:37" outlineLevel="1" x14ac:dyDescent="0.2">
      <c r="A92" s="11" t="s">
        <v>196</v>
      </c>
      <c r="C92" s="12">
        <v>2</v>
      </c>
      <c r="D92" s="12"/>
      <c r="E92" s="51" t="s">
        <v>45</v>
      </c>
      <c r="F92" s="52"/>
      <c r="G92" s="52" t="s">
        <v>1320</v>
      </c>
      <c r="H92" s="51" t="s">
        <v>95</v>
      </c>
      <c r="I92" s="51"/>
      <c r="J92" s="51">
        <v>20</v>
      </c>
      <c r="K92" s="51">
        <v>3</v>
      </c>
      <c r="L92" s="51"/>
      <c r="M92" s="51"/>
      <c r="N92" s="51"/>
      <c r="O92" s="53" t="b">
        <v>0</v>
      </c>
      <c r="P92" s="53" t="b">
        <v>0</v>
      </c>
      <c r="R92" s="4" t="str">
        <f t="shared" si="20"/>
        <v>product_name: 'Jo'</v>
      </c>
      <c r="S92" s="4" t="str">
        <f t="shared" si="21"/>
        <v/>
      </c>
      <c r="T92" s="4" t="str">
        <f t="shared" si="22"/>
        <v>cost: -1</v>
      </c>
      <c r="U92" s="4" t="str">
        <f t="shared" ca="1" si="23"/>
        <v>stock: 0</v>
      </c>
      <c r="V92" s="4" t="str">
        <f t="shared" si="24"/>
        <v>weight: 2</v>
      </c>
      <c r="W92" s="4" t="str">
        <f t="shared" si="25"/>
        <v>category_id: 1</v>
      </c>
      <c r="X92" s="4" t="str">
        <f t="shared" si="26"/>
        <v>weapon_type: 'Simple'</v>
      </c>
      <c r="Y92" s="4" t="str">
        <f t="shared" si="27"/>
        <v/>
      </c>
      <c r="Z92" s="4" t="str">
        <f t="shared" si="28"/>
        <v>damage: 'd6'</v>
      </c>
      <c r="AA92" s="4" t="str">
        <f t="shared" si="29"/>
        <v>damage_type: 'Bludgeoning'</v>
      </c>
      <c r="AB92" s="4" t="str">
        <f t="shared" si="30"/>
        <v/>
      </c>
      <c r="AC92" s="4" t="str">
        <f t="shared" si="31"/>
        <v>critical_range: 20</v>
      </c>
      <c r="AD92" s="4" t="str">
        <f t="shared" si="32"/>
        <v>critical_multiplier: 3</v>
      </c>
      <c r="AE92" s="4" t="str">
        <f t="shared" si="33"/>
        <v/>
      </c>
      <c r="AF92" s="4" t="str">
        <f t="shared" si="34"/>
        <v>range_incriment: -1</v>
      </c>
      <c r="AG92" s="4" t="str">
        <f t="shared" si="35"/>
        <v>melee_penalty: -1</v>
      </c>
      <c r="AH92" s="4" t="str">
        <f t="shared" si="36"/>
        <v>is_finess: 'false'</v>
      </c>
      <c r="AI92" s="4" t="str">
        <f t="shared" si="37"/>
        <v>has_reach: 'false'</v>
      </c>
      <c r="AK92" s="4" t="str">
        <f t="shared" ca="1" si="38"/>
        <v>{product_name: 'Jo', cost: -1, stock: 0, weight: 2, category_id: 1, additional_information: JSON.stringify({weapon_type: 'Simple', damage: 'd6', damage_type: 'Bludgeoning', critical_range: 20, critical_multiplier: 3, range_incriment: -1, melee_penalty: -1, is_finess: 'false', has_reach: 'false'})},</v>
      </c>
    </row>
    <row r="93" spans="1:37" ht="51" outlineLevel="1" x14ac:dyDescent="0.2">
      <c r="A93" s="11" t="s">
        <v>197</v>
      </c>
      <c r="B93" s="35" t="s">
        <v>198</v>
      </c>
      <c r="C93" s="12">
        <v>2</v>
      </c>
      <c r="D93" s="12">
        <v>2</v>
      </c>
      <c r="E93" s="51" t="s">
        <v>68</v>
      </c>
      <c r="F93" s="52" t="s">
        <v>199</v>
      </c>
      <c r="G93" s="52" t="s">
        <v>1320</v>
      </c>
      <c r="H93" s="51" t="s">
        <v>64</v>
      </c>
      <c r="I93" s="51"/>
      <c r="J93" s="51">
        <v>20</v>
      </c>
      <c r="K93" s="51">
        <v>2</v>
      </c>
      <c r="L93" s="51"/>
      <c r="M93" s="51"/>
      <c r="N93" s="51"/>
      <c r="O93" s="53" t="b">
        <v>0</v>
      </c>
      <c r="P93" s="53" t="b">
        <v>0</v>
      </c>
      <c r="R93" s="4" t="str">
        <f t="shared" si="20"/>
        <v>product_name: 'Kama'</v>
      </c>
      <c r="S93" s="4" t="str">
        <f t="shared" si="21"/>
        <v>description: 'The kama is a special monk weapon. This designation gives a monk wielding a kama special options.\nYou can use a kama to make trip attacks. If you are tripped during your own trip attempt, you can drop the kama to avoid being tripped.'</v>
      </c>
      <c r="T93" s="4" t="str">
        <f t="shared" si="22"/>
        <v>cost: 2</v>
      </c>
      <c r="U93" s="4" t="str">
        <f t="shared" ca="1" si="23"/>
        <v>stock: 6</v>
      </c>
      <c r="V93" s="4" t="str">
        <f t="shared" si="24"/>
        <v>weight: 2</v>
      </c>
      <c r="W93" s="4" t="str">
        <f t="shared" si="25"/>
        <v>category_id: 1</v>
      </c>
      <c r="X93" s="4" t="str">
        <f t="shared" si="26"/>
        <v>weapon_type: 'Exotic'</v>
      </c>
      <c r="Y93" s="4" t="str">
        <f t="shared" si="27"/>
        <v>ua_weapon_group: 'Sword, Light'</v>
      </c>
      <c r="Z93" s="4" t="str">
        <f t="shared" si="28"/>
        <v>damage: 'd6'</v>
      </c>
      <c r="AA93" s="4" t="str">
        <f t="shared" si="29"/>
        <v>damage_type: 'Slashing'</v>
      </c>
      <c r="AB93" s="4" t="str">
        <f t="shared" si="30"/>
        <v/>
      </c>
      <c r="AC93" s="4" t="str">
        <f t="shared" si="31"/>
        <v>critical_range: 20</v>
      </c>
      <c r="AD93" s="4" t="str">
        <f t="shared" si="32"/>
        <v>critical_multiplier: 2</v>
      </c>
      <c r="AE93" s="4" t="str">
        <f t="shared" si="33"/>
        <v/>
      </c>
      <c r="AF93" s="4" t="str">
        <f t="shared" si="34"/>
        <v>range_incriment: -1</v>
      </c>
      <c r="AG93" s="4" t="str">
        <f t="shared" si="35"/>
        <v>melee_penalty: -1</v>
      </c>
      <c r="AH93" s="4" t="str">
        <f t="shared" si="36"/>
        <v>is_finess: 'false'</v>
      </c>
      <c r="AI93" s="4" t="str">
        <f t="shared" si="37"/>
        <v>has_reach: 'false'</v>
      </c>
      <c r="AK93" s="4" t="str">
        <f t="shared" ca="1" si="38"/>
        <v>{product_name: 'Kama', description: 'The kama is a special monk weapon. This designation gives a monk wielding a kama special options.\nYou can use a kama to make trip attacks. If you are tripped during your own trip attempt, you can drop the kama to avoid being tripped.', cost: 2, stock: 6, weight: 2, category_id: 1, additional_information: JSON.stringify({weapon_type: 'Exotic', ua_weapon_group: 'Sword, Light', damage: 'd6', damage_type: 'Slashing', critical_range: 20, critical_multiplier: 2, range_incriment: -1, melee_penalty: -1, is_finess: 'false', has_reach: 'false'})},</v>
      </c>
    </row>
    <row r="94" spans="1:37" outlineLevel="1" x14ac:dyDescent="0.2">
      <c r="A94" s="11" t="s">
        <v>200</v>
      </c>
      <c r="C94" s="12">
        <v>6</v>
      </c>
      <c r="D94" s="12">
        <v>400</v>
      </c>
      <c r="E94" s="51" t="s">
        <v>68</v>
      </c>
      <c r="F94" s="52" t="s">
        <v>152</v>
      </c>
      <c r="G94" s="52" t="s">
        <v>1324</v>
      </c>
      <c r="H94" s="51" t="s">
        <v>64</v>
      </c>
      <c r="I94" s="51"/>
      <c r="J94" s="51">
        <v>19</v>
      </c>
      <c r="K94" s="51">
        <v>2</v>
      </c>
      <c r="L94" s="51"/>
      <c r="M94" s="51"/>
      <c r="N94" s="51"/>
      <c r="O94" s="53" t="b">
        <v>0</v>
      </c>
      <c r="P94" s="53" t="b">
        <v>0</v>
      </c>
      <c r="R94" s="4" t="str">
        <f t="shared" si="20"/>
        <v>product_name: 'Katana'</v>
      </c>
      <c r="S94" s="4" t="str">
        <f t="shared" si="21"/>
        <v/>
      </c>
      <c r="T94" s="4" t="str">
        <f t="shared" si="22"/>
        <v>cost: 400</v>
      </c>
      <c r="U94" s="4" t="str">
        <f t="shared" ca="1" si="23"/>
        <v>stock: 15</v>
      </c>
      <c r="V94" s="4" t="str">
        <f t="shared" si="24"/>
        <v>weight: 6</v>
      </c>
      <c r="W94" s="4" t="str">
        <f t="shared" si="25"/>
        <v>category_id: 1</v>
      </c>
      <c r="X94" s="4" t="str">
        <f t="shared" si="26"/>
        <v>weapon_type: 'Exotic'</v>
      </c>
      <c r="Y94" s="4" t="str">
        <f t="shared" si="27"/>
        <v>ua_weapon_group: 'Sword'</v>
      </c>
      <c r="Z94" s="4" t="str">
        <f t="shared" si="28"/>
        <v>damage: 'd10'</v>
      </c>
      <c r="AA94" s="4" t="str">
        <f t="shared" si="29"/>
        <v>damage_type: 'Slashing'</v>
      </c>
      <c r="AB94" s="4" t="str">
        <f t="shared" si="30"/>
        <v/>
      </c>
      <c r="AC94" s="4" t="str">
        <f t="shared" si="31"/>
        <v>critical_range: 19</v>
      </c>
      <c r="AD94" s="4" t="str">
        <f t="shared" si="32"/>
        <v>critical_multiplier: 2</v>
      </c>
      <c r="AE94" s="4" t="str">
        <f t="shared" si="33"/>
        <v/>
      </c>
      <c r="AF94" s="4" t="str">
        <f t="shared" si="34"/>
        <v>range_incriment: -1</v>
      </c>
      <c r="AG94" s="4" t="str">
        <f t="shared" si="35"/>
        <v>melee_penalty: -1</v>
      </c>
      <c r="AH94" s="4" t="str">
        <f t="shared" si="36"/>
        <v>is_finess: 'false'</v>
      </c>
      <c r="AI94" s="4" t="str">
        <f t="shared" si="37"/>
        <v>has_reach: 'false'</v>
      </c>
      <c r="AK94" s="4" t="str">
        <f t="shared" ca="1" si="38"/>
        <v>{product_name: 'Katana', cost: 400, stock: 15, weight: 6, category_id: 1, additional_information: JSON.stringify({weapon_type: 'Exotic', ua_weapon_group: 'Sword', damage: 'd10', damage_type: 'Slashing', critical_range: 19, critical_multiplier: 2, range_incriment: -1, melee_penalty: -1, is_finess: 'false', has_reach: 'false'})},</v>
      </c>
    </row>
    <row r="95" spans="1:37" outlineLevel="1" x14ac:dyDescent="0.2">
      <c r="A95" s="11" t="s">
        <v>201</v>
      </c>
      <c r="C95" s="12">
        <v>4</v>
      </c>
      <c r="D95" s="12">
        <v>15</v>
      </c>
      <c r="E95" s="51" t="s">
        <v>68</v>
      </c>
      <c r="F95" s="52"/>
      <c r="G95" s="52" t="s">
        <v>1323</v>
      </c>
      <c r="H95" s="51" t="s">
        <v>95</v>
      </c>
      <c r="I95" s="51"/>
      <c r="J95" s="51">
        <v>20</v>
      </c>
      <c r="K95" s="51">
        <v>2</v>
      </c>
      <c r="L95" s="51"/>
      <c r="M95" s="51"/>
      <c r="N95" s="51"/>
      <c r="O95" s="53" t="b">
        <v>0</v>
      </c>
      <c r="P95" s="53" t="b">
        <v>0</v>
      </c>
      <c r="R95" s="4" t="str">
        <f t="shared" si="20"/>
        <v>product_name: 'Kau Sin Ke'</v>
      </c>
      <c r="S95" s="4" t="str">
        <f t="shared" si="21"/>
        <v/>
      </c>
      <c r="T95" s="4" t="str">
        <f t="shared" si="22"/>
        <v>cost: 15</v>
      </c>
      <c r="U95" s="4" t="str">
        <f t="shared" ca="1" si="23"/>
        <v>stock: 6</v>
      </c>
      <c r="V95" s="4" t="str">
        <f t="shared" si="24"/>
        <v>weight: 4</v>
      </c>
      <c r="W95" s="4" t="str">
        <f t="shared" si="25"/>
        <v>category_id: 1</v>
      </c>
      <c r="X95" s="4" t="str">
        <f t="shared" si="26"/>
        <v>weapon_type: 'Exotic'</v>
      </c>
      <c r="Y95" s="4" t="str">
        <f t="shared" si="27"/>
        <v/>
      </c>
      <c r="Z95" s="4" t="str">
        <f t="shared" si="28"/>
        <v>damage: 'd8'</v>
      </c>
      <c r="AA95" s="4" t="str">
        <f t="shared" si="29"/>
        <v>damage_type: 'Bludgeoning'</v>
      </c>
      <c r="AB95" s="4" t="str">
        <f t="shared" si="30"/>
        <v/>
      </c>
      <c r="AC95" s="4" t="str">
        <f t="shared" si="31"/>
        <v>critical_range: 20</v>
      </c>
      <c r="AD95" s="4" t="str">
        <f t="shared" si="32"/>
        <v>critical_multiplier: 2</v>
      </c>
      <c r="AE95" s="4" t="str">
        <f t="shared" si="33"/>
        <v/>
      </c>
      <c r="AF95" s="4" t="str">
        <f t="shared" si="34"/>
        <v>range_incriment: -1</v>
      </c>
      <c r="AG95" s="4" t="str">
        <f t="shared" si="35"/>
        <v>melee_penalty: -1</v>
      </c>
      <c r="AH95" s="4" t="str">
        <f t="shared" si="36"/>
        <v>is_finess: 'false'</v>
      </c>
      <c r="AI95" s="4" t="str">
        <f t="shared" si="37"/>
        <v>has_reach: 'false'</v>
      </c>
      <c r="AK95" s="4" t="str">
        <f t="shared" ca="1" si="38"/>
        <v>{product_name: 'Kau Sin Ke', cost: 15, stock: 6, weight: 4, category_id: 1, additional_information: JSON.stringify({weapon_type: 'Exotic', damage: 'd8', damage_type: 'Bludgeoning', critical_range: 20, critical_multiplier: 2, range_incriment: -1, melee_penalty: -1, is_finess: 'false', has_reach: 'false'})},</v>
      </c>
    </row>
    <row r="96" spans="1:37" outlineLevel="1" x14ac:dyDescent="0.2">
      <c r="A96" s="13" t="s">
        <v>202</v>
      </c>
      <c r="C96" s="12">
        <v>1</v>
      </c>
      <c r="D96" s="12">
        <v>10</v>
      </c>
      <c r="E96" s="51" t="s">
        <v>68</v>
      </c>
      <c r="F96" s="52"/>
      <c r="G96" s="52" t="s">
        <v>409</v>
      </c>
      <c r="H96" s="51" t="s">
        <v>64</v>
      </c>
      <c r="I96" s="51"/>
      <c r="J96" s="51">
        <v>20</v>
      </c>
      <c r="K96" s="51">
        <v>2</v>
      </c>
      <c r="L96" s="51"/>
      <c r="M96" s="51"/>
      <c r="N96" s="51"/>
      <c r="O96" s="53" t="b">
        <v>1</v>
      </c>
      <c r="P96" s="53" t="b">
        <v>0</v>
      </c>
      <c r="R96" s="4" t="str">
        <f t="shared" si="20"/>
        <v>product_name: 'Kawanaga'</v>
      </c>
      <c r="S96" s="4" t="str">
        <f t="shared" si="21"/>
        <v/>
      </c>
      <c r="T96" s="4" t="str">
        <f t="shared" si="22"/>
        <v>cost: 10</v>
      </c>
      <c r="U96" s="4" t="str">
        <f t="shared" ca="1" si="23"/>
        <v>stock: 17</v>
      </c>
      <c r="V96" s="4" t="str">
        <f t="shared" si="24"/>
        <v>weight: 1</v>
      </c>
      <c r="W96" s="4" t="str">
        <f t="shared" si="25"/>
        <v>category_id: 1</v>
      </c>
      <c r="X96" s="4" t="str">
        <f t="shared" si="26"/>
        <v>weapon_type: 'Exotic'</v>
      </c>
      <c r="Y96" s="4" t="str">
        <f t="shared" si="27"/>
        <v/>
      </c>
      <c r="Z96" s="4" t="str">
        <f t="shared" si="28"/>
        <v>damage: 'd3'</v>
      </c>
      <c r="AA96" s="4" t="str">
        <f t="shared" si="29"/>
        <v>damage_type: 'Slashing'</v>
      </c>
      <c r="AB96" s="4" t="str">
        <f t="shared" si="30"/>
        <v/>
      </c>
      <c r="AC96" s="4" t="str">
        <f t="shared" si="31"/>
        <v>critical_range: 20</v>
      </c>
      <c r="AD96" s="4" t="str">
        <f t="shared" si="32"/>
        <v>critical_multiplier: 2</v>
      </c>
      <c r="AE96" s="4" t="str">
        <f t="shared" si="33"/>
        <v/>
      </c>
      <c r="AF96" s="4" t="str">
        <f t="shared" si="34"/>
        <v>range_incriment: -1</v>
      </c>
      <c r="AG96" s="4" t="str">
        <f t="shared" si="35"/>
        <v>melee_penalty: -1</v>
      </c>
      <c r="AH96" s="4" t="str">
        <f t="shared" si="36"/>
        <v>is_finess: 'true'</v>
      </c>
      <c r="AI96" s="4" t="str">
        <f t="shared" si="37"/>
        <v>has_reach: 'false'</v>
      </c>
      <c r="AK96" s="4" t="str">
        <f t="shared" ca="1" si="38"/>
        <v>{product_name: 'Kawanaga', cost: 10, stock: 17, weight: 1, category_id: 1, additional_information: JSON.stringify({weapon_type: 'Exotic', damage: 'd3', damage_type: 'Slashing', critical_range: 20, critical_multiplier: 2, range_incriment: -1, melee_penalty: -1, is_finess: 'true', has_reach: 'false'})},</v>
      </c>
    </row>
    <row r="97" spans="1:37" outlineLevel="1" x14ac:dyDescent="0.2">
      <c r="A97" s="11" t="s">
        <v>203</v>
      </c>
      <c r="C97" s="12">
        <v>12</v>
      </c>
      <c r="D97" s="12">
        <v>20</v>
      </c>
      <c r="E97" s="51" t="s">
        <v>68</v>
      </c>
      <c r="F97" s="52" t="s">
        <v>152</v>
      </c>
      <c r="G97" s="52" t="s">
        <v>1323</v>
      </c>
      <c r="H97" s="51" t="s">
        <v>64</v>
      </c>
      <c r="I97" s="51"/>
      <c r="J97" s="51">
        <v>19</v>
      </c>
      <c r="K97" s="51">
        <v>2</v>
      </c>
      <c r="L97" s="51"/>
      <c r="M97" s="51"/>
      <c r="N97" s="51"/>
      <c r="O97" s="53" t="b">
        <v>0</v>
      </c>
      <c r="P97" s="53" t="b">
        <v>0</v>
      </c>
      <c r="R97" s="4" t="str">
        <f t="shared" si="20"/>
        <v>product_name: 'Khopesh'</v>
      </c>
      <c r="S97" s="4" t="str">
        <f t="shared" si="21"/>
        <v/>
      </c>
      <c r="T97" s="4" t="str">
        <f t="shared" si="22"/>
        <v>cost: 20</v>
      </c>
      <c r="U97" s="4" t="str">
        <f t="shared" ca="1" si="23"/>
        <v>stock: 18</v>
      </c>
      <c r="V97" s="4" t="str">
        <f t="shared" si="24"/>
        <v>weight: 12</v>
      </c>
      <c r="W97" s="4" t="str">
        <f t="shared" si="25"/>
        <v>category_id: 1</v>
      </c>
      <c r="X97" s="4" t="str">
        <f t="shared" si="26"/>
        <v>weapon_type: 'Exotic'</v>
      </c>
      <c r="Y97" s="4" t="str">
        <f t="shared" si="27"/>
        <v>ua_weapon_group: 'Sword'</v>
      </c>
      <c r="Z97" s="4" t="str">
        <f t="shared" si="28"/>
        <v>damage: 'd8'</v>
      </c>
      <c r="AA97" s="4" t="str">
        <f t="shared" si="29"/>
        <v>damage_type: 'Slashing'</v>
      </c>
      <c r="AB97" s="4" t="str">
        <f t="shared" si="30"/>
        <v/>
      </c>
      <c r="AC97" s="4" t="str">
        <f t="shared" si="31"/>
        <v>critical_range: 19</v>
      </c>
      <c r="AD97" s="4" t="str">
        <f t="shared" si="32"/>
        <v>critical_multiplier: 2</v>
      </c>
      <c r="AE97" s="4" t="str">
        <f t="shared" si="33"/>
        <v/>
      </c>
      <c r="AF97" s="4" t="str">
        <f t="shared" si="34"/>
        <v>range_incriment: -1</v>
      </c>
      <c r="AG97" s="4" t="str">
        <f t="shared" si="35"/>
        <v>melee_penalty: -1</v>
      </c>
      <c r="AH97" s="4" t="str">
        <f t="shared" si="36"/>
        <v>is_finess: 'false'</v>
      </c>
      <c r="AI97" s="4" t="str">
        <f t="shared" si="37"/>
        <v>has_reach: 'false'</v>
      </c>
      <c r="AK97" s="4" t="str">
        <f t="shared" ca="1" si="38"/>
        <v>{product_name: 'Khopesh', cost: 20, stock: 18, weight: 12, category_id: 1, additional_information: JSON.stringify({weapon_type: 'Exotic', ua_weapon_group: 'Sword', damage: 'd8', damage_type: 'Slashing', critical_range: 19, critical_multiplier: 2, range_incriment: -1, melee_penalty: -1, is_finess: 'false', has_reach: 'false'})},</v>
      </c>
    </row>
    <row r="98" spans="1:37" outlineLevel="1" x14ac:dyDescent="0.2">
      <c r="A98" s="11" t="s">
        <v>204</v>
      </c>
      <c r="C98" s="12">
        <v>1</v>
      </c>
      <c r="D98" s="12"/>
      <c r="E98" s="51" t="s">
        <v>68</v>
      </c>
      <c r="F98" s="52" t="s">
        <v>87</v>
      </c>
      <c r="G98" s="52" t="s">
        <v>409</v>
      </c>
      <c r="H98" s="51" t="s">
        <v>64</v>
      </c>
      <c r="I98" s="51"/>
      <c r="J98" s="51">
        <v>20</v>
      </c>
      <c r="K98" s="51">
        <v>2</v>
      </c>
      <c r="L98" s="51"/>
      <c r="M98" s="51"/>
      <c r="N98" s="51"/>
      <c r="O98" s="53" t="b">
        <v>0</v>
      </c>
      <c r="P98" s="53" t="b">
        <v>0</v>
      </c>
      <c r="R98" s="4" t="str">
        <f t="shared" si="20"/>
        <v>product_name: 'Knife, Crescent'</v>
      </c>
      <c r="S98" s="4" t="str">
        <f t="shared" si="21"/>
        <v/>
      </c>
      <c r="T98" s="4" t="str">
        <f t="shared" si="22"/>
        <v>cost: -1</v>
      </c>
      <c r="U98" s="4" t="str">
        <f t="shared" ca="1" si="23"/>
        <v>stock: 11</v>
      </c>
      <c r="V98" s="4" t="str">
        <f t="shared" si="24"/>
        <v>weight: 1</v>
      </c>
      <c r="W98" s="4" t="str">
        <f t="shared" si="25"/>
        <v>category_id: 1</v>
      </c>
      <c r="X98" s="4" t="str">
        <f t="shared" si="26"/>
        <v>weapon_type: 'Exotic'</v>
      </c>
      <c r="Y98" s="4" t="str">
        <f t="shared" si="27"/>
        <v>ua_weapon_group: 'Dagger'</v>
      </c>
      <c r="Z98" s="4" t="str">
        <f t="shared" si="28"/>
        <v>damage: 'd3'</v>
      </c>
      <c r="AA98" s="4" t="str">
        <f t="shared" si="29"/>
        <v>damage_type: 'Slashing'</v>
      </c>
      <c r="AB98" s="4" t="str">
        <f t="shared" si="30"/>
        <v/>
      </c>
      <c r="AC98" s="4" t="str">
        <f t="shared" si="31"/>
        <v>critical_range: 20</v>
      </c>
      <c r="AD98" s="4" t="str">
        <f t="shared" si="32"/>
        <v>critical_multiplier: 2</v>
      </c>
      <c r="AE98" s="4" t="str">
        <f t="shared" si="33"/>
        <v/>
      </c>
      <c r="AF98" s="4" t="str">
        <f t="shared" si="34"/>
        <v>range_incriment: -1</v>
      </c>
      <c r="AG98" s="4" t="str">
        <f t="shared" si="35"/>
        <v>melee_penalty: -1</v>
      </c>
      <c r="AH98" s="4" t="str">
        <f t="shared" si="36"/>
        <v>is_finess: 'false'</v>
      </c>
      <c r="AI98" s="4" t="str">
        <f t="shared" si="37"/>
        <v>has_reach: 'false'</v>
      </c>
      <c r="AK98" s="4" t="str">
        <f t="shared" ca="1" si="38"/>
        <v>{product_name: 'Knife, Crescent', cost: -1, stock: 11, weight: 1, category_id: 1, additional_information: JSON.stringify({weapon_type: 'Exotic', ua_weapon_group: 'Dagger', damage: 'd3', damage_type: 'Slashing', critical_range: 20, critical_multiplier: 2, range_incriment: -1, melee_penalty: -1, is_finess: 'false', has_reach: 'false'})},</v>
      </c>
    </row>
    <row r="99" spans="1:37" outlineLevel="1" x14ac:dyDescent="0.2">
      <c r="A99" s="11" t="s">
        <v>205</v>
      </c>
      <c r="C99" s="12">
        <v>2</v>
      </c>
      <c r="D99" s="12"/>
      <c r="E99" s="51" t="s">
        <v>68</v>
      </c>
      <c r="F99" s="52" t="s">
        <v>87</v>
      </c>
      <c r="G99" s="52" t="s">
        <v>1321</v>
      </c>
      <c r="H99" s="51" t="s">
        <v>47</v>
      </c>
      <c r="I99" s="51"/>
      <c r="J99" s="51">
        <v>19</v>
      </c>
      <c r="K99" s="51">
        <v>2</v>
      </c>
      <c r="L99" s="51"/>
      <c r="M99" s="51"/>
      <c r="N99" s="51"/>
      <c r="O99" s="53" t="b">
        <v>0</v>
      </c>
      <c r="P99" s="53" t="b">
        <v>0</v>
      </c>
      <c r="R99" s="4" t="str">
        <f t="shared" si="20"/>
        <v>product_name: 'Knife, Stump'</v>
      </c>
      <c r="S99" s="4" t="str">
        <f t="shared" si="21"/>
        <v/>
      </c>
      <c r="T99" s="4" t="str">
        <f t="shared" si="22"/>
        <v>cost: -1</v>
      </c>
      <c r="U99" s="4" t="str">
        <f t="shared" ca="1" si="23"/>
        <v>stock: 0</v>
      </c>
      <c r="V99" s="4" t="str">
        <f t="shared" si="24"/>
        <v>weight: 2</v>
      </c>
      <c r="W99" s="4" t="str">
        <f t="shared" si="25"/>
        <v>category_id: 1</v>
      </c>
      <c r="X99" s="4" t="str">
        <f t="shared" si="26"/>
        <v>weapon_type: 'Exotic'</v>
      </c>
      <c r="Y99" s="4" t="str">
        <f t="shared" si="27"/>
        <v>ua_weapon_group: 'Dagger'</v>
      </c>
      <c r="Z99" s="4" t="str">
        <f t="shared" si="28"/>
        <v>damage: 'd4'</v>
      </c>
      <c r="AA99" s="4" t="str">
        <f t="shared" si="29"/>
        <v>damage_type: 'Piercing'</v>
      </c>
      <c r="AB99" s="4" t="str">
        <f t="shared" si="30"/>
        <v/>
      </c>
      <c r="AC99" s="4" t="str">
        <f t="shared" si="31"/>
        <v>critical_range: 19</v>
      </c>
      <c r="AD99" s="4" t="str">
        <f t="shared" si="32"/>
        <v>critical_multiplier: 2</v>
      </c>
      <c r="AE99" s="4" t="str">
        <f t="shared" si="33"/>
        <v/>
      </c>
      <c r="AF99" s="4" t="str">
        <f t="shared" si="34"/>
        <v>range_incriment: -1</v>
      </c>
      <c r="AG99" s="4" t="str">
        <f t="shared" si="35"/>
        <v>melee_penalty: -1</v>
      </c>
      <c r="AH99" s="4" t="str">
        <f t="shared" si="36"/>
        <v>is_finess: 'false'</v>
      </c>
      <c r="AI99" s="4" t="str">
        <f t="shared" si="37"/>
        <v>has_reach: 'false'</v>
      </c>
      <c r="AK99" s="4" t="str">
        <f t="shared" ca="1" si="38"/>
        <v>{product_name: 'Knife, Stump', cost: -1, stock: 0, weight: 2, category_id: 1, additional_information: JSON.stringify({weapon_type: 'Exotic', ua_weapon_group: 'Dagger', damage: 'd4', damage_type: 'Piercing', critical_range: 19, critical_multiplier: 2, range_incriment: -1, melee_penalty: -1, is_finess: 'false', has_reach: 'false'})},</v>
      </c>
    </row>
    <row r="100" spans="1:37" outlineLevel="1" x14ac:dyDescent="0.2">
      <c r="A100" s="11" t="s">
        <v>206</v>
      </c>
      <c r="C100" s="12">
        <v>3</v>
      </c>
      <c r="D100" s="12">
        <v>8</v>
      </c>
      <c r="E100" s="51" t="s">
        <v>68</v>
      </c>
      <c r="F100" s="52"/>
      <c r="G100" s="52" t="s">
        <v>1321</v>
      </c>
      <c r="H100" s="51" t="s">
        <v>64</v>
      </c>
      <c r="I100" s="51"/>
      <c r="J100" s="51">
        <v>18</v>
      </c>
      <c r="K100" s="51">
        <v>2</v>
      </c>
      <c r="L100" s="51"/>
      <c r="M100" s="51"/>
      <c r="N100" s="51"/>
      <c r="O100" s="53" t="b">
        <v>0</v>
      </c>
      <c r="P100" s="53" t="b">
        <v>0</v>
      </c>
      <c r="R100" s="4" t="str">
        <f t="shared" si="20"/>
        <v>product_name: 'Kukri'</v>
      </c>
      <c r="S100" s="4" t="str">
        <f t="shared" si="21"/>
        <v/>
      </c>
      <c r="T100" s="4" t="str">
        <f t="shared" si="22"/>
        <v>cost: 8</v>
      </c>
      <c r="U100" s="4" t="str">
        <f t="shared" ca="1" si="23"/>
        <v>stock: 5</v>
      </c>
      <c r="V100" s="4" t="str">
        <f t="shared" si="24"/>
        <v>weight: 3</v>
      </c>
      <c r="W100" s="4" t="str">
        <f t="shared" si="25"/>
        <v>category_id: 1</v>
      </c>
      <c r="X100" s="4" t="str">
        <f t="shared" si="26"/>
        <v>weapon_type: 'Exotic'</v>
      </c>
      <c r="Y100" s="4" t="str">
        <f t="shared" si="27"/>
        <v/>
      </c>
      <c r="Z100" s="4" t="str">
        <f t="shared" si="28"/>
        <v>damage: 'd4'</v>
      </c>
      <c r="AA100" s="4" t="str">
        <f t="shared" si="29"/>
        <v>damage_type: 'Slashing'</v>
      </c>
      <c r="AB100" s="4" t="str">
        <f t="shared" si="30"/>
        <v/>
      </c>
      <c r="AC100" s="4" t="str">
        <f t="shared" si="31"/>
        <v>critical_range: 18</v>
      </c>
      <c r="AD100" s="4" t="str">
        <f t="shared" si="32"/>
        <v>critical_multiplier: 2</v>
      </c>
      <c r="AE100" s="4" t="str">
        <f t="shared" si="33"/>
        <v/>
      </c>
      <c r="AF100" s="4" t="str">
        <f t="shared" si="34"/>
        <v>range_incriment: -1</v>
      </c>
      <c r="AG100" s="4" t="str">
        <f t="shared" si="35"/>
        <v>melee_penalty: -1</v>
      </c>
      <c r="AH100" s="4" t="str">
        <f t="shared" si="36"/>
        <v>is_finess: 'false'</v>
      </c>
      <c r="AI100" s="4" t="str">
        <f t="shared" si="37"/>
        <v>has_reach: 'false'</v>
      </c>
      <c r="AK100" s="4" t="str">
        <f t="shared" ca="1" si="38"/>
        <v>{product_name: 'Kukri', cost: 8, stock: 5, weight: 3, category_id: 1, additional_information: JSON.stringify({weapon_type: 'Exotic', damage: 'd4', damage_type: 'Slashing', critical_range: 18, critical_multiplier: 2, range_incriment: -1, melee_penalty: -1, is_finess: 'false', has_reach: 'false'})},</v>
      </c>
    </row>
    <row r="101" spans="1:37" outlineLevel="1" x14ac:dyDescent="0.2">
      <c r="A101" s="13" t="s">
        <v>207</v>
      </c>
      <c r="C101" s="12">
        <v>3</v>
      </c>
      <c r="D101" s="12">
        <v>10</v>
      </c>
      <c r="E101" s="51" t="s">
        <v>68</v>
      </c>
      <c r="F101" s="52"/>
      <c r="G101" s="52" t="s">
        <v>1320</v>
      </c>
      <c r="H101" s="51" t="s">
        <v>64</v>
      </c>
      <c r="I101" s="51"/>
      <c r="J101" s="51">
        <v>20</v>
      </c>
      <c r="K101" s="51">
        <v>2</v>
      </c>
      <c r="L101" s="51"/>
      <c r="M101" s="51"/>
      <c r="N101" s="51"/>
      <c r="O101" s="53" t="b">
        <v>1</v>
      </c>
      <c r="P101" s="53" t="b">
        <v>0</v>
      </c>
      <c r="R101" s="4" t="str">
        <f t="shared" si="20"/>
        <v>product_name: 'Kusari-gama'</v>
      </c>
      <c r="S101" s="4" t="str">
        <f t="shared" si="21"/>
        <v/>
      </c>
      <c r="T101" s="4" t="str">
        <f t="shared" si="22"/>
        <v>cost: 10</v>
      </c>
      <c r="U101" s="4" t="str">
        <f t="shared" ca="1" si="23"/>
        <v>stock: 11</v>
      </c>
      <c r="V101" s="4" t="str">
        <f t="shared" si="24"/>
        <v>weight: 3</v>
      </c>
      <c r="W101" s="4" t="str">
        <f t="shared" si="25"/>
        <v>category_id: 1</v>
      </c>
      <c r="X101" s="4" t="str">
        <f t="shared" si="26"/>
        <v>weapon_type: 'Exotic'</v>
      </c>
      <c r="Y101" s="4" t="str">
        <f t="shared" si="27"/>
        <v/>
      </c>
      <c r="Z101" s="4" t="str">
        <f t="shared" si="28"/>
        <v>damage: 'd6'</v>
      </c>
      <c r="AA101" s="4" t="str">
        <f t="shared" si="29"/>
        <v>damage_type: 'Slashing'</v>
      </c>
      <c r="AB101" s="4" t="str">
        <f t="shared" si="30"/>
        <v/>
      </c>
      <c r="AC101" s="4" t="str">
        <f t="shared" si="31"/>
        <v>critical_range: 20</v>
      </c>
      <c r="AD101" s="4" t="str">
        <f t="shared" si="32"/>
        <v>critical_multiplier: 2</v>
      </c>
      <c r="AE101" s="4" t="str">
        <f t="shared" si="33"/>
        <v/>
      </c>
      <c r="AF101" s="4" t="str">
        <f t="shared" si="34"/>
        <v>range_incriment: -1</v>
      </c>
      <c r="AG101" s="4" t="str">
        <f t="shared" si="35"/>
        <v>melee_penalty: -1</v>
      </c>
      <c r="AH101" s="4" t="str">
        <f t="shared" si="36"/>
        <v>is_finess: 'true'</v>
      </c>
      <c r="AI101" s="4" t="str">
        <f t="shared" si="37"/>
        <v>has_reach: 'false'</v>
      </c>
      <c r="AK101" s="4" t="str">
        <f t="shared" ca="1" si="38"/>
        <v>{product_name: 'Kusari-gama', cost: 10, stock: 11, weight: 3, category_id: 1, additional_information: JSON.stringify({weapon_type: 'Exotic', damage: 'd6', damage_type: 'Slashing', critical_range: 20, critical_multiplier: 2, range_incriment: -1, melee_penalty: -1, is_finess: 'true', has_reach: 'false'})},</v>
      </c>
    </row>
    <row r="102" spans="1:37" outlineLevel="1" x14ac:dyDescent="0.2">
      <c r="A102" s="11" t="s">
        <v>208</v>
      </c>
      <c r="C102" s="12">
        <v>7</v>
      </c>
      <c r="D102" s="12">
        <v>90</v>
      </c>
      <c r="E102" s="51" t="s">
        <v>68</v>
      </c>
      <c r="F102" s="52"/>
      <c r="G102" s="52" t="s">
        <v>1323</v>
      </c>
      <c r="H102" s="51" t="s">
        <v>64</v>
      </c>
      <c r="I102" s="51"/>
      <c r="J102" s="51">
        <v>20</v>
      </c>
      <c r="K102" s="51">
        <v>2</v>
      </c>
      <c r="L102" s="51"/>
      <c r="M102" s="51"/>
      <c r="N102" s="51"/>
      <c r="O102" s="53" t="b">
        <v>0</v>
      </c>
      <c r="P102" s="53" t="b">
        <v>0</v>
      </c>
      <c r="R102" s="4" t="str">
        <f t="shared" si="20"/>
        <v>product_name: 'Lajatang'</v>
      </c>
      <c r="S102" s="4" t="str">
        <f t="shared" si="21"/>
        <v/>
      </c>
      <c r="T102" s="4" t="str">
        <f t="shared" si="22"/>
        <v>cost: 90</v>
      </c>
      <c r="U102" s="4" t="str">
        <f t="shared" ca="1" si="23"/>
        <v>stock: 16</v>
      </c>
      <c r="V102" s="4" t="str">
        <f t="shared" si="24"/>
        <v>weight: 7</v>
      </c>
      <c r="W102" s="4" t="str">
        <f t="shared" si="25"/>
        <v>category_id: 1</v>
      </c>
      <c r="X102" s="4" t="str">
        <f t="shared" si="26"/>
        <v>weapon_type: 'Exotic'</v>
      </c>
      <c r="Y102" s="4" t="str">
        <f t="shared" si="27"/>
        <v/>
      </c>
      <c r="Z102" s="4" t="str">
        <f t="shared" si="28"/>
        <v>damage: 'd8'</v>
      </c>
      <c r="AA102" s="4" t="str">
        <f t="shared" si="29"/>
        <v>damage_type: 'Slashing'</v>
      </c>
      <c r="AB102" s="4" t="str">
        <f t="shared" si="30"/>
        <v/>
      </c>
      <c r="AC102" s="4" t="str">
        <f t="shared" si="31"/>
        <v>critical_range: 20</v>
      </c>
      <c r="AD102" s="4" t="str">
        <f t="shared" si="32"/>
        <v>critical_multiplier: 2</v>
      </c>
      <c r="AE102" s="4" t="str">
        <f t="shared" si="33"/>
        <v/>
      </c>
      <c r="AF102" s="4" t="str">
        <f t="shared" si="34"/>
        <v>range_incriment: -1</v>
      </c>
      <c r="AG102" s="4" t="str">
        <f t="shared" si="35"/>
        <v>melee_penalty: -1</v>
      </c>
      <c r="AH102" s="4" t="str">
        <f t="shared" si="36"/>
        <v>is_finess: 'false'</v>
      </c>
      <c r="AI102" s="4" t="str">
        <f t="shared" si="37"/>
        <v>has_reach: 'false'</v>
      </c>
      <c r="AK102" s="4" t="str">
        <f t="shared" ca="1" si="38"/>
        <v>{product_name: 'Lajatang', cost: 90, stock: 16, weight: 7, category_id: 1, additional_information: JSON.stringify({weapon_type: 'Exotic', damage: 'd8', damage_type: 'Slashing', critical_range: 20, critical_multiplier: 2, range_incriment: -1, melee_penalty: -1, is_finess: 'false', has_reach: 'false'})},</v>
      </c>
    </row>
    <row r="103" spans="1:37" ht="51" outlineLevel="1" x14ac:dyDescent="0.2">
      <c r="A103" s="11" t="s">
        <v>209</v>
      </c>
      <c r="B103" s="35" t="s">
        <v>210</v>
      </c>
      <c r="C103" s="12">
        <v>10</v>
      </c>
      <c r="D103" s="12">
        <v>10</v>
      </c>
      <c r="E103" s="51" t="s">
        <v>57</v>
      </c>
      <c r="F103" s="52" t="s">
        <v>177</v>
      </c>
      <c r="G103" s="52" t="s">
        <v>1323</v>
      </c>
      <c r="H103" s="51" t="s">
        <v>47</v>
      </c>
      <c r="I103" s="51"/>
      <c r="J103" s="51">
        <v>20</v>
      </c>
      <c r="K103" s="51">
        <v>3</v>
      </c>
      <c r="L103" s="51"/>
      <c r="M103" s="51"/>
      <c r="N103" s="51"/>
      <c r="O103" s="53" t="b">
        <v>0</v>
      </c>
      <c r="P103" s="53" t="b">
        <v>1</v>
      </c>
      <c r="R103" s="4" t="str">
        <f t="shared" si="20"/>
        <v>product_name: 'Lance, Heavy'</v>
      </c>
      <c r="S103" s="4" t="str">
        <f t="shared" si="21"/>
        <v>description: 'A lance deals double damage when used from the back of a charging mount. It has reach, so you can strike opponents 10 feet away with it, but you can’t use it against an adjacent foe.\nWhile mounted, you can wield a lance with one hand.'</v>
      </c>
      <c r="T103" s="4" t="str">
        <f t="shared" si="22"/>
        <v>cost: 10</v>
      </c>
      <c r="U103" s="4" t="str">
        <f t="shared" ca="1" si="23"/>
        <v>stock: 3</v>
      </c>
      <c r="V103" s="4" t="str">
        <f t="shared" si="24"/>
        <v>weight: 10</v>
      </c>
      <c r="W103" s="4" t="str">
        <f t="shared" si="25"/>
        <v>category_id: 1</v>
      </c>
      <c r="X103" s="4" t="str">
        <f t="shared" si="26"/>
        <v>weapon_type: 'Martial'</v>
      </c>
      <c r="Y103" s="4" t="str">
        <f t="shared" si="27"/>
        <v>ua_weapon_group: 'Polearm'</v>
      </c>
      <c r="Z103" s="4" t="str">
        <f t="shared" si="28"/>
        <v>damage: 'd8'</v>
      </c>
      <c r="AA103" s="4" t="str">
        <f t="shared" si="29"/>
        <v>damage_type: 'Piercing'</v>
      </c>
      <c r="AB103" s="4" t="str">
        <f t="shared" si="30"/>
        <v/>
      </c>
      <c r="AC103" s="4" t="str">
        <f t="shared" si="31"/>
        <v>critical_range: 20</v>
      </c>
      <c r="AD103" s="4" t="str">
        <f t="shared" si="32"/>
        <v>critical_multiplier: 3</v>
      </c>
      <c r="AE103" s="4" t="str">
        <f t="shared" si="33"/>
        <v/>
      </c>
      <c r="AF103" s="4" t="str">
        <f t="shared" si="34"/>
        <v>range_incriment: -1</v>
      </c>
      <c r="AG103" s="4" t="str">
        <f t="shared" si="35"/>
        <v>melee_penalty: -1</v>
      </c>
      <c r="AH103" s="4" t="str">
        <f t="shared" si="36"/>
        <v>is_finess: 'false'</v>
      </c>
      <c r="AI103" s="4" t="str">
        <f t="shared" si="37"/>
        <v>has_reach: 'true'</v>
      </c>
      <c r="AK103" s="4" t="str">
        <f t="shared" ca="1" si="38"/>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3, weight: 10, category_id: 1, additional_information: JSON.stringify({weapon_type: 'Martial', ua_weapon_group: 'Polearm', damage: 'd8', damage_type: 'Piercing', critical_range: 20, critical_multiplier: 3, range_incriment: -1, melee_penalty: -1, is_finess: 'false', has_reach: 'true'})},</v>
      </c>
    </row>
    <row r="104" spans="1:37" ht="51" outlineLevel="1" x14ac:dyDescent="0.2">
      <c r="A104" s="11" t="s">
        <v>211</v>
      </c>
      <c r="B104" s="35" t="s">
        <v>210</v>
      </c>
      <c r="C104" s="12">
        <v>5</v>
      </c>
      <c r="D104" s="12">
        <v>6</v>
      </c>
      <c r="E104" s="51" t="s">
        <v>57</v>
      </c>
      <c r="F104" s="52" t="s">
        <v>177</v>
      </c>
      <c r="G104" s="52" t="s">
        <v>1320</v>
      </c>
      <c r="H104" s="51" t="s">
        <v>47</v>
      </c>
      <c r="I104" s="51"/>
      <c r="J104" s="51">
        <v>20</v>
      </c>
      <c r="K104" s="51">
        <v>3</v>
      </c>
      <c r="L104" s="51"/>
      <c r="M104" s="51"/>
      <c r="N104" s="51"/>
      <c r="O104" s="53" t="b">
        <v>0</v>
      </c>
      <c r="P104" s="53" t="b">
        <v>1</v>
      </c>
      <c r="R104" s="4" t="str">
        <f t="shared" si="20"/>
        <v>product_name: 'Lance, Light'</v>
      </c>
      <c r="S104" s="4" t="str">
        <f t="shared" si="21"/>
        <v>description: 'A lance deals double damage when used from the back of a charging mount. It has reach, so you can strike opponents 10 feet away with it, but you can’t use it against an adjacent foe.\nWhile mounted, you can wield a lance with one hand.'</v>
      </c>
      <c r="T104" s="4" t="str">
        <f t="shared" si="22"/>
        <v>cost: 6</v>
      </c>
      <c r="U104" s="4" t="str">
        <f t="shared" ca="1" si="23"/>
        <v>stock: 12</v>
      </c>
      <c r="V104" s="4" t="str">
        <f t="shared" si="24"/>
        <v>weight: 5</v>
      </c>
      <c r="W104" s="4" t="str">
        <f t="shared" si="25"/>
        <v>category_id: 1</v>
      </c>
      <c r="X104" s="4" t="str">
        <f t="shared" si="26"/>
        <v>weapon_type: 'Martial'</v>
      </c>
      <c r="Y104" s="4" t="str">
        <f t="shared" si="27"/>
        <v>ua_weapon_group: 'Polearm'</v>
      </c>
      <c r="Z104" s="4" t="str">
        <f t="shared" si="28"/>
        <v>damage: 'd6'</v>
      </c>
      <c r="AA104" s="4" t="str">
        <f t="shared" si="29"/>
        <v>damage_type: 'Piercing'</v>
      </c>
      <c r="AB104" s="4" t="str">
        <f t="shared" si="30"/>
        <v/>
      </c>
      <c r="AC104" s="4" t="str">
        <f t="shared" si="31"/>
        <v>critical_range: 20</v>
      </c>
      <c r="AD104" s="4" t="str">
        <f t="shared" si="32"/>
        <v>critical_multiplier: 3</v>
      </c>
      <c r="AE104" s="4" t="str">
        <f t="shared" si="33"/>
        <v/>
      </c>
      <c r="AF104" s="4" t="str">
        <f t="shared" si="34"/>
        <v>range_incriment: -1</v>
      </c>
      <c r="AG104" s="4" t="str">
        <f t="shared" si="35"/>
        <v>melee_penalty: -1</v>
      </c>
      <c r="AH104" s="4" t="str">
        <f t="shared" si="36"/>
        <v>is_finess: 'false'</v>
      </c>
      <c r="AI104" s="4" t="str">
        <f t="shared" si="37"/>
        <v>has_reach: 'true'</v>
      </c>
      <c r="AK104" s="4" t="str">
        <f t="shared" ca="1" si="38"/>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12, weight: 5, category_id: 1, additional_information: JSON.stringify({weapon_type: 'Martial', ua_weapon_group: 'Polearm', damage: 'd6', damage_type: 'Piercing', critical_range: 20, critical_multiplier: 3, range_incriment: -1, melee_penalty: -1, is_finess: 'false', has_reach: 'true'})},</v>
      </c>
    </row>
    <row r="105" spans="1:37" outlineLevel="1" x14ac:dyDescent="0.2">
      <c r="A105" s="11" t="s">
        <v>212</v>
      </c>
      <c r="C105" s="12">
        <v>12</v>
      </c>
      <c r="D105" s="12">
        <v>12</v>
      </c>
      <c r="E105" s="51" t="s">
        <v>45</v>
      </c>
      <c r="F105" s="52" t="s">
        <v>137</v>
      </c>
      <c r="G105" s="52" t="s">
        <v>1323</v>
      </c>
      <c r="H105" s="51" t="s">
        <v>95</v>
      </c>
      <c r="I105" s="51"/>
      <c r="J105" s="51">
        <v>20</v>
      </c>
      <c r="K105" s="51">
        <v>2</v>
      </c>
      <c r="L105" s="51"/>
      <c r="M105" s="51"/>
      <c r="N105" s="51"/>
      <c r="O105" s="53" t="b">
        <v>0</v>
      </c>
      <c r="P105" s="53" t="b">
        <v>0</v>
      </c>
      <c r="R105" s="4" t="str">
        <f t="shared" si="20"/>
        <v>product_name: 'Mace, Heavy'</v>
      </c>
      <c r="S105" s="4" t="str">
        <f t="shared" si="21"/>
        <v/>
      </c>
      <c r="T105" s="4" t="str">
        <f t="shared" si="22"/>
        <v>cost: 12</v>
      </c>
      <c r="U105" s="4" t="str">
        <f t="shared" ca="1" si="23"/>
        <v>stock: 6</v>
      </c>
      <c r="V105" s="4" t="str">
        <f t="shared" si="24"/>
        <v>weight: 12</v>
      </c>
      <c r="W105" s="4" t="str">
        <f t="shared" si="25"/>
        <v>category_id: 1</v>
      </c>
      <c r="X105" s="4" t="str">
        <f t="shared" si="26"/>
        <v>weapon_type: 'Simple'</v>
      </c>
      <c r="Y105" s="4" t="str">
        <f t="shared" si="27"/>
        <v>ua_weapon_group: 'Impact'</v>
      </c>
      <c r="Z105" s="4" t="str">
        <f t="shared" si="28"/>
        <v>damage: 'd8'</v>
      </c>
      <c r="AA105" s="4" t="str">
        <f t="shared" si="29"/>
        <v>damage_type: 'Bludgeoning'</v>
      </c>
      <c r="AB105" s="4" t="str">
        <f t="shared" si="30"/>
        <v/>
      </c>
      <c r="AC105" s="4" t="str">
        <f t="shared" si="31"/>
        <v>critical_range: 20</v>
      </c>
      <c r="AD105" s="4" t="str">
        <f t="shared" si="32"/>
        <v>critical_multiplier: 2</v>
      </c>
      <c r="AE105" s="4" t="str">
        <f t="shared" si="33"/>
        <v/>
      </c>
      <c r="AF105" s="4" t="str">
        <f t="shared" si="34"/>
        <v>range_incriment: -1</v>
      </c>
      <c r="AG105" s="4" t="str">
        <f t="shared" si="35"/>
        <v>melee_penalty: -1</v>
      </c>
      <c r="AH105" s="4" t="str">
        <f t="shared" si="36"/>
        <v>is_finess: 'false'</v>
      </c>
      <c r="AI105" s="4" t="str">
        <f t="shared" si="37"/>
        <v>has_reach: 'false'</v>
      </c>
      <c r="AK105" s="4" t="str">
        <f t="shared" ca="1" si="38"/>
        <v>{product_name: 'Mace, Heavy', cost: 12, stock: 6, weight: 12, category_id: 1, additional_information: JSON.stringify({weapon_type: 'Simple', ua_weapon_group: 'Impact', damage: 'd8', damage_type: 'Bludgeoning', critical_range: 20, critical_multiplier: 2, range_incriment: -1, melee_penalty: -1, is_finess: 'false', has_reach: 'false'})},</v>
      </c>
    </row>
    <row r="106" spans="1:37" outlineLevel="1" x14ac:dyDescent="0.2">
      <c r="A106" s="11" t="s">
        <v>213</v>
      </c>
      <c r="C106" s="12">
        <v>6</v>
      </c>
      <c r="D106" s="12">
        <v>5</v>
      </c>
      <c r="E106" s="51" t="s">
        <v>45</v>
      </c>
      <c r="F106" s="52" t="s">
        <v>137</v>
      </c>
      <c r="G106" s="52" t="s">
        <v>1320</v>
      </c>
      <c r="H106" s="51" t="s">
        <v>95</v>
      </c>
      <c r="I106" s="51"/>
      <c r="J106" s="51">
        <v>20</v>
      </c>
      <c r="K106" s="51">
        <v>2</v>
      </c>
      <c r="L106" s="51"/>
      <c r="M106" s="51"/>
      <c r="N106" s="51"/>
      <c r="O106" s="53" t="b">
        <v>0</v>
      </c>
      <c r="P106" s="53" t="b">
        <v>0</v>
      </c>
      <c r="R106" s="4" t="str">
        <f t="shared" si="20"/>
        <v>product_name: 'Mace, Light'</v>
      </c>
      <c r="S106" s="4" t="str">
        <f t="shared" si="21"/>
        <v/>
      </c>
      <c r="T106" s="4" t="str">
        <f t="shared" si="22"/>
        <v>cost: 5</v>
      </c>
      <c r="U106" s="4" t="str">
        <f t="shared" ca="1" si="23"/>
        <v>stock: 6</v>
      </c>
      <c r="V106" s="4" t="str">
        <f t="shared" si="24"/>
        <v>weight: 6</v>
      </c>
      <c r="W106" s="4" t="str">
        <f t="shared" si="25"/>
        <v>category_id: 1</v>
      </c>
      <c r="X106" s="4" t="str">
        <f t="shared" si="26"/>
        <v>weapon_type: 'Simple'</v>
      </c>
      <c r="Y106" s="4" t="str">
        <f t="shared" si="27"/>
        <v>ua_weapon_group: 'Impact'</v>
      </c>
      <c r="Z106" s="4" t="str">
        <f t="shared" si="28"/>
        <v>damage: 'd6'</v>
      </c>
      <c r="AA106" s="4" t="str">
        <f t="shared" si="29"/>
        <v>damage_type: 'Bludgeoning'</v>
      </c>
      <c r="AB106" s="4" t="str">
        <f t="shared" si="30"/>
        <v/>
      </c>
      <c r="AC106" s="4" t="str">
        <f t="shared" si="31"/>
        <v>critical_range: 20</v>
      </c>
      <c r="AD106" s="4" t="str">
        <f t="shared" si="32"/>
        <v>critical_multiplier: 2</v>
      </c>
      <c r="AE106" s="4" t="str">
        <f t="shared" si="33"/>
        <v/>
      </c>
      <c r="AF106" s="4" t="str">
        <f t="shared" si="34"/>
        <v>range_incriment: -1</v>
      </c>
      <c r="AG106" s="4" t="str">
        <f t="shared" si="35"/>
        <v>melee_penalty: -1</v>
      </c>
      <c r="AH106" s="4" t="str">
        <f t="shared" si="36"/>
        <v>is_finess: 'false'</v>
      </c>
      <c r="AI106" s="4" t="str">
        <f t="shared" si="37"/>
        <v>has_reach: 'false'</v>
      </c>
      <c r="AK106" s="4" t="str">
        <f t="shared" ca="1" si="38"/>
        <v>{product_name: 'Mace, Light', cost: 5, stock: 6, weight: 6, category_id: 1, additional_information: JSON.stringify({weapon_type: 'Simple', ua_weapon_group: 'Impact', damage: 'd6', damage_type: 'Bludgeoning', critical_range: 20, critical_multiplier: 2, range_incriment: -1, melee_penalty: -1, is_finess: 'false', has_reach: 'false'})},</v>
      </c>
    </row>
    <row r="107" spans="1:37" outlineLevel="1" x14ac:dyDescent="0.2">
      <c r="A107" s="11" t="s">
        <v>214</v>
      </c>
      <c r="C107" s="12">
        <v>8</v>
      </c>
      <c r="D107" s="12"/>
      <c r="E107" s="51" t="s">
        <v>68</v>
      </c>
      <c r="F107" s="52" t="s">
        <v>177</v>
      </c>
      <c r="G107" s="52" t="s">
        <v>1321</v>
      </c>
      <c r="H107" s="51" t="s">
        <v>95</v>
      </c>
      <c r="I107" s="51" t="s">
        <v>97</v>
      </c>
      <c r="J107" s="51">
        <v>20</v>
      </c>
      <c r="K107" s="51">
        <v>2</v>
      </c>
      <c r="L107" s="51"/>
      <c r="M107" s="51"/>
      <c r="N107" s="51"/>
      <c r="O107" s="53" t="b">
        <v>0</v>
      </c>
      <c r="P107" s="53" t="b">
        <v>0</v>
      </c>
      <c r="R107" s="4" t="str">
        <f t="shared" si="20"/>
        <v>product_name: 'Mancatcher'</v>
      </c>
      <c r="S107" s="4" t="str">
        <f t="shared" si="21"/>
        <v/>
      </c>
      <c r="T107" s="4" t="str">
        <f t="shared" si="22"/>
        <v>cost: -1</v>
      </c>
      <c r="U107" s="4" t="str">
        <f t="shared" ca="1" si="23"/>
        <v>stock: 2</v>
      </c>
      <c r="V107" s="4" t="str">
        <f t="shared" si="24"/>
        <v>weight: 8</v>
      </c>
      <c r="W107" s="4" t="str">
        <f t="shared" si="25"/>
        <v>category_id: 1</v>
      </c>
      <c r="X107" s="4" t="str">
        <f t="shared" si="26"/>
        <v>weapon_type: 'Exotic'</v>
      </c>
      <c r="Y107" s="4" t="str">
        <f t="shared" si="27"/>
        <v>ua_weapon_group: 'Polearm'</v>
      </c>
      <c r="Z107" s="4" t="str">
        <f t="shared" si="28"/>
        <v>damage: 'd4'</v>
      </c>
      <c r="AA107" s="4" t="str">
        <f t="shared" si="29"/>
        <v>damage_type: 'Bludgeoning'</v>
      </c>
      <c r="AB107" s="4" t="str">
        <f t="shared" si="30"/>
        <v>special_damage: 'Subdual'</v>
      </c>
      <c r="AC107" s="4" t="str">
        <f t="shared" si="31"/>
        <v>critical_range: 20</v>
      </c>
      <c r="AD107" s="4" t="str">
        <f t="shared" si="32"/>
        <v>critical_multiplier: 2</v>
      </c>
      <c r="AE107" s="4" t="str">
        <f t="shared" si="33"/>
        <v/>
      </c>
      <c r="AF107" s="4" t="str">
        <f t="shared" si="34"/>
        <v>range_incriment: -1</v>
      </c>
      <c r="AG107" s="4" t="str">
        <f t="shared" si="35"/>
        <v>melee_penalty: -1</v>
      </c>
      <c r="AH107" s="4" t="str">
        <f t="shared" si="36"/>
        <v>is_finess: 'false'</v>
      </c>
      <c r="AI107" s="4" t="str">
        <f t="shared" si="37"/>
        <v>has_reach: 'false'</v>
      </c>
      <c r="AK107" s="4" t="str">
        <f t="shared" ca="1" si="38"/>
        <v>{product_name: 'Mancatcher', cost: -1, stock: 2, weight: 8, category_id: 1, additional_information: JSON.stringify({weapon_type: 'Exotic', ua_weapon_group: 'Polearm', damage: 'd4', damage_type: 'Bludgeoning', special_damage: 'Subdual', critical_range: 20, critical_multiplier: 2, range_incriment: -1, melee_penalty: -1, is_finess: 'false', has_reach: 'false'})},</v>
      </c>
    </row>
    <row r="108" spans="1:37" outlineLevel="1" x14ac:dyDescent="0.2">
      <c r="A108" s="11" t="s">
        <v>215</v>
      </c>
      <c r="C108" s="12">
        <v>9</v>
      </c>
      <c r="D108" s="12"/>
      <c r="E108" s="51" t="s">
        <v>68</v>
      </c>
      <c r="F108" s="52"/>
      <c r="G108" s="52" t="s">
        <v>1323</v>
      </c>
      <c r="H108" s="51" t="s">
        <v>47</v>
      </c>
      <c r="I108" s="51"/>
      <c r="J108" s="51">
        <v>20</v>
      </c>
      <c r="K108" s="51">
        <v>3</v>
      </c>
      <c r="L108" s="51"/>
      <c r="M108" s="51"/>
      <c r="N108" s="51"/>
      <c r="O108" s="53" t="b">
        <v>0</v>
      </c>
      <c r="P108" s="53" t="b">
        <v>0</v>
      </c>
      <c r="R108" s="4" t="str">
        <f t="shared" si="20"/>
        <v>product_name: 'Manti'</v>
      </c>
      <c r="S108" s="4" t="str">
        <f t="shared" si="21"/>
        <v/>
      </c>
      <c r="T108" s="4" t="str">
        <f t="shared" si="22"/>
        <v>cost: -1</v>
      </c>
      <c r="U108" s="4" t="str">
        <f t="shared" ca="1" si="23"/>
        <v>stock: 9</v>
      </c>
      <c r="V108" s="4" t="str">
        <f t="shared" si="24"/>
        <v>weight: 9</v>
      </c>
      <c r="W108" s="4" t="str">
        <f t="shared" si="25"/>
        <v>category_id: 1</v>
      </c>
      <c r="X108" s="4" t="str">
        <f t="shared" si="26"/>
        <v>weapon_type: 'Exotic'</v>
      </c>
      <c r="Y108" s="4" t="str">
        <f t="shared" si="27"/>
        <v/>
      </c>
      <c r="Z108" s="4" t="str">
        <f t="shared" si="28"/>
        <v>damage: 'd8'</v>
      </c>
      <c r="AA108" s="4" t="str">
        <f t="shared" si="29"/>
        <v>damage_type: 'Piercing'</v>
      </c>
      <c r="AB108" s="4" t="str">
        <f t="shared" si="30"/>
        <v/>
      </c>
      <c r="AC108" s="4" t="str">
        <f t="shared" si="31"/>
        <v>critical_range: 20</v>
      </c>
      <c r="AD108" s="4" t="str">
        <f t="shared" si="32"/>
        <v>critical_multiplier: 3</v>
      </c>
      <c r="AE108" s="4" t="str">
        <f t="shared" si="33"/>
        <v/>
      </c>
      <c r="AF108" s="4" t="str">
        <f t="shared" si="34"/>
        <v>range_incriment: -1</v>
      </c>
      <c r="AG108" s="4" t="str">
        <f t="shared" si="35"/>
        <v>melee_penalty: -1</v>
      </c>
      <c r="AH108" s="4" t="str">
        <f t="shared" si="36"/>
        <v>is_finess: 'false'</v>
      </c>
      <c r="AI108" s="4" t="str">
        <f t="shared" si="37"/>
        <v>has_reach: 'false'</v>
      </c>
      <c r="AK108" s="4" t="str">
        <f t="shared" ca="1" si="38"/>
        <v>{product_name: 'Manti', cost: -1, stock: 9, weight: 9, category_id: 1, additional_information: JSON.stringify({weapon_type: 'Exotic', damage: 'd8', damage_type: 'Piercing', critical_range: 20, critical_multiplier: 3, range_incriment: -1, melee_penalty: -1, is_finess: 'false', has_reach: 'false'})},</v>
      </c>
    </row>
    <row r="109" spans="1:37" outlineLevel="1" x14ac:dyDescent="0.2">
      <c r="A109" s="11" t="s">
        <v>216</v>
      </c>
      <c r="C109" s="12">
        <v>5</v>
      </c>
      <c r="D109" s="12"/>
      <c r="E109" s="51" t="s">
        <v>57</v>
      </c>
      <c r="F109" s="52"/>
      <c r="G109" s="52" t="s">
        <v>1320</v>
      </c>
      <c r="H109" s="51" t="s">
        <v>64</v>
      </c>
      <c r="I109" s="51"/>
      <c r="J109" s="51">
        <v>20</v>
      </c>
      <c r="K109" s="51">
        <v>3</v>
      </c>
      <c r="L109" s="51"/>
      <c r="M109" s="51"/>
      <c r="N109" s="51"/>
      <c r="O109" s="53" t="b">
        <v>0</v>
      </c>
      <c r="P109" s="53" t="b">
        <v>0</v>
      </c>
      <c r="R109" s="4" t="str">
        <f t="shared" si="20"/>
        <v>product_name: 'Masa-kari'</v>
      </c>
      <c r="S109" s="4" t="str">
        <f t="shared" si="21"/>
        <v/>
      </c>
      <c r="T109" s="4" t="str">
        <f t="shared" si="22"/>
        <v>cost: -1</v>
      </c>
      <c r="U109" s="4" t="str">
        <f t="shared" ca="1" si="23"/>
        <v>stock: 12</v>
      </c>
      <c r="V109" s="4" t="str">
        <f t="shared" si="24"/>
        <v>weight: 5</v>
      </c>
      <c r="W109" s="4" t="str">
        <f t="shared" si="25"/>
        <v>category_id: 1</v>
      </c>
      <c r="X109" s="4" t="str">
        <f t="shared" si="26"/>
        <v>weapon_type: 'Martial'</v>
      </c>
      <c r="Y109" s="4" t="str">
        <f t="shared" si="27"/>
        <v/>
      </c>
      <c r="Z109" s="4" t="str">
        <f t="shared" si="28"/>
        <v>damage: 'd6'</v>
      </c>
      <c r="AA109" s="4" t="str">
        <f t="shared" si="29"/>
        <v>damage_type: 'Slashing'</v>
      </c>
      <c r="AB109" s="4" t="str">
        <f t="shared" si="30"/>
        <v/>
      </c>
      <c r="AC109" s="4" t="str">
        <f t="shared" si="31"/>
        <v>critical_range: 20</v>
      </c>
      <c r="AD109" s="4" t="str">
        <f t="shared" si="32"/>
        <v>critical_multiplier: 3</v>
      </c>
      <c r="AE109" s="4" t="str">
        <f t="shared" si="33"/>
        <v/>
      </c>
      <c r="AF109" s="4" t="str">
        <f t="shared" si="34"/>
        <v>range_incriment: -1</v>
      </c>
      <c r="AG109" s="4" t="str">
        <f t="shared" si="35"/>
        <v>melee_penalty: -1</v>
      </c>
      <c r="AH109" s="4" t="str">
        <f t="shared" si="36"/>
        <v>is_finess: 'false'</v>
      </c>
      <c r="AI109" s="4" t="str">
        <f t="shared" si="37"/>
        <v>has_reach: 'false'</v>
      </c>
      <c r="AK109" s="4" t="str">
        <f t="shared" ca="1" si="38"/>
        <v>{product_name: 'Masa-kari', cost: -1, stock: 12, weight: 5, category_id: 1, additional_information: JSON.stringify({weapon_type: 'Martial', damage: 'd6', damage_type: 'Slashing', critical_range: 20, critical_multiplier: 3, range_incriment: -1, melee_penalty: -1, is_finess: 'false', has_reach: 'false'})},</v>
      </c>
    </row>
    <row r="110" spans="1:37" outlineLevel="1" x14ac:dyDescent="0.2">
      <c r="A110" s="11" t="s">
        <v>217</v>
      </c>
      <c r="C110" s="12">
        <v>20</v>
      </c>
      <c r="D110" s="12">
        <v>15</v>
      </c>
      <c r="E110" s="51" t="s">
        <v>57</v>
      </c>
      <c r="F110" s="52" t="s">
        <v>137</v>
      </c>
      <c r="G110" s="52" t="s">
        <v>1324</v>
      </c>
      <c r="H110" s="51" t="s">
        <v>95</v>
      </c>
      <c r="I110" s="51"/>
      <c r="J110" s="51">
        <v>20</v>
      </c>
      <c r="K110" s="51">
        <v>3</v>
      </c>
      <c r="L110" s="51"/>
      <c r="M110" s="51"/>
      <c r="N110" s="51"/>
      <c r="O110" s="53" t="b">
        <v>0</v>
      </c>
      <c r="P110" s="53" t="b">
        <v>0</v>
      </c>
      <c r="R110" s="4" t="str">
        <f t="shared" si="20"/>
        <v>product_name: 'Maul'</v>
      </c>
      <c r="S110" s="4" t="str">
        <f t="shared" si="21"/>
        <v/>
      </c>
      <c r="T110" s="4" t="str">
        <f t="shared" si="22"/>
        <v>cost: 15</v>
      </c>
      <c r="U110" s="4" t="str">
        <f t="shared" ca="1" si="23"/>
        <v>stock: 12</v>
      </c>
      <c r="V110" s="4" t="str">
        <f t="shared" si="24"/>
        <v>weight: 20</v>
      </c>
      <c r="W110" s="4" t="str">
        <f t="shared" si="25"/>
        <v>category_id: 1</v>
      </c>
      <c r="X110" s="4" t="str">
        <f t="shared" si="26"/>
        <v>weapon_type: 'Martial'</v>
      </c>
      <c r="Y110" s="4" t="str">
        <f t="shared" si="27"/>
        <v>ua_weapon_group: 'Impact'</v>
      </c>
      <c r="Z110" s="4" t="str">
        <f t="shared" si="28"/>
        <v>damage: 'd10'</v>
      </c>
      <c r="AA110" s="4" t="str">
        <f t="shared" si="29"/>
        <v>damage_type: 'Bludgeoning'</v>
      </c>
      <c r="AB110" s="4" t="str">
        <f t="shared" si="30"/>
        <v/>
      </c>
      <c r="AC110" s="4" t="str">
        <f t="shared" si="31"/>
        <v>critical_range: 20</v>
      </c>
      <c r="AD110" s="4" t="str">
        <f t="shared" si="32"/>
        <v>critical_multiplier: 3</v>
      </c>
      <c r="AE110" s="4" t="str">
        <f t="shared" si="33"/>
        <v/>
      </c>
      <c r="AF110" s="4" t="str">
        <f t="shared" si="34"/>
        <v>range_incriment: -1</v>
      </c>
      <c r="AG110" s="4" t="str">
        <f t="shared" si="35"/>
        <v>melee_penalty: -1</v>
      </c>
      <c r="AH110" s="4" t="str">
        <f t="shared" si="36"/>
        <v>is_finess: 'false'</v>
      </c>
      <c r="AI110" s="4" t="str">
        <f t="shared" si="37"/>
        <v>has_reach: 'false'</v>
      </c>
      <c r="AK110" s="4" t="str">
        <f t="shared" ca="1" si="38"/>
        <v>{product_name: 'Maul', cost: 15, stock: 12, weight: 20, category_id: 1, additional_information: JSON.stringify({weapon_type: 'Martial', ua_weapon_group: 'Impact', damage: 'd10', damage_type: 'Bludgeoning', critical_range: 20, critical_multiplier: 3, range_incriment: -1, melee_penalty: -1, is_finess: 'false', has_reach: 'false'})},</v>
      </c>
    </row>
    <row r="111" spans="1:37" outlineLevel="1" x14ac:dyDescent="0.2">
      <c r="A111" s="11" t="s">
        <v>218</v>
      </c>
      <c r="C111" s="12">
        <v>8</v>
      </c>
      <c r="D111" s="12">
        <v>8</v>
      </c>
      <c r="E111" s="51" t="s">
        <v>45</v>
      </c>
      <c r="F111" s="52" t="s">
        <v>137</v>
      </c>
      <c r="G111" s="52" t="s">
        <v>1323</v>
      </c>
      <c r="H111" s="51" t="s">
        <v>95</v>
      </c>
      <c r="I111" s="51"/>
      <c r="J111" s="51">
        <v>20</v>
      </c>
      <c r="K111" s="51">
        <v>2</v>
      </c>
      <c r="L111" s="51"/>
      <c r="M111" s="51"/>
      <c r="N111" s="51"/>
      <c r="O111" s="53" t="b">
        <v>0</v>
      </c>
      <c r="P111" s="53" t="b">
        <v>0</v>
      </c>
      <c r="R111" s="4" t="str">
        <f t="shared" si="20"/>
        <v>product_name: 'Morningstar'</v>
      </c>
      <c r="S111" s="4" t="str">
        <f t="shared" si="21"/>
        <v/>
      </c>
      <c r="T111" s="4" t="str">
        <f t="shared" si="22"/>
        <v>cost: 8</v>
      </c>
      <c r="U111" s="4" t="str">
        <f t="shared" ca="1" si="23"/>
        <v>stock: 16</v>
      </c>
      <c r="V111" s="4" t="str">
        <f t="shared" si="24"/>
        <v>weight: 8</v>
      </c>
      <c r="W111" s="4" t="str">
        <f t="shared" si="25"/>
        <v>category_id: 1</v>
      </c>
      <c r="X111" s="4" t="str">
        <f t="shared" si="26"/>
        <v>weapon_type: 'Simple'</v>
      </c>
      <c r="Y111" s="4" t="str">
        <f t="shared" si="27"/>
        <v>ua_weapon_group: 'Impact'</v>
      </c>
      <c r="Z111" s="4" t="str">
        <f t="shared" si="28"/>
        <v>damage: 'd8'</v>
      </c>
      <c r="AA111" s="4" t="str">
        <f t="shared" si="29"/>
        <v>damage_type: 'Bludgeoning'</v>
      </c>
      <c r="AB111" s="4" t="str">
        <f t="shared" si="30"/>
        <v/>
      </c>
      <c r="AC111" s="4" t="str">
        <f t="shared" si="31"/>
        <v>critical_range: 20</v>
      </c>
      <c r="AD111" s="4" t="str">
        <f t="shared" si="32"/>
        <v>critical_multiplier: 2</v>
      </c>
      <c r="AE111" s="4" t="str">
        <f t="shared" si="33"/>
        <v/>
      </c>
      <c r="AF111" s="4" t="str">
        <f t="shared" si="34"/>
        <v>range_incriment: -1</v>
      </c>
      <c r="AG111" s="4" t="str">
        <f t="shared" si="35"/>
        <v>melee_penalty: -1</v>
      </c>
      <c r="AH111" s="4" t="str">
        <f t="shared" si="36"/>
        <v>is_finess: 'false'</v>
      </c>
      <c r="AI111" s="4" t="str">
        <f t="shared" si="37"/>
        <v>has_reach: 'false'</v>
      </c>
      <c r="AK111" s="4" t="str">
        <f t="shared" ca="1" si="38"/>
        <v>{product_name: 'Morningstar', cost: 8, stock: 16, weight: 8, category_id: 1, additional_information: JSON.stringify({weapon_type: 'Simple', ua_weapon_group: 'Impact', damage: 'd8', damage_type: 'Bludgeoning', critical_range: 20, critical_multiplier: 2, range_incriment: -1, melee_penalty: -1, is_finess: 'false', has_reach: 'false'})},</v>
      </c>
    </row>
    <row r="112" spans="1:37" outlineLevel="1" x14ac:dyDescent="0.2">
      <c r="A112" s="11" t="s">
        <v>219</v>
      </c>
      <c r="C112" s="12">
        <v>8</v>
      </c>
      <c r="D112" s="12"/>
      <c r="E112" s="51" t="s">
        <v>68</v>
      </c>
      <c r="F112" s="52" t="s">
        <v>152</v>
      </c>
      <c r="G112" s="52" t="s">
        <v>1324</v>
      </c>
      <c r="H112" s="51" t="s">
        <v>64</v>
      </c>
      <c r="I112" s="51"/>
      <c r="J112" s="51">
        <v>20</v>
      </c>
      <c r="K112" s="51">
        <v>3</v>
      </c>
      <c r="L112" s="51"/>
      <c r="M112" s="51"/>
      <c r="N112" s="51"/>
      <c r="O112" s="53" t="b">
        <v>0</v>
      </c>
      <c r="P112" s="53" t="b">
        <v>0</v>
      </c>
      <c r="R112" s="4" t="str">
        <f t="shared" si="20"/>
        <v>product_name: 'Naga Blade'</v>
      </c>
      <c r="S112" s="4" t="str">
        <f t="shared" si="21"/>
        <v/>
      </c>
      <c r="T112" s="4" t="str">
        <f t="shared" si="22"/>
        <v>cost: -1</v>
      </c>
      <c r="U112" s="4" t="str">
        <f t="shared" ca="1" si="23"/>
        <v>stock: 15</v>
      </c>
      <c r="V112" s="4" t="str">
        <f t="shared" si="24"/>
        <v>weight: 8</v>
      </c>
      <c r="W112" s="4" t="str">
        <f t="shared" si="25"/>
        <v>category_id: 1</v>
      </c>
      <c r="X112" s="4" t="str">
        <f t="shared" si="26"/>
        <v>weapon_type: 'Exotic'</v>
      </c>
      <c r="Y112" s="4" t="str">
        <f t="shared" si="27"/>
        <v>ua_weapon_group: 'Sword'</v>
      </c>
      <c r="Z112" s="4" t="str">
        <f t="shared" si="28"/>
        <v>damage: 'd10'</v>
      </c>
      <c r="AA112" s="4" t="str">
        <f t="shared" si="29"/>
        <v>damage_type: 'Slashing'</v>
      </c>
      <c r="AB112" s="4" t="str">
        <f t="shared" si="30"/>
        <v/>
      </c>
      <c r="AC112" s="4" t="str">
        <f t="shared" si="31"/>
        <v>critical_range: 20</v>
      </c>
      <c r="AD112" s="4" t="str">
        <f t="shared" si="32"/>
        <v>critical_multiplier: 3</v>
      </c>
      <c r="AE112" s="4" t="str">
        <f t="shared" si="33"/>
        <v/>
      </c>
      <c r="AF112" s="4" t="str">
        <f t="shared" si="34"/>
        <v>range_incriment: -1</v>
      </c>
      <c r="AG112" s="4" t="str">
        <f t="shared" si="35"/>
        <v>melee_penalty: -1</v>
      </c>
      <c r="AH112" s="4" t="str">
        <f t="shared" si="36"/>
        <v>is_finess: 'false'</v>
      </c>
      <c r="AI112" s="4" t="str">
        <f t="shared" si="37"/>
        <v>has_reach: 'false'</v>
      </c>
      <c r="AK112" s="4" t="str">
        <f t="shared" ca="1" si="38"/>
        <v>{product_name: 'Naga Blade', cost: -1, stock: 15, weight: 8, category_id: 1, additional_information: JSON.stringify({weapon_type: 'Exotic', ua_weapon_group: 'Sword', damage: 'd10', damage_type: 'Slashing', critical_range: 20, critical_multiplier: 3, range_incriment: -1, melee_penalty: -1, is_finess: 'false', has_reach: 'false'})},</v>
      </c>
    </row>
    <row r="113" spans="1:37" outlineLevel="1" x14ac:dyDescent="0.2">
      <c r="A113" s="11" t="s">
        <v>220</v>
      </c>
      <c r="C113" s="12">
        <v>10</v>
      </c>
      <c r="D113" s="12">
        <v>8</v>
      </c>
      <c r="E113" s="51" t="s">
        <v>57</v>
      </c>
      <c r="F113" s="52"/>
      <c r="G113" s="52" t="s">
        <v>1327</v>
      </c>
      <c r="H113" s="51" t="s">
        <v>64</v>
      </c>
      <c r="I113" s="51"/>
      <c r="J113" s="51">
        <v>20</v>
      </c>
      <c r="K113" s="51">
        <v>3</v>
      </c>
      <c r="L113" s="51"/>
      <c r="M113" s="51"/>
      <c r="N113" s="51"/>
      <c r="O113" s="53" t="b">
        <v>0</v>
      </c>
      <c r="P113" s="53" t="b">
        <v>0</v>
      </c>
      <c r="R113" s="4" t="str">
        <f t="shared" si="20"/>
        <v>product_name: 'Nagamaki'</v>
      </c>
      <c r="S113" s="4" t="str">
        <f t="shared" si="21"/>
        <v/>
      </c>
      <c r="T113" s="4" t="str">
        <f t="shared" si="22"/>
        <v>cost: 8</v>
      </c>
      <c r="U113" s="4" t="str">
        <f t="shared" ca="1" si="23"/>
        <v>stock: 4</v>
      </c>
      <c r="V113" s="4" t="str">
        <f t="shared" si="24"/>
        <v>weight: 10</v>
      </c>
      <c r="W113" s="4" t="str">
        <f t="shared" si="25"/>
        <v>category_id: 1</v>
      </c>
      <c r="X113" s="4" t="str">
        <f t="shared" si="26"/>
        <v>weapon_type: 'Martial'</v>
      </c>
      <c r="Y113" s="4" t="str">
        <f t="shared" si="27"/>
        <v/>
      </c>
      <c r="Z113" s="4" t="str">
        <f t="shared" si="28"/>
        <v>damage: '2d4'</v>
      </c>
      <c r="AA113" s="4" t="str">
        <f t="shared" si="29"/>
        <v>damage_type: 'Slashing'</v>
      </c>
      <c r="AB113" s="4" t="str">
        <f t="shared" si="30"/>
        <v/>
      </c>
      <c r="AC113" s="4" t="str">
        <f t="shared" si="31"/>
        <v>critical_range: 20</v>
      </c>
      <c r="AD113" s="4" t="str">
        <f t="shared" si="32"/>
        <v>critical_multiplier: 3</v>
      </c>
      <c r="AE113" s="4" t="str">
        <f t="shared" si="33"/>
        <v/>
      </c>
      <c r="AF113" s="4" t="str">
        <f t="shared" si="34"/>
        <v>range_incriment: -1</v>
      </c>
      <c r="AG113" s="4" t="str">
        <f t="shared" si="35"/>
        <v>melee_penalty: -1</v>
      </c>
      <c r="AH113" s="4" t="str">
        <f t="shared" si="36"/>
        <v>is_finess: 'false'</v>
      </c>
      <c r="AI113" s="4" t="str">
        <f t="shared" si="37"/>
        <v>has_reach: 'false'</v>
      </c>
      <c r="AK113" s="4" t="str">
        <f t="shared" ca="1" si="38"/>
        <v>{product_name: 'Nagamaki', cost: 8, stock: 4, weight: 10, category_id: 1, additional_information: JSON.stringify({weapon_type: 'Martial', damage: '2d4', damage_type: 'Slashing', critical_range: 20, critical_multiplier: 3, range_incriment: -1, melee_penalty: -1, is_finess: 'false', has_reach: 'false'})},</v>
      </c>
    </row>
    <row r="114" spans="1:37" outlineLevel="1" x14ac:dyDescent="0.2">
      <c r="A114" s="11" t="s">
        <v>221</v>
      </c>
      <c r="C114" s="12">
        <v>3</v>
      </c>
      <c r="D114" s="12"/>
      <c r="E114" s="51" t="s">
        <v>45</v>
      </c>
      <c r="F114" s="52"/>
      <c r="G114" s="52" t="s">
        <v>1320</v>
      </c>
      <c r="H114" s="51" t="s">
        <v>47</v>
      </c>
      <c r="I114" s="51"/>
      <c r="J114" s="51">
        <v>20</v>
      </c>
      <c r="K114" s="51">
        <v>2</v>
      </c>
      <c r="L114" s="51" t="s">
        <v>41</v>
      </c>
      <c r="M114" s="51">
        <v>20</v>
      </c>
      <c r="N114" s="51"/>
      <c r="O114" s="53" t="b">
        <v>0</v>
      </c>
      <c r="P114" s="53" t="b">
        <v>0</v>
      </c>
      <c r="R114" s="4" t="str">
        <f t="shared" si="20"/>
        <v>product_name: 'Nage-yari'</v>
      </c>
      <c r="S114" s="4" t="str">
        <f t="shared" si="21"/>
        <v/>
      </c>
      <c r="T114" s="4" t="str">
        <f t="shared" si="22"/>
        <v>cost: -1</v>
      </c>
      <c r="U114" s="4" t="str">
        <f t="shared" ca="1" si="23"/>
        <v>stock: 5</v>
      </c>
      <c r="V114" s="4" t="str">
        <f t="shared" si="24"/>
        <v>weight: 3</v>
      </c>
      <c r="W114" s="4" t="str">
        <f t="shared" si="25"/>
        <v>category_id: 1</v>
      </c>
      <c r="X114" s="4" t="str">
        <f t="shared" si="26"/>
        <v>weapon_type: 'Simple'</v>
      </c>
      <c r="Y114" s="4" t="str">
        <f t="shared" si="27"/>
        <v/>
      </c>
      <c r="Z114" s="4" t="str">
        <f t="shared" si="28"/>
        <v>damage: 'd6'</v>
      </c>
      <c r="AA114" s="4" t="str">
        <f t="shared" si="29"/>
        <v>damage_type: 'Piercing'</v>
      </c>
      <c r="AB114" s="4" t="str">
        <f t="shared" si="30"/>
        <v/>
      </c>
      <c r="AC114" s="4" t="str">
        <f t="shared" si="31"/>
        <v>critical_range: 20</v>
      </c>
      <c r="AD114" s="4" t="str">
        <f t="shared" si="32"/>
        <v>critical_multiplier: 2</v>
      </c>
      <c r="AE114" s="4" t="str">
        <f t="shared" si="33"/>
        <v>delivery: 'thrown'</v>
      </c>
      <c r="AF114" s="4" t="str">
        <f t="shared" si="34"/>
        <v>range_incriment: 20</v>
      </c>
      <c r="AG114" s="4" t="str">
        <f t="shared" si="35"/>
        <v>melee_penalty: -1</v>
      </c>
      <c r="AH114" s="4" t="str">
        <f t="shared" si="36"/>
        <v>is_finess: 'false'</v>
      </c>
      <c r="AI114" s="4" t="str">
        <f t="shared" si="37"/>
        <v>has_reach: 'false'</v>
      </c>
      <c r="AK114" s="4" t="str">
        <f t="shared" ca="1" si="38"/>
        <v>{product_name: 'Nage-yari', cost: -1, stock: 5, weight: 3, category_id: 1, additional_information: JSON.stringify({weapon_type: 'Simple', damage: 'd6', damage_type: 'Piercing', critical_range: 20, critical_multiplier: 2, delivery: 'thrown', range_incriment: 20, melee_penalty: -1, is_finess: 'false', has_reach: 'false'})},</v>
      </c>
    </row>
    <row r="115" spans="1:37" outlineLevel="1" x14ac:dyDescent="0.2">
      <c r="A115" s="11" t="s">
        <v>222</v>
      </c>
      <c r="C115" s="12">
        <v>15</v>
      </c>
      <c r="D115" s="12">
        <v>10</v>
      </c>
      <c r="E115" s="51" t="s">
        <v>57</v>
      </c>
      <c r="F115" s="52" t="s">
        <v>177</v>
      </c>
      <c r="G115" s="52" t="s">
        <v>1324</v>
      </c>
      <c r="H115" s="51" t="s">
        <v>64</v>
      </c>
      <c r="I115" s="51"/>
      <c r="J115" s="51">
        <v>20</v>
      </c>
      <c r="K115" s="51">
        <v>3</v>
      </c>
      <c r="L115" s="51"/>
      <c r="M115" s="51"/>
      <c r="N115" s="51"/>
      <c r="O115" s="53" t="b">
        <v>0</v>
      </c>
      <c r="P115" s="53" t="b">
        <v>0</v>
      </c>
      <c r="R115" s="4" t="str">
        <f t="shared" si="20"/>
        <v>product_name: 'Naginata'</v>
      </c>
      <c r="S115" s="4" t="str">
        <f t="shared" si="21"/>
        <v/>
      </c>
      <c r="T115" s="4" t="str">
        <f t="shared" si="22"/>
        <v>cost: 10</v>
      </c>
      <c r="U115" s="4" t="str">
        <f t="shared" ca="1" si="23"/>
        <v>stock: 9</v>
      </c>
      <c r="V115" s="4" t="str">
        <f t="shared" si="24"/>
        <v>weight: 15</v>
      </c>
      <c r="W115" s="4" t="str">
        <f t="shared" si="25"/>
        <v>category_id: 1</v>
      </c>
      <c r="X115" s="4" t="str">
        <f t="shared" si="26"/>
        <v>weapon_type: 'Martial'</v>
      </c>
      <c r="Y115" s="4" t="str">
        <f t="shared" si="27"/>
        <v>ua_weapon_group: 'Polearm'</v>
      </c>
      <c r="Z115" s="4" t="str">
        <f t="shared" si="28"/>
        <v>damage: 'd10'</v>
      </c>
      <c r="AA115" s="4" t="str">
        <f t="shared" si="29"/>
        <v>damage_type: 'Slashing'</v>
      </c>
      <c r="AB115" s="4" t="str">
        <f t="shared" si="30"/>
        <v/>
      </c>
      <c r="AC115" s="4" t="str">
        <f t="shared" si="31"/>
        <v>critical_range: 20</v>
      </c>
      <c r="AD115" s="4" t="str">
        <f t="shared" si="32"/>
        <v>critical_multiplier: 3</v>
      </c>
      <c r="AE115" s="4" t="str">
        <f t="shared" si="33"/>
        <v/>
      </c>
      <c r="AF115" s="4" t="str">
        <f t="shared" si="34"/>
        <v>range_incriment: -1</v>
      </c>
      <c r="AG115" s="4" t="str">
        <f t="shared" si="35"/>
        <v>melee_penalty: -1</v>
      </c>
      <c r="AH115" s="4" t="str">
        <f t="shared" si="36"/>
        <v>is_finess: 'false'</v>
      </c>
      <c r="AI115" s="4" t="str">
        <f t="shared" si="37"/>
        <v>has_reach: 'false'</v>
      </c>
      <c r="AK115" s="4" t="str">
        <f t="shared" ca="1" si="38"/>
        <v>{product_name: 'Naginata', cost: 10, stock: 9, weight: 15, category_id: 1, additional_information: JSON.stringify({weapon_type: 'Martial', ua_weapon_group: 'Polearm', damage: 'd10', damage_type: 'Slashing', critical_range: 20, critical_multiplier: 3, range_incriment: -1, melee_penalty: -1, is_finess: 'false', has_reach: 'false'})},</v>
      </c>
    </row>
    <row r="116" spans="1:37" outlineLevel="1" x14ac:dyDescent="0.2">
      <c r="A116" s="11" t="s">
        <v>223</v>
      </c>
      <c r="C116" s="12">
        <v>2</v>
      </c>
      <c r="D116" s="12">
        <v>2</v>
      </c>
      <c r="E116" s="51" t="s">
        <v>68</v>
      </c>
      <c r="F116" s="52"/>
      <c r="G116" s="52" t="s">
        <v>1321</v>
      </c>
      <c r="H116" s="51" t="s">
        <v>47</v>
      </c>
      <c r="I116" s="51"/>
      <c r="J116" s="51">
        <v>20</v>
      </c>
      <c r="K116" s="51">
        <v>2</v>
      </c>
      <c r="L116" s="51"/>
      <c r="M116" s="51"/>
      <c r="N116" s="51"/>
      <c r="O116" s="53" t="b">
        <v>0</v>
      </c>
      <c r="P116" s="53" t="b">
        <v>0</v>
      </c>
      <c r="R116" s="4" t="str">
        <f t="shared" si="20"/>
        <v>product_name: 'Nekode'</v>
      </c>
      <c r="S116" s="4" t="str">
        <f t="shared" si="21"/>
        <v/>
      </c>
      <c r="T116" s="4" t="str">
        <f t="shared" si="22"/>
        <v>cost: 2</v>
      </c>
      <c r="U116" s="4" t="str">
        <f t="shared" ca="1" si="23"/>
        <v>stock: 8</v>
      </c>
      <c r="V116" s="4" t="str">
        <f t="shared" si="24"/>
        <v>weight: 2</v>
      </c>
      <c r="W116" s="4" t="str">
        <f t="shared" si="25"/>
        <v>category_id: 1</v>
      </c>
      <c r="X116" s="4" t="str">
        <f t="shared" si="26"/>
        <v>weapon_type: 'Exotic'</v>
      </c>
      <c r="Y116" s="4" t="str">
        <f t="shared" si="27"/>
        <v/>
      </c>
      <c r="Z116" s="4" t="str">
        <f t="shared" si="28"/>
        <v>damage: 'd4'</v>
      </c>
      <c r="AA116" s="4" t="str">
        <f t="shared" si="29"/>
        <v>damage_type: 'Piercing'</v>
      </c>
      <c r="AB116" s="4" t="str">
        <f t="shared" si="30"/>
        <v/>
      </c>
      <c r="AC116" s="4" t="str">
        <f t="shared" si="31"/>
        <v>critical_range: 20</v>
      </c>
      <c r="AD116" s="4" t="str">
        <f t="shared" si="32"/>
        <v>critical_multiplier: 2</v>
      </c>
      <c r="AE116" s="4" t="str">
        <f t="shared" si="33"/>
        <v/>
      </c>
      <c r="AF116" s="4" t="str">
        <f t="shared" si="34"/>
        <v>range_incriment: -1</v>
      </c>
      <c r="AG116" s="4" t="str">
        <f t="shared" si="35"/>
        <v>melee_penalty: -1</v>
      </c>
      <c r="AH116" s="4" t="str">
        <f t="shared" si="36"/>
        <v>is_finess: 'false'</v>
      </c>
      <c r="AI116" s="4" t="str">
        <f t="shared" si="37"/>
        <v>has_reach: 'false'</v>
      </c>
      <c r="AK116" s="4" t="str">
        <f t="shared" ca="1" si="38"/>
        <v>{product_name: 'Nekode', cost: 2, stock: 8, weight: 2, category_id: 1, additional_information: JSON.stringify({weapon_type: 'Exotic', damage: 'd4', damage_type: 'Piercing', critical_range: 20, critical_multiplier: 2, range_incriment: -1, melee_penalty: -1, is_finess: 'false', has_reach: 'false'})},</v>
      </c>
    </row>
    <row r="117" spans="1:37" ht="234.6" outlineLevel="1" x14ac:dyDescent="0.2">
      <c r="A117" s="11" t="s">
        <v>224</v>
      </c>
      <c r="B117" s="35" t="s">
        <v>225</v>
      </c>
      <c r="C117" s="12">
        <v>10</v>
      </c>
      <c r="D117" s="12">
        <v>20</v>
      </c>
      <c r="E117" s="51" t="s">
        <v>68</v>
      </c>
      <c r="F117" s="52" t="s">
        <v>90</v>
      </c>
      <c r="G117" s="52" t="s">
        <v>1322</v>
      </c>
      <c r="H117" s="51" t="s">
        <v>64</v>
      </c>
      <c r="I117" s="51" t="s">
        <v>9</v>
      </c>
      <c r="J117" s="51" t="s">
        <v>9</v>
      </c>
      <c r="K117" s="51" t="s">
        <v>9</v>
      </c>
      <c r="L117" s="51" t="s">
        <v>41</v>
      </c>
      <c r="M117" s="51">
        <v>10</v>
      </c>
      <c r="N117" s="51"/>
      <c r="O117" s="53" t="b">
        <v>0</v>
      </c>
      <c r="P117" s="53" t="b">
        <v>0</v>
      </c>
      <c r="R117" s="4" t="str">
        <f t="shared" si="20"/>
        <v>product_name: 'Net'</v>
      </c>
      <c r="S117" s="4" t="str">
        <f t="shared" si="21"/>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T117" s="4" t="str">
        <f t="shared" si="22"/>
        <v>cost: 20</v>
      </c>
      <c r="U117" s="4" t="str">
        <f t="shared" ca="1" si="23"/>
        <v>stock: 0</v>
      </c>
      <c r="V117" s="4" t="str">
        <f t="shared" si="24"/>
        <v>weight: 10</v>
      </c>
      <c r="W117" s="4" t="str">
        <f t="shared" si="25"/>
        <v>category_id: 1</v>
      </c>
      <c r="X117" s="4" t="str">
        <f t="shared" si="26"/>
        <v>weapon_type: 'Exotic'</v>
      </c>
      <c r="Y117" s="4" t="str">
        <f t="shared" si="27"/>
        <v>ua_weapon_group: 'Other'</v>
      </c>
      <c r="Z117" s="4" t="str">
        <f t="shared" si="28"/>
        <v>damage: 'd'</v>
      </c>
      <c r="AA117" s="4" t="str">
        <f t="shared" si="29"/>
        <v>damage_type: 'Slashing'</v>
      </c>
      <c r="AB117" s="4" t="str">
        <f t="shared" si="30"/>
        <v>special_damage: 'Special'</v>
      </c>
      <c r="AC117" s="4" t="str">
        <f t="shared" si="31"/>
        <v>critical_range: -1</v>
      </c>
      <c r="AD117" s="4" t="str">
        <f t="shared" si="32"/>
        <v>critical_multiplier: -1</v>
      </c>
      <c r="AE117" s="4" t="str">
        <f t="shared" si="33"/>
        <v>delivery: 'thrown'</v>
      </c>
      <c r="AF117" s="4" t="str">
        <f t="shared" si="34"/>
        <v>range_incriment: 10</v>
      </c>
      <c r="AG117" s="4" t="str">
        <f t="shared" si="35"/>
        <v>melee_penalty: -1</v>
      </c>
      <c r="AH117" s="4" t="str">
        <f t="shared" si="36"/>
        <v>is_finess: 'false'</v>
      </c>
      <c r="AI117" s="4" t="str">
        <f t="shared" si="37"/>
        <v>has_reach: 'false'</v>
      </c>
      <c r="AK117" s="4" t="str">
        <f t="shared" ca="1" si="38"/>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0, weight: 10, category_id: 1, additional_information: JSON.stringify({weapon_type: 'Exotic', ua_weapon_group: 'Other', damage: 'd', damage_type: 'Slashing', special_damage: 'Special', critical_range: -1, critical_multiplier: -1, delivery: 'thrown', range_incriment: 10, melee_penalty: -1, is_finess: 'false', has_reach: 'false'})},</v>
      </c>
    </row>
    <row r="118" spans="1:37" outlineLevel="1" x14ac:dyDescent="0.2">
      <c r="A118" s="11" t="s">
        <v>226</v>
      </c>
      <c r="C118" s="12">
        <v>3</v>
      </c>
      <c r="D118" s="12">
        <v>10</v>
      </c>
      <c r="E118" s="51" t="s">
        <v>68</v>
      </c>
      <c r="F118" s="52" t="s">
        <v>152</v>
      </c>
      <c r="G118" s="52" t="s">
        <v>1320</v>
      </c>
      <c r="H118" s="51" t="s">
        <v>64</v>
      </c>
      <c r="I118" s="51"/>
      <c r="J118" s="51">
        <v>19</v>
      </c>
      <c r="K118" s="51">
        <v>2</v>
      </c>
      <c r="L118" s="51"/>
      <c r="M118" s="51"/>
      <c r="N118" s="51"/>
      <c r="O118" s="53" t="b">
        <v>0</v>
      </c>
      <c r="P118" s="53" t="b">
        <v>0</v>
      </c>
      <c r="R118" s="4" t="str">
        <f t="shared" si="20"/>
        <v>product_name: 'Ninja-to'</v>
      </c>
      <c r="S118" s="4" t="str">
        <f t="shared" si="21"/>
        <v/>
      </c>
      <c r="T118" s="4" t="str">
        <f t="shared" si="22"/>
        <v>cost: 10</v>
      </c>
      <c r="U118" s="4" t="str">
        <f t="shared" ca="1" si="23"/>
        <v>stock: 9</v>
      </c>
      <c r="V118" s="4" t="str">
        <f t="shared" si="24"/>
        <v>weight: 3</v>
      </c>
      <c r="W118" s="4" t="str">
        <f t="shared" si="25"/>
        <v>category_id: 1</v>
      </c>
      <c r="X118" s="4" t="str">
        <f t="shared" si="26"/>
        <v>weapon_type: 'Exotic'</v>
      </c>
      <c r="Y118" s="4" t="str">
        <f t="shared" si="27"/>
        <v>ua_weapon_group: 'Sword'</v>
      </c>
      <c r="Z118" s="4" t="str">
        <f t="shared" si="28"/>
        <v>damage: 'd6'</v>
      </c>
      <c r="AA118" s="4" t="str">
        <f t="shared" si="29"/>
        <v>damage_type: 'Slashing'</v>
      </c>
      <c r="AB118" s="4" t="str">
        <f t="shared" si="30"/>
        <v/>
      </c>
      <c r="AC118" s="4" t="str">
        <f t="shared" si="31"/>
        <v>critical_range: 19</v>
      </c>
      <c r="AD118" s="4" t="str">
        <f t="shared" si="32"/>
        <v>critical_multiplier: 2</v>
      </c>
      <c r="AE118" s="4" t="str">
        <f t="shared" si="33"/>
        <v/>
      </c>
      <c r="AF118" s="4" t="str">
        <f t="shared" si="34"/>
        <v>range_incriment: -1</v>
      </c>
      <c r="AG118" s="4" t="str">
        <f t="shared" si="35"/>
        <v>melee_penalty: -1</v>
      </c>
      <c r="AH118" s="4" t="str">
        <f t="shared" si="36"/>
        <v>is_finess: 'false'</v>
      </c>
      <c r="AI118" s="4" t="str">
        <f t="shared" si="37"/>
        <v>has_reach: 'false'</v>
      </c>
      <c r="AK118" s="4" t="str">
        <f t="shared" ca="1" si="38"/>
        <v>{product_name: 'Ninja-to', cost: 10, stock: 9, weight: 3, category_id: 1, additional_information: JSON.stringify({weapon_type: 'Exotic', ua_weapon_group: 'Sword', damage: 'd6', damage_type: 'Slashing', critical_range: 19, critical_multiplier: 2, range_incriment: -1, melee_penalty: -1, is_finess: 'false', has_reach: 'false'})},</v>
      </c>
    </row>
    <row r="119" spans="1:37" outlineLevel="1" x14ac:dyDescent="0.2">
      <c r="A119" s="11" t="s">
        <v>227</v>
      </c>
      <c r="C119" s="12">
        <v>12</v>
      </c>
      <c r="D119" s="12"/>
      <c r="E119" s="51" t="s">
        <v>57</v>
      </c>
      <c r="F119" s="52" t="s">
        <v>152</v>
      </c>
      <c r="G119" s="52" t="s">
        <v>1329</v>
      </c>
      <c r="H119" s="51" t="s">
        <v>64</v>
      </c>
      <c r="I119" s="51"/>
      <c r="J119" s="51">
        <v>19</v>
      </c>
      <c r="K119" s="51">
        <v>2</v>
      </c>
      <c r="L119" s="51"/>
      <c r="M119" s="51"/>
      <c r="N119" s="51"/>
      <c r="O119" s="53" t="b">
        <v>0</v>
      </c>
      <c r="P119" s="53" t="b">
        <v>0</v>
      </c>
      <c r="R119" s="4" t="str">
        <f t="shared" si="20"/>
        <v>product_name: 'No-dachi'</v>
      </c>
      <c r="S119" s="4" t="str">
        <f t="shared" si="21"/>
        <v/>
      </c>
      <c r="T119" s="4" t="str">
        <f t="shared" si="22"/>
        <v>cost: -1</v>
      </c>
      <c r="U119" s="4" t="str">
        <f t="shared" ca="1" si="23"/>
        <v>stock: 12</v>
      </c>
      <c r="V119" s="4" t="str">
        <f t="shared" si="24"/>
        <v>weight: 12</v>
      </c>
      <c r="W119" s="4" t="str">
        <f t="shared" si="25"/>
        <v>category_id: 1</v>
      </c>
      <c r="X119" s="4" t="str">
        <f t="shared" si="26"/>
        <v>weapon_type: 'Martial'</v>
      </c>
      <c r="Y119" s="4" t="str">
        <f t="shared" si="27"/>
        <v>ua_weapon_group: 'Sword'</v>
      </c>
      <c r="Z119" s="4" t="str">
        <f t="shared" si="28"/>
        <v>damage: '2d6'</v>
      </c>
      <c r="AA119" s="4" t="str">
        <f t="shared" si="29"/>
        <v>damage_type: 'Slashing'</v>
      </c>
      <c r="AB119" s="4" t="str">
        <f t="shared" si="30"/>
        <v/>
      </c>
      <c r="AC119" s="4" t="str">
        <f t="shared" si="31"/>
        <v>critical_range: 19</v>
      </c>
      <c r="AD119" s="4" t="str">
        <f t="shared" si="32"/>
        <v>critical_multiplier: 2</v>
      </c>
      <c r="AE119" s="4" t="str">
        <f t="shared" si="33"/>
        <v/>
      </c>
      <c r="AF119" s="4" t="str">
        <f t="shared" si="34"/>
        <v>range_incriment: -1</v>
      </c>
      <c r="AG119" s="4" t="str">
        <f t="shared" si="35"/>
        <v>melee_penalty: -1</v>
      </c>
      <c r="AH119" s="4" t="str">
        <f t="shared" si="36"/>
        <v>is_finess: 'false'</v>
      </c>
      <c r="AI119" s="4" t="str">
        <f t="shared" si="37"/>
        <v>has_reach: 'false'</v>
      </c>
      <c r="AK119" s="4" t="str">
        <f t="shared" ca="1" si="38"/>
        <v>{product_name: 'No-dachi', cost: -1, stock: 12, weight: 12, category_id: 1, additional_information: JSON.stringify({weapon_type: 'Martial', ua_weapon_group: 'Sword', damage: '2d6', damage_type: 'Slashing', critical_range: 19, critical_multiplier: 2, range_incriment: -1, melee_penalty: -1, is_finess: 'false', has_reach: 'false'})},</v>
      </c>
    </row>
    <row r="120" spans="1:37" ht="51" outlineLevel="1" x14ac:dyDescent="0.2">
      <c r="A120" s="11" t="s">
        <v>228</v>
      </c>
      <c r="B120" s="35" t="s">
        <v>229</v>
      </c>
      <c r="C120" s="12">
        <v>2</v>
      </c>
      <c r="D120" s="12">
        <v>2</v>
      </c>
      <c r="E120" s="51" t="s">
        <v>68</v>
      </c>
      <c r="F120" s="52"/>
      <c r="G120" s="52" t="s">
        <v>1320</v>
      </c>
      <c r="H120" s="51" t="s">
        <v>95</v>
      </c>
      <c r="I120" s="51"/>
      <c r="J120" s="51">
        <v>20</v>
      </c>
      <c r="K120" s="51">
        <v>2</v>
      </c>
      <c r="L120" s="51"/>
      <c r="M120" s="51"/>
      <c r="N120" s="51"/>
      <c r="O120" s="53" t="b">
        <v>0</v>
      </c>
      <c r="P120" s="53" t="b">
        <v>0</v>
      </c>
      <c r="R120" s="4" t="str">
        <f t="shared" si="20"/>
        <v>product_name: 'Nunchaku'</v>
      </c>
      <c r="S120" s="4" t="str">
        <f t="shared" si="21"/>
        <v>description: 'The nunchaku is a special monk weapon. This designation gives a monk wielding a nunchaku special options. With a nunchaku, you get a +2 bonus on opposed attack rolls made to disarm an enemy (including the roll to avoid being disarmed if such an attempt fails).'</v>
      </c>
      <c r="T120" s="4" t="str">
        <f t="shared" si="22"/>
        <v>cost: 2</v>
      </c>
      <c r="U120" s="4" t="str">
        <f t="shared" ca="1" si="23"/>
        <v>stock: 2</v>
      </c>
      <c r="V120" s="4" t="str">
        <f t="shared" si="24"/>
        <v>weight: 2</v>
      </c>
      <c r="W120" s="4" t="str">
        <f t="shared" si="25"/>
        <v>category_id: 1</v>
      </c>
      <c r="X120" s="4" t="str">
        <f t="shared" si="26"/>
        <v>weapon_type: 'Exotic'</v>
      </c>
      <c r="Y120" s="4" t="str">
        <f t="shared" si="27"/>
        <v/>
      </c>
      <c r="Z120" s="4" t="str">
        <f t="shared" si="28"/>
        <v>damage: 'd6'</v>
      </c>
      <c r="AA120" s="4" t="str">
        <f t="shared" si="29"/>
        <v>damage_type: 'Bludgeoning'</v>
      </c>
      <c r="AB120" s="4" t="str">
        <f t="shared" si="30"/>
        <v/>
      </c>
      <c r="AC120" s="4" t="str">
        <f t="shared" si="31"/>
        <v>critical_range: 20</v>
      </c>
      <c r="AD120" s="4" t="str">
        <f t="shared" si="32"/>
        <v>critical_multiplier: 2</v>
      </c>
      <c r="AE120" s="4" t="str">
        <f t="shared" si="33"/>
        <v/>
      </c>
      <c r="AF120" s="4" t="str">
        <f t="shared" si="34"/>
        <v>range_incriment: -1</v>
      </c>
      <c r="AG120" s="4" t="str">
        <f t="shared" si="35"/>
        <v>melee_penalty: -1</v>
      </c>
      <c r="AH120" s="4" t="str">
        <f t="shared" si="36"/>
        <v>is_finess: 'false'</v>
      </c>
      <c r="AI120" s="4" t="str">
        <f t="shared" si="37"/>
        <v>has_reach: 'false'</v>
      </c>
      <c r="AK120" s="4" t="str">
        <f t="shared" ca="1" si="38"/>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2, weight: 2, category_id: 1, additional_information: JSON.stringify({weapon_type: 'Exotic', damage: 'd6', damage_type: 'Bludgeoning', critical_range: 20, critical_multiplier: 2, range_incriment: -1, melee_penalty: -1, is_finess: 'false', has_reach: 'false'})},</v>
      </c>
    </row>
    <row r="121" spans="1:37" outlineLevel="1" x14ac:dyDescent="0.2">
      <c r="A121" s="11" t="s">
        <v>230</v>
      </c>
      <c r="C121" s="12">
        <v>10</v>
      </c>
      <c r="D121" s="12"/>
      <c r="E121" s="51" t="s">
        <v>57</v>
      </c>
      <c r="F121" s="52"/>
      <c r="G121" s="52" t="s">
        <v>1324</v>
      </c>
      <c r="H121" s="51" t="s">
        <v>64</v>
      </c>
      <c r="I121" s="51"/>
      <c r="J121" s="51">
        <v>20</v>
      </c>
      <c r="K121" s="51">
        <v>3</v>
      </c>
      <c r="L121" s="51"/>
      <c r="M121" s="51"/>
      <c r="N121" s="51"/>
      <c r="O121" s="53" t="b">
        <v>0</v>
      </c>
      <c r="P121" s="53" t="b">
        <v>0</v>
      </c>
      <c r="R121" s="4" t="str">
        <f t="shared" si="20"/>
        <v>product_name: 'Ono'</v>
      </c>
      <c r="S121" s="4" t="str">
        <f t="shared" si="21"/>
        <v/>
      </c>
      <c r="T121" s="4" t="str">
        <f t="shared" si="22"/>
        <v>cost: -1</v>
      </c>
      <c r="U121" s="4" t="str">
        <f t="shared" ca="1" si="23"/>
        <v>stock: 11</v>
      </c>
      <c r="V121" s="4" t="str">
        <f t="shared" si="24"/>
        <v>weight: 10</v>
      </c>
      <c r="W121" s="4" t="str">
        <f t="shared" si="25"/>
        <v>category_id: 1</v>
      </c>
      <c r="X121" s="4" t="str">
        <f t="shared" si="26"/>
        <v>weapon_type: 'Martial'</v>
      </c>
      <c r="Y121" s="4" t="str">
        <f t="shared" si="27"/>
        <v/>
      </c>
      <c r="Z121" s="4" t="str">
        <f t="shared" si="28"/>
        <v>damage: 'd10'</v>
      </c>
      <c r="AA121" s="4" t="str">
        <f t="shared" si="29"/>
        <v>damage_type: 'Slashing'</v>
      </c>
      <c r="AB121" s="4" t="str">
        <f t="shared" si="30"/>
        <v/>
      </c>
      <c r="AC121" s="4" t="str">
        <f t="shared" si="31"/>
        <v>critical_range: 20</v>
      </c>
      <c r="AD121" s="4" t="str">
        <f t="shared" si="32"/>
        <v>critical_multiplier: 3</v>
      </c>
      <c r="AE121" s="4" t="str">
        <f t="shared" si="33"/>
        <v/>
      </c>
      <c r="AF121" s="4" t="str">
        <f t="shared" si="34"/>
        <v>range_incriment: -1</v>
      </c>
      <c r="AG121" s="4" t="str">
        <f t="shared" si="35"/>
        <v>melee_penalty: -1</v>
      </c>
      <c r="AH121" s="4" t="str">
        <f t="shared" si="36"/>
        <v>is_finess: 'false'</v>
      </c>
      <c r="AI121" s="4" t="str">
        <f t="shared" si="37"/>
        <v>has_reach: 'false'</v>
      </c>
      <c r="AK121" s="4" t="str">
        <f t="shared" ca="1" si="38"/>
        <v>{product_name: 'Ono', cost: -1, stock: 11, weight: 10, category_id: 1, additional_information: JSON.stringify({weapon_type: 'Martial', damage: 'd10', damage_type: 'Slashing', critical_range: 20, critical_multiplier: 3, range_incriment: -1, melee_penalty: -1, is_finess: 'false', has_reach: 'false'})},</v>
      </c>
    </row>
    <row r="122" spans="1:37" outlineLevel="1" x14ac:dyDescent="0.2">
      <c r="A122" s="11" t="s">
        <v>231</v>
      </c>
      <c r="C122" s="12">
        <v>6</v>
      </c>
      <c r="D122" s="12">
        <v>8</v>
      </c>
      <c r="E122" s="51" t="s">
        <v>57</v>
      </c>
      <c r="F122" s="52" t="s">
        <v>137</v>
      </c>
      <c r="G122" s="52" t="s">
        <v>1320</v>
      </c>
      <c r="H122" s="51" t="s">
        <v>47</v>
      </c>
      <c r="I122" s="51"/>
      <c r="J122" s="51">
        <v>20</v>
      </c>
      <c r="K122" s="51">
        <v>4</v>
      </c>
      <c r="L122" s="51"/>
      <c r="M122" s="51"/>
      <c r="N122" s="51"/>
      <c r="O122" s="53" t="b">
        <v>0</v>
      </c>
      <c r="P122" s="53" t="b">
        <v>0</v>
      </c>
      <c r="R122" s="4" t="str">
        <f t="shared" si="20"/>
        <v>product_name: 'Pick, Heavy'</v>
      </c>
      <c r="S122" s="4" t="str">
        <f t="shared" si="21"/>
        <v/>
      </c>
      <c r="T122" s="4" t="str">
        <f t="shared" si="22"/>
        <v>cost: 8</v>
      </c>
      <c r="U122" s="4" t="str">
        <f t="shared" ca="1" si="23"/>
        <v>stock: 10</v>
      </c>
      <c r="V122" s="4" t="str">
        <f t="shared" si="24"/>
        <v>weight: 6</v>
      </c>
      <c r="W122" s="4" t="str">
        <f t="shared" si="25"/>
        <v>category_id: 1</v>
      </c>
      <c r="X122" s="4" t="str">
        <f t="shared" si="26"/>
        <v>weapon_type: 'Martial'</v>
      </c>
      <c r="Y122" s="4" t="str">
        <f t="shared" si="27"/>
        <v>ua_weapon_group: 'Impact'</v>
      </c>
      <c r="Z122" s="4" t="str">
        <f t="shared" si="28"/>
        <v>damage: 'd6'</v>
      </c>
      <c r="AA122" s="4" t="str">
        <f t="shared" si="29"/>
        <v>damage_type: 'Piercing'</v>
      </c>
      <c r="AB122" s="4" t="str">
        <f t="shared" si="30"/>
        <v/>
      </c>
      <c r="AC122" s="4" t="str">
        <f t="shared" si="31"/>
        <v>critical_range: 20</v>
      </c>
      <c r="AD122" s="4" t="str">
        <f t="shared" si="32"/>
        <v>critical_multiplier: 4</v>
      </c>
      <c r="AE122" s="4" t="str">
        <f t="shared" si="33"/>
        <v/>
      </c>
      <c r="AF122" s="4" t="str">
        <f t="shared" si="34"/>
        <v>range_incriment: -1</v>
      </c>
      <c r="AG122" s="4" t="str">
        <f t="shared" si="35"/>
        <v>melee_penalty: -1</v>
      </c>
      <c r="AH122" s="4" t="str">
        <f t="shared" si="36"/>
        <v>is_finess: 'false'</v>
      </c>
      <c r="AI122" s="4" t="str">
        <f t="shared" si="37"/>
        <v>has_reach: 'false'</v>
      </c>
      <c r="AK122" s="4" t="str">
        <f t="shared" ca="1" si="38"/>
        <v>{product_name: 'Pick, Heavy', cost: 8, stock: 10, weight: 6, category_id: 1, additional_information: JSON.stringify({weapon_type: 'Martial', ua_weapon_group: 'Impact', damage: 'd6', damage_type: 'Piercing', critical_range: 20, critical_multiplier: 4, range_incriment: -1, melee_penalty: -1, is_finess: 'false', has_reach: 'false'})},</v>
      </c>
    </row>
    <row r="123" spans="1:37" outlineLevel="1" x14ac:dyDescent="0.2">
      <c r="A123" s="11" t="s">
        <v>232</v>
      </c>
      <c r="C123" s="12">
        <v>4</v>
      </c>
      <c r="D123" s="12">
        <v>4</v>
      </c>
      <c r="E123" s="51" t="s">
        <v>57</v>
      </c>
      <c r="F123" s="52" t="s">
        <v>137</v>
      </c>
      <c r="G123" s="52" t="s">
        <v>1321</v>
      </c>
      <c r="H123" s="51" t="s">
        <v>47</v>
      </c>
      <c r="I123" s="51"/>
      <c r="J123" s="51">
        <v>20</v>
      </c>
      <c r="K123" s="51">
        <v>4</v>
      </c>
      <c r="L123" s="51"/>
      <c r="M123" s="51"/>
      <c r="N123" s="51"/>
      <c r="O123" s="53" t="b">
        <v>0</v>
      </c>
      <c r="P123" s="53" t="b">
        <v>0</v>
      </c>
      <c r="R123" s="4" t="str">
        <f t="shared" si="20"/>
        <v>product_name: 'Pick, Light'</v>
      </c>
      <c r="S123" s="4" t="str">
        <f t="shared" si="21"/>
        <v/>
      </c>
      <c r="T123" s="4" t="str">
        <f t="shared" si="22"/>
        <v>cost: 4</v>
      </c>
      <c r="U123" s="4" t="str">
        <f t="shared" ca="1" si="23"/>
        <v>stock: 1</v>
      </c>
      <c r="V123" s="4" t="str">
        <f t="shared" si="24"/>
        <v>weight: 4</v>
      </c>
      <c r="W123" s="4" t="str">
        <f t="shared" si="25"/>
        <v>category_id: 1</v>
      </c>
      <c r="X123" s="4" t="str">
        <f t="shared" si="26"/>
        <v>weapon_type: 'Martial'</v>
      </c>
      <c r="Y123" s="4" t="str">
        <f t="shared" si="27"/>
        <v>ua_weapon_group: 'Impact'</v>
      </c>
      <c r="Z123" s="4" t="str">
        <f t="shared" si="28"/>
        <v>damage: 'd4'</v>
      </c>
      <c r="AA123" s="4" t="str">
        <f t="shared" si="29"/>
        <v>damage_type: 'Piercing'</v>
      </c>
      <c r="AB123" s="4" t="str">
        <f t="shared" si="30"/>
        <v/>
      </c>
      <c r="AC123" s="4" t="str">
        <f t="shared" si="31"/>
        <v>critical_range: 20</v>
      </c>
      <c r="AD123" s="4" t="str">
        <f t="shared" si="32"/>
        <v>critical_multiplier: 4</v>
      </c>
      <c r="AE123" s="4" t="str">
        <f t="shared" si="33"/>
        <v/>
      </c>
      <c r="AF123" s="4" t="str">
        <f t="shared" si="34"/>
        <v>range_incriment: -1</v>
      </c>
      <c r="AG123" s="4" t="str">
        <f t="shared" si="35"/>
        <v>melee_penalty: -1</v>
      </c>
      <c r="AH123" s="4" t="str">
        <f t="shared" si="36"/>
        <v>is_finess: 'false'</v>
      </c>
      <c r="AI123" s="4" t="str">
        <f t="shared" si="37"/>
        <v>has_reach: 'false'</v>
      </c>
      <c r="AK123" s="4" t="str">
        <f t="shared" ca="1" si="38"/>
        <v>{product_name: 'Pick, Light', cost: 4, stock: 1, weight: 4, category_id: 1, additional_information: JSON.stringify({weapon_type: 'Martial', ua_weapon_group: 'Impact', damage: 'd4', damage_type: 'Piercing', critical_range: 20, critical_multiplier: 4, range_incriment: -1, melee_penalty: -1, is_finess: 'false', has_reach: 'false'})},</v>
      </c>
    </row>
    <row r="124" spans="1:37" outlineLevel="1" x14ac:dyDescent="0.2">
      <c r="A124" s="11" t="s">
        <v>233</v>
      </c>
      <c r="C124" s="12">
        <v>4</v>
      </c>
      <c r="D124" s="12"/>
      <c r="E124" s="51" t="s">
        <v>68</v>
      </c>
      <c r="F124" s="52" t="s">
        <v>137</v>
      </c>
      <c r="G124" s="52" t="s">
        <v>1320</v>
      </c>
      <c r="H124" s="51" t="s">
        <v>95</v>
      </c>
      <c r="I124" s="51"/>
      <c r="J124" s="51">
        <v>20</v>
      </c>
      <c r="K124" s="51">
        <v>3</v>
      </c>
      <c r="L124" s="51"/>
      <c r="M124" s="51"/>
      <c r="N124" s="51"/>
      <c r="O124" s="53" t="b">
        <v>0</v>
      </c>
      <c r="P124" s="53" t="b">
        <v>0</v>
      </c>
      <c r="R124" s="4" t="str">
        <f t="shared" si="20"/>
        <v>product_name: 'Pipe, Machi-kanshisha'</v>
      </c>
      <c r="S124" s="4" t="str">
        <f t="shared" si="21"/>
        <v/>
      </c>
      <c r="T124" s="4" t="str">
        <f t="shared" si="22"/>
        <v>cost: -1</v>
      </c>
      <c r="U124" s="4" t="str">
        <f t="shared" ca="1" si="23"/>
        <v>stock: 14</v>
      </c>
      <c r="V124" s="4" t="str">
        <f t="shared" si="24"/>
        <v>weight: 4</v>
      </c>
      <c r="W124" s="4" t="str">
        <f t="shared" si="25"/>
        <v>category_id: 1</v>
      </c>
      <c r="X124" s="4" t="str">
        <f t="shared" si="26"/>
        <v>weapon_type: 'Exotic'</v>
      </c>
      <c r="Y124" s="4" t="str">
        <f t="shared" si="27"/>
        <v>ua_weapon_group: 'Impact'</v>
      </c>
      <c r="Z124" s="4" t="str">
        <f t="shared" si="28"/>
        <v>damage: 'd6'</v>
      </c>
      <c r="AA124" s="4" t="str">
        <f t="shared" si="29"/>
        <v>damage_type: 'Bludgeoning'</v>
      </c>
      <c r="AB124" s="4" t="str">
        <f t="shared" si="30"/>
        <v/>
      </c>
      <c r="AC124" s="4" t="str">
        <f t="shared" si="31"/>
        <v>critical_range: 20</v>
      </c>
      <c r="AD124" s="4" t="str">
        <f t="shared" si="32"/>
        <v>critical_multiplier: 3</v>
      </c>
      <c r="AE124" s="4" t="str">
        <f t="shared" si="33"/>
        <v/>
      </c>
      <c r="AF124" s="4" t="str">
        <f t="shared" si="34"/>
        <v>range_incriment: -1</v>
      </c>
      <c r="AG124" s="4" t="str">
        <f t="shared" si="35"/>
        <v>melee_penalty: -1</v>
      </c>
      <c r="AH124" s="4" t="str">
        <f t="shared" si="36"/>
        <v>is_finess: 'false'</v>
      </c>
      <c r="AI124" s="4" t="str">
        <f t="shared" si="37"/>
        <v>has_reach: 'false'</v>
      </c>
      <c r="AK124" s="4" t="str">
        <f t="shared" ca="1" si="38"/>
        <v>{product_name: 'Pipe, Machi-kanshisha', cost: -1, stock: 14, weight: 4, category_id: 1, additional_information: JSON.stringify({weapon_type: 'Exotic', ua_weapon_group: 'Impact', damage: 'd6', damage_type: 'Bludgeoning', critical_range: 20, critical_multiplier: 3, range_incriment: -1, melee_penalty: -1, is_finess: 'false', has_reach: 'false'})},</v>
      </c>
    </row>
    <row r="125" spans="1:37" ht="51" outlineLevel="1" x14ac:dyDescent="0.2">
      <c r="A125" s="11" t="s">
        <v>234</v>
      </c>
      <c r="B125" s="35" t="s">
        <v>235</v>
      </c>
      <c r="C125" s="12">
        <v>15</v>
      </c>
      <c r="D125" s="12">
        <v>10</v>
      </c>
      <c r="E125" s="51" t="s">
        <v>57</v>
      </c>
      <c r="F125" s="52" t="s">
        <v>177</v>
      </c>
      <c r="G125" s="52" t="s">
        <v>1327</v>
      </c>
      <c r="H125" s="51" t="s">
        <v>47</v>
      </c>
      <c r="I125" s="51"/>
      <c r="J125" s="51">
        <v>20</v>
      </c>
      <c r="K125" s="51">
        <v>3</v>
      </c>
      <c r="L125" s="51"/>
      <c r="M125" s="51"/>
      <c r="N125" s="51"/>
      <c r="O125" s="53" t="b">
        <v>0</v>
      </c>
      <c r="P125" s="53" t="b">
        <v>1</v>
      </c>
      <c r="R125" s="4" t="str">
        <f t="shared" si="20"/>
        <v>product_name: 'Ranseur'</v>
      </c>
      <c r="S125" s="4" t="str">
        <f t="shared" si="21"/>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T125" s="4" t="str">
        <f t="shared" si="22"/>
        <v>cost: 10</v>
      </c>
      <c r="U125" s="4" t="str">
        <f t="shared" ca="1" si="23"/>
        <v>stock: 15</v>
      </c>
      <c r="V125" s="4" t="str">
        <f t="shared" si="24"/>
        <v>weight: 15</v>
      </c>
      <c r="W125" s="4" t="str">
        <f t="shared" si="25"/>
        <v>category_id: 1</v>
      </c>
      <c r="X125" s="4" t="str">
        <f t="shared" si="26"/>
        <v>weapon_type: 'Martial'</v>
      </c>
      <c r="Y125" s="4" t="str">
        <f t="shared" si="27"/>
        <v>ua_weapon_group: 'Polearm'</v>
      </c>
      <c r="Z125" s="4" t="str">
        <f t="shared" si="28"/>
        <v>damage: '2d4'</v>
      </c>
      <c r="AA125" s="4" t="str">
        <f t="shared" si="29"/>
        <v>damage_type: 'Piercing'</v>
      </c>
      <c r="AB125" s="4" t="str">
        <f t="shared" si="30"/>
        <v/>
      </c>
      <c r="AC125" s="4" t="str">
        <f t="shared" si="31"/>
        <v>critical_range: 20</v>
      </c>
      <c r="AD125" s="4" t="str">
        <f t="shared" si="32"/>
        <v>critical_multiplier: 3</v>
      </c>
      <c r="AE125" s="4" t="str">
        <f t="shared" si="33"/>
        <v/>
      </c>
      <c r="AF125" s="4" t="str">
        <f t="shared" si="34"/>
        <v>range_incriment: -1</v>
      </c>
      <c r="AG125" s="4" t="str">
        <f t="shared" si="35"/>
        <v>melee_penalty: -1</v>
      </c>
      <c r="AH125" s="4" t="str">
        <f t="shared" si="36"/>
        <v>is_finess: 'false'</v>
      </c>
      <c r="AI125" s="4" t="str">
        <f t="shared" si="37"/>
        <v>has_reach: 'true'</v>
      </c>
      <c r="AK125" s="4" t="str">
        <f t="shared" ca="1" si="38"/>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15, weight: 15, category_id: 1, additional_information: JSON.stringify({weapon_type: 'Martial', ua_weapon_group: 'Polearm', damage: '2d4', damage_type: 'Piercing', critical_range: 20, critical_multiplier: 3, range_incriment: -1, melee_penalty: -1, is_finess: 'false', has_reach: 'true'})},</v>
      </c>
    </row>
    <row r="126" spans="1:37" ht="61.2" outlineLevel="1" x14ac:dyDescent="0.2">
      <c r="A126" s="11" t="s">
        <v>236</v>
      </c>
      <c r="B126" s="35" t="s">
        <v>237</v>
      </c>
      <c r="C126" s="12">
        <v>3</v>
      </c>
      <c r="D126" s="12">
        <v>20</v>
      </c>
      <c r="E126" s="51" t="s">
        <v>57</v>
      </c>
      <c r="F126" s="52" t="s">
        <v>152</v>
      </c>
      <c r="G126" s="52" t="s">
        <v>1320</v>
      </c>
      <c r="H126" s="51" t="s">
        <v>47</v>
      </c>
      <c r="I126" s="51"/>
      <c r="J126" s="51">
        <v>18</v>
      </c>
      <c r="K126" s="51">
        <v>2</v>
      </c>
      <c r="L126" s="51"/>
      <c r="M126" s="51"/>
      <c r="N126" s="51"/>
      <c r="O126" s="53" t="b">
        <v>1</v>
      </c>
      <c r="P126" s="53" t="b">
        <v>0</v>
      </c>
      <c r="R126" s="4" t="str">
        <f t="shared" si="20"/>
        <v>product_name: 'Rapier'</v>
      </c>
      <c r="S126" s="4" t="str">
        <f t="shared" si="21"/>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T126" s="4" t="str">
        <f t="shared" si="22"/>
        <v>cost: 20</v>
      </c>
      <c r="U126" s="4" t="str">
        <f t="shared" ca="1" si="23"/>
        <v>stock: 1</v>
      </c>
      <c r="V126" s="4" t="str">
        <f t="shared" si="24"/>
        <v>weight: 3</v>
      </c>
      <c r="W126" s="4" t="str">
        <f t="shared" si="25"/>
        <v>category_id: 1</v>
      </c>
      <c r="X126" s="4" t="str">
        <f t="shared" si="26"/>
        <v>weapon_type: 'Martial'</v>
      </c>
      <c r="Y126" s="4" t="str">
        <f t="shared" si="27"/>
        <v>ua_weapon_group: 'Sword'</v>
      </c>
      <c r="Z126" s="4" t="str">
        <f t="shared" si="28"/>
        <v>damage: 'd6'</v>
      </c>
      <c r="AA126" s="4" t="str">
        <f t="shared" si="29"/>
        <v>damage_type: 'Piercing'</v>
      </c>
      <c r="AB126" s="4" t="str">
        <f t="shared" si="30"/>
        <v/>
      </c>
      <c r="AC126" s="4" t="str">
        <f t="shared" si="31"/>
        <v>critical_range: 18</v>
      </c>
      <c r="AD126" s="4" t="str">
        <f t="shared" si="32"/>
        <v>critical_multiplier: 2</v>
      </c>
      <c r="AE126" s="4" t="str">
        <f t="shared" si="33"/>
        <v/>
      </c>
      <c r="AF126" s="4" t="str">
        <f t="shared" si="34"/>
        <v>range_incriment: -1</v>
      </c>
      <c r="AG126" s="4" t="str">
        <f t="shared" si="35"/>
        <v>melee_penalty: -1</v>
      </c>
      <c r="AH126" s="4" t="str">
        <f t="shared" si="36"/>
        <v>is_finess: 'true'</v>
      </c>
      <c r="AI126" s="4" t="str">
        <f t="shared" si="37"/>
        <v>has_reach: 'false'</v>
      </c>
      <c r="AK126" s="4" t="str">
        <f t="shared" ca="1" si="38"/>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1, weight: 3, category_id: 1, additional_information: JSON.stringify({weapon_type: 'Martial', ua_weapon_group: 'Sword', damage: 'd6', damage_type: 'Piercing', critical_range: 18, critical_multiplier: 2, range_incriment: -1, melee_penalty: -1, is_finess: 'true', has_reach: 'false'})},</v>
      </c>
    </row>
    <row r="127" spans="1:37" outlineLevel="1" x14ac:dyDescent="0.2">
      <c r="A127" s="11" t="s">
        <v>238</v>
      </c>
      <c r="C127" s="12">
        <v>0.5</v>
      </c>
      <c r="D127" s="12"/>
      <c r="E127" s="51" t="s">
        <v>45</v>
      </c>
      <c r="F127" s="52" t="s">
        <v>61</v>
      </c>
      <c r="G127" s="52" t="s">
        <v>1330</v>
      </c>
      <c r="H127" s="51" t="s">
        <v>95</v>
      </c>
      <c r="I127" s="51"/>
      <c r="J127" s="51">
        <v>20</v>
      </c>
      <c r="K127" s="51">
        <v>2</v>
      </c>
      <c r="L127" s="51" t="s">
        <v>41</v>
      </c>
      <c r="M127" s="51">
        <v>10</v>
      </c>
      <c r="N127" s="51"/>
      <c r="O127" s="53" t="b">
        <v>0</v>
      </c>
      <c r="P127" s="53" t="b">
        <v>0</v>
      </c>
      <c r="R127" s="4" t="str">
        <f t="shared" si="20"/>
        <v>product_name: 'Rock'</v>
      </c>
      <c r="S127" s="4" t="str">
        <f t="shared" si="21"/>
        <v/>
      </c>
      <c r="T127" s="4" t="str">
        <f t="shared" si="22"/>
        <v>cost: -1</v>
      </c>
      <c r="U127" s="4" t="str">
        <f t="shared" ca="1" si="23"/>
        <v>stock: 0</v>
      </c>
      <c r="V127" s="4" t="str">
        <f t="shared" si="24"/>
        <v>weight: 0.5</v>
      </c>
      <c r="W127" s="4" t="str">
        <f t="shared" si="25"/>
        <v>category_id: 1</v>
      </c>
      <c r="X127" s="4" t="str">
        <f t="shared" si="26"/>
        <v>weapon_type: 'Simple'</v>
      </c>
      <c r="Y127" s="4" t="str">
        <f t="shared" si="27"/>
        <v>ua_weapon_group: 'Improvised'</v>
      </c>
      <c r="Z127" s="4" t="str">
        <f t="shared" si="28"/>
        <v>damage: 'd2'</v>
      </c>
      <c r="AA127" s="4" t="str">
        <f t="shared" si="29"/>
        <v>damage_type: 'Bludgeoning'</v>
      </c>
      <c r="AB127" s="4" t="str">
        <f t="shared" si="30"/>
        <v/>
      </c>
      <c r="AC127" s="4" t="str">
        <f t="shared" si="31"/>
        <v>critical_range: 20</v>
      </c>
      <c r="AD127" s="4" t="str">
        <f t="shared" si="32"/>
        <v>critical_multiplier: 2</v>
      </c>
      <c r="AE127" s="4" t="str">
        <f t="shared" si="33"/>
        <v>delivery: 'thrown'</v>
      </c>
      <c r="AF127" s="4" t="str">
        <f t="shared" si="34"/>
        <v>range_incriment: 10</v>
      </c>
      <c r="AG127" s="4" t="str">
        <f t="shared" si="35"/>
        <v>melee_penalty: -1</v>
      </c>
      <c r="AH127" s="4" t="str">
        <f t="shared" si="36"/>
        <v>is_finess: 'false'</v>
      </c>
      <c r="AI127" s="4" t="str">
        <f t="shared" si="37"/>
        <v>has_reach: 'false'</v>
      </c>
      <c r="AK127" s="4" t="str">
        <f t="shared" ca="1" si="38"/>
        <v>{product_name: 'Rock', cost: -1, stock: 0, weight: 0.5, category_id: 1, additional_information: JSON.stringify({weapon_type: 'Simple', ua_weapon_group: 'Improvised', damage: 'd2', damage_type: 'Bludgeoning', critical_range: 20, critical_multiplier: 2, delivery: 'thrown', range_incriment: 10, melee_penalty: -1, is_finess: 'false', has_reach: 'false'})},</v>
      </c>
    </row>
    <row r="128" spans="1:37" outlineLevel="1" x14ac:dyDescent="0.2">
      <c r="A128" s="11" t="s">
        <v>239</v>
      </c>
      <c r="C128" s="12">
        <v>4</v>
      </c>
      <c r="D128" s="12">
        <v>20</v>
      </c>
      <c r="E128" s="51" t="s">
        <v>57</v>
      </c>
      <c r="F128" s="52" t="s">
        <v>152</v>
      </c>
      <c r="G128" s="52" t="s">
        <v>1323</v>
      </c>
      <c r="H128" s="51" t="s">
        <v>135</v>
      </c>
      <c r="I128" s="51"/>
      <c r="J128" s="51">
        <v>19</v>
      </c>
      <c r="K128" s="51">
        <v>2</v>
      </c>
      <c r="L128" s="51"/>
      <c r="M128" s="51"/>
      <c r="N128" s="51"/>
      <c r="O128" s="53" t="b">
        <v>0</v>
      </c>
      <c r="P128" s="53" t="b">
        <v>0</v>
      </c>
      <c r="R128" s="4" t="str">
        <f t="shared" si="20"/>
        <v>product_name: 'Saber'</v>
      </c>
      <c r="S128" s="4" t="str">
        <f t="shared" si="21"/>
        <v/>
      </c>
      <c r="T128" s="4" t="str">
        <f t="shared" si="22"/>
        <v>cost: 20</v>
      </c>
      <c r="U128" s="4" t="str">
        <f t="shared" ca="1" si="23"/>
        <v>stock: 17</v>
      </c>
      <c r="V128" s="4" t="str">
        <f t="shared" si="24"/>
        <v>weight: 4</v>
      </c>
      <c r="W128" s="4" t="str">
        <f t="shared" si="25"/>
        <v>category_id: 1</v>
      </c>
      <c r="X128" s="4" t="str">
        <f t="shared" si="26"/>
        <v>weapon_type: 'Martial'</v>
      </c>
      <c r="Y128" s="4" t="str">
        <f t="shared" si="27"/>
        <v>ua_weapon_group: 'Sword'</v>
      </c>
      <c r="Z128" s="4" t="str">
        <f t="shared" si="28"/>
        <v>damage: 'd8'</v>
      </c>
      <c r="AA128" s="4" t="str">
        <f t="shared" si="29"/>
        <v>damage_type: 'Slashing or Piercing'</v>
      </c>
      <c r="AB128" s="4" t="str">
        <f t="shared" si="30"/>
        <v/>
      </c>
      <c r="AC128" s="4" t="str">
        <f t="shared" si="31"/>
        <v>critical_range: 19</v>
      </c>
      <c r="AD128" s="4" t="str">
        <f t="shared" si="32"/>
        <v>critical_multiplier: 2</v>
      </c>
      <c r="AE128" s="4" t="str">
        <f t="shared" si="33"/>
        <v/>
      </c>
      <c r="AF128" s="4" t="str">
        <f t="shared" si="34"/>
        <v>range_incriment: -1</v>
      </c>
      <c r="AG128" s="4" t="str">
        <f t="shared" si="35"/>
        <v>melee_penalty: -1</v>
      </c>
      <c r="AH128" s="4" t="str">
        <f t="shared" si="36"/>
        <v>is_finess: 'false'</v>
      </c>
      <c r="AI128" s="4" t="str">
        <f t="shared" si="37"/>
        <v>has_reach: 'false'</v>
      </c>
      <c r="AK128" s="4" t="str">
        <f t="shared" ca="1" si="38"/>
        <v>{product_name: 'Saber', cost: 20, stock: 17, weight: 4, category_id: 1, additional_information: JSON.stringify({weapon_type: 'Martial', ua_weapon_group: 'Sword', damage: 'd8', damage_type: 'Slashing or Piercing', critical_range: 19, critical_multiplier: 2, range_incriment: -1, melee_penalty: -1, is_finess: 'false', has_reach: 'false'})},</v>
      </c>
    </row>
    <row r="129" spans="1:37" ht="51" outlineLevel="1" x14ac:dyDescent="0.2">
      <c r="A129" s="11" t="s">
        <v>240</v>
      </c>
      <c r="B129" s="35" t="s">
        <v>241</v>
      </c>
      <c r="C129" s="12">
        <v>2</v>
      </c>
      <c r="D129" s="12">
        <v>1</v>
      </c>
      <c r="E129" s="51" t="s">
        <v>68</v>
      </c>
      <c r="F129" s="52" t="s">
        <v>87</v>
      </c>
      <c r="G129" s="52" t="s">
        <v>1321</v>
      </c>
      <c r="H129" s="51" t="s">
        <v>95</v>
      </c>
      <c r="I129" s="51"/>
      <c r="J129" s="51">
        <v>20</v>
      </c>
      <c r="K129" s="51">
        <v>2</v>
      </c>
      <c r="L129" s="51"/>
      <c r="M129" s="51"/>
      <c r="N129" s="51"/>
      <c r="O129" s="53" t="b">
        <v>0</v>
      </c>
      <c r="P129" s="53" t="b">
        <v>0</v>
      </c>
      <c r="R129" s="4" t="str">
        <f t="shared" si="20"/>
        <v>product_name: 'Sai'</v>
      </c>
      <c r="S129" s="4" t="str">
        <f t="shared" si="21"/>
        <v>description: 'With a sai, you get a +4 bonus on opposed attack rolls made to disarm an enemy (including the roll to avoid being disarmed if such an attempt fails).\nThe sai is a special monk weapon. This designation gives a monk wielding a sai special options.'</v>
      </c>
      <c r="T129" s="4" t="str">
        <f t="shared" si="22"/>
        <v>cost: 1</v>
      </c>
      <c r="U129" s="4" t="str">
        <f t="shared" ca="1" si="23"/>
        <v>stock: 12</v>
      </c>
      <c r="V129" s="4" t="str">
        <f t="shared" si="24"/>
        <v>weight: 2</v>
      </c>
      <c r="W129" s="4" t="str">
        <f t="shared" si="25"/>
        <v>category_id: 1</v>
      </c>
      <c r="X129" s="4" t="str">
        <f t="shared" si="26"/>
        <v>weapon_type: 'Exotic'</v>
      </c>
      <c r="Y129" s="4" t="str">
        <f t="shared" si="27"/>
        <v>ua_weapon_group: 'Dagger'</v>
      </c>
      <c r="Z129" s="4" t="str">
        <f t="shared" si="28"/>
        <v>damage: 'd4'</v>
      </c>
      <c r="AA129" s="4" t="str">
        <f t="shared" si="29"/>
        <v>damage_type: 'Bludgeoning'</v>
      </c>
      <c r="AB129" s="4" t="str">
        <f t="shared" si="30"/>
        <v/>
      </c>
      <c r="AC129" s="4" t="str">
        <f t="shared" si="31"/>
        <v>critical_range: 20</v>
      </c>
      <c r="AD129" s="4" t="str">
        <f t="shared" si="32"/>
        <v>critical_multiplier: 2</v>
      </c>
      <c r="AE129" s="4" t="str">
        <f t="shared" si="33"/>
        <v/>
      </c>
      <c r="AF129" s="4" t="str">
        <f t="shared" si="34"/>
        <v>range_incriment: -1</v>
      </c>
      <c r="AG129" s="4" t="str">
        <f t="shared" si="35"/>
        <v>melee_penalty: -1</v>
      </c>
      <c r="AH129" s="4" t="str">
        <f t="shared" si="36"/>
        <v>is_finess: 'false'</v>
      </c>
      <c r="AI129" s="4" t="str">
        <f t="shared" si="37"/>
        <v>has_reach: 'false'</v>
      </c>
      <c r="AK129" s="4" t="str">
        <f t="shared" ca="1" si="38"/>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12, weight: 2, category_id: 1, additional_information: JSON.stringify({weapon_type: 'Exotic', ua_weapon_group: 'Dagger', damage: 'd4', damage_type: 'Bludgeoning', critical_range: 20, critical_multiplier: 2, range_incriment: -1, melee_penalty: -1, is_finess: 'false', has_reach: 'false'})},</v>
      </c>
    </row>
    <row r="130" spans="1:37" outlineLevel="1" x14ac:dyDescent="0.2">
      <c r="A130" s="11" t="s">
        <v>242</v>
      </c>
      <c r="C130" s="12">
        <v>10</v>
      </c>
      <c r="D130" s="12">
        <v>95</v>
      </c>
      <c r="E130" s="51" t="s">
        <v>68</v>
      </c>
      <c r="F130" s="52"/>
      <c r="G130" s="52" t="s">
        <v>1323</v>
      </c>
      <c r="H130" s="51" t="s">
        <v>47</v>
      </c>
      <c r="I130" s="51"/>
      <c r="J130" s="51">
        <v>20</v>
      </c>
      <c r="K130" s="51">
        <v>3</v>
      </c>
      <c r="L130" s="51"/>
      <c r="M130" s="51"/>
      <c r="N130" s="51"/>
      <c r="O130" s="53" t="b">
        <v>0</v>
      </c>
      <c r="P130" s="53" t="b">
        <v>0</v>
      </c>
      <c r="R130" s="4" t="str">
        <f t="shared" si="20"/>
        <v>product_name: 'Sang Kauw'</v>
      </c>
      <c r="S130" s="4" t="str">
        <f t="shared" si="21"/>
        <v/>
      </c>
      <c r="T130" s="4" t="str">
        <f t="shared" si="22"/>
        <v>cost: 95</v>
      </c>
      <c r="U130" s="4" t="str">
        <f t="shared" ca="1" si="23"/>
        <v>stock: 10</v>
      </c>
      <c r="V130" s="4" t="str">
        <f t="shared" si="24"/>
        <v>weight: 10</v>
      </c>
      <c r="W130" s="4" t="str">
        <f t="shared" si="25"/>
        <v>category_id: 1</v>
      </c>
      <c r="X130" s="4" t="str">
        <f t="shared" si="26"/>
        <v>weapon_type: 'Exotic'</v>
      </c>
      <c r="Y130" s="4" t="str">
        <f t="shared" si="27"/>
        <v/>
      </c>
      <c r="Z130" s="4" t="str">
        <f t="shared" si="28"/>
        <v>damage: 'd8'</v>
      </c>
      <c r="AA130" s="4" t="str">
        <f t="shared" si="29"/>
        <v>damage_type: 'Piercing'</v>
      </c>
      <c r="AB130" s="4" t="str">
        <f t="shared" si="30"/>
        <v/>
      </c>
      <c r="AC130" s="4" t="str">
        <f t="shared" si="31"/>
        <v>critical_range: 20</v>
      </c>
      <c r="AD130" s="4" t="str">
        <f t="shared" si="32"/>
        <v>critical_multiplier: 3</v>
      </c>
      <c r="AE130" s="4" t="str">
        <f t="shared" si="33"/>
        <v/>
      </c>
      <c r="AF130" s="4" t="str">
        <f t="shared" si="34"/>
        <v>range_incriment: -1</v>
      </c>
      <c r="AG130" s="4" t="str">
        <f t="shared" si="35"/>
        <v>melee_penalty: -1</v>
      </c>
      <c r="AH130" s="4" t="str">
        <f t="shared" si="36"/>
        <v>is_finess: 'false'</v>
      </c>
      <c r="AI130" s="4" t="str">
        <f t="shared" si="37"/>
        <v>has_reach: 'false'</v>
      </c>
      <c r="AK130" s="4" t="str">
        <f t="shared" ca="1" si="38"/>
        <v>{product_name: 'Sang Kauw', cost: 95, stock: 10, weight: 10, category_id: 1, additional_information: JSON.stringify({weapon_type: 'Exotic', damage: 'd8', damage_type: 'Piercing', critical_range: 20, critical_multiplier: 3, range_incriment: -1, melee_penalty: -1, is_finess: 'false', has_reach: 'false'})},</v>
      </c>
    </row>
    <row r="131" spans="1:37" outlineLevel="1" x14ac:dyDescent="0.2">
      <c r="A131" s="11" t="s">
        <v>243</v>
      </c>
      <c r="C131" s="12">
        <v>3</v>
      </c>
      <c r="D131" s="12">
        <v>1</v>
      </c>
      <c r="E131" s="51" t="s">
        <v>57</v>
      </c>
      <c r="F131" s="52" t="s">
        <v>90</v>
      </c>
      <c r="G131" s="52" t="s">
        <v>1320</v>
      </c>
      <c r="H131" s="51" t="s">
        <v>95</v>
      </c>
      <c r="I131" s="51" t="s">
        <v>97</v>
      </c>
      <c r="J131" s="51">
        <v>20</v>
      </c>
      <c r="K131" s="51">
        <v>2</v>
      </c>
      <c r="L131" s="51"/>
      <c r="M131" s="51"/>
      <c r="N131" s="51"/>
      <c r="O131" s="53" t="b">
        <v>0</v>
      </c>
      <c r="P131" s="53" t="b">
        <v>0</v>
      </c>
      <c r="R131" s="4" t="str">
        <f t="shared" si="20"/>
        <v>product_name: 'Sap'</v>
      </c>
      <c r="S131" s="4" t="str">
        <f t="shared" si="21"/>
        <v/>
      </c>
      <c r="T131" s="4" t="str">
        <f t="shared" si="22"/>
        <v>cost: 1</v>
      </c>
      <c r="U131" s="4" t="str">
        <f t="shared" ca="1" si="23"/>
        <v>stock: 5</v>
      </c>
      <c r="V131" s="4" t="str">
        <f t="shared" si="24"/>
        <v>weight: 3</v>
      </c>
      <c r="W131" s="4" t="str">
        <f t="shared" si="25"/>
        <v>category_id: 1</v>
      </c>
      <c r="X131" s="4" t="str">
        <f t="shared" si="26"/>
        <v>weapon_type: 'Martial'</v>
      </c>
      <c r="Y131" s="4" t="str">
        <f t="shared" si="27"/>
        <v>ua_weapon_group: 'Other'</v>
      </c>
      <c r="Z131" s="4" t="str">
        <f t="shared" si="28"/>
        <v>damage: 'd6'</v>
      </c>
      <c r="AA131" s="4" t="str">
        <f t="shared" si="29"/>
        <v>damage_type: 'Bludgeoning'</v>
      </c>
      <c r="AB131" s="4" t="str">
        <f t="shared" si="30"/>
        <v>special_damage: 'Subdual'</v>
      </c>
      <c r="AC131" s="4" t="str">
        <f t="shared" si="31"/>
        <v>critical_range: 20</v>
      </c>
      <c r="AD131" s="4" t="str">
        <f t="shared" si="32"/>
        <v>critical_multiplier: 2</v>
      </c>
      <c r="AE131" s="4" t="str">
        <f t="shared" si="33"/>
        <v/>
      </c>
      <c r="AF131" s="4" t="str">
        <f t="shared" si="34"/>
        <v>range_incriment: -1</v>
      </c>
      <c r="AG131" s="4" t="str">
        <f t="shared" si="35"/>
        <v>melee_penalty: -1</v>
      </c>
      <c r="AH131" s="4" t="str">
        <f t="shared" si="36"/>
        <v>is_finess: 'false'</v>
      </c>
      <c r="AI131" s="4" t="str">
        <f t="shared" si="37"/>
        <v>has_reach: 'false'</v>
      </c>
      <c r="AK131" s="4" t="str">
        <f t="shared" ca="1" si="38"/>
        <v>{product_name: 'Sap', cost: 1, stock: 5, weight: 3, category_id: 1, additional_information: JSON.stringify({weapon_type: 'Martial', ua_weapon_group: 'Other', damage: 'd6', damage_type: 'Bludgeoning', special_damage: 'Subdual', critical_range: 20, critical_multiplier: 2, range_incriment: -1, melee_penalty: -1, is_finess: 'false', has_reach: 'false'})},</v>
      </c>
    </row>
    <row r="132" spans="1:37" outlineLevel="1" x14ac:dyDescent="0.2">
      <c r="A132" s="11" t="s">
        <v>244</v>
      </c>
      <c r="C132" s="12">
        <v>8</v>
      </c>
      <c r="D132" s="12">
        <v>8</v>
      </c>
      <c r="E132" s="51" t="s">
        <v>68</v>
      </c>
      <c r="F132" s="52"/>
      <c r="G132" s="52" t="s">
        <v>1321</v>
      </c>
      <c r="H132" s="51" t="s">
        <v>95</v>
      </c>
      <c r="I132" s="51" t="s">
        <v>97</v>
      </c>
      <c r="J132" s="51">
        <v>20</v>
      </c>
      <c r="K132" s="51">
        <v>2</v>
      </c>
      <c r="L132" s="51"/>
      <c r="M132" s="51"/>
      <c r="N132" s="51"/>
      <c r="O132" s="53" t="b">
        <v>0</v>
      </c>
      <c r="P132" s="53" t="b">
        <v>0</v>
      </c>
      <c r="R132" s="4" t="str">
        <f t="shared" si="20"/>
        <v>product_name: 'Sasumata'</v>
      </c>
      <c r="S132" s="4" t="str">
        <f t="shared" si="21"/>
        <v/>
      </c>
      <c r="T132" s="4" t="str">
        <f t="shared" si="22"/>
        <v>cost: 8</v>
      </c>
      <c r="U132" s="4" t="str">
        <f t="shared" ca="1" si="23"/>
        <v>stock: 0</v>
      </c>
      <c r="V132" s="4" t="str">
        <f t="shared" si="24"/>
        <v>weight: 8</v>
      </c>
      <c r="W132" s="4" t="str">
        <f t="shared" si="25"/>
        <v>category_id: 1</v>
      </c>
      <c r="X132" s="4" t="str">
        <f t="shared" si="26"/>
        <v>weapon_type: 'Exotic'</v>
      </c>
      <c r="Y132" s="4" t="str">
        <f t="shared" si="27"/>
        <v/>
      </c>
      <c r="Z132" s="4" t="str">
        <f t="shared" si="28"/>
        <v>damage: 'd4'</v>
      </c>
      <c r="AA132" s="4" t="str">
        <f t="shared" si="29"/>
        <v>damage_type: 'Bludgeoning'</v>
      </c>
      <c r="AB132" s="4" t="str">
        <f t="shared" si="30"/>
        <v>special_damage: 'Subdual'</v>
      </c>
      <c r="AC132" s="4" t="str">
        <f t="shared" si="31"/>
        <v>critical_range: 20</v>
      </c>
      <c r="AD132" s="4" t="str">
        <f t="shared" si="32"/>
        <v>critical_multiplier: 2</v>
      </c>
      <c r="AE132" s="4" t="str">
        <f t="shared" si="33"/>
        <v/>
      </c>
      <c r="AF132" s="4" t="str">
        <f t="shared" si="34"/>
        <v>range_incriment: -1</v>
      </c>
      <c r="AG132" s="4" t="str">
        <f t="shared" si="35"/>
        <v>melee_penalty: -1</v>
      </c>
      <c r="AH132" s="4" t="str">
        <f t="shared" si="36"/>
        <v>is_finess: 'false'</v>
      </c>
      <c r="AI132" s="4" t="str">
        <f t="shared" si="37"/>
        <v>has_reach: 'false'</v>
      </c>
      <c r="AK132" s="4" t="str">
        <f t="shared" ca="1" si="38"/>
        <v>{product_name: 'Sasumata', cost: 8, stock: 0, weight: 8, category_id: 1, additional_information: JSON.stringify({weapon_type: 'Exotic', damage: 'd4', damage_type: 'Bludgeoning', special_damage: 'Subdual', critical_range: 20, critical_multiplier: 2, range_incriment: -1, melee_penalty: -1, is_finess: 'false', has_reach: 'false'})},</v>
      </c>
    </row>
    <row r="133" spans="1:37" outlineLevel="1" x14ac:dyDescent="0.2">
      <c r="A133" s="11" t="s">
        <v>245</v>
      </c>
      <c r="C133" s="12">
        <v>4</v>
      </c>
      <c r="D133" s="12">
        <v>15</v>
      </c>
      <c r="E133" s="51" t="s">
        <v>57</v>
      </c>
      <c r="F133" s="52" t="s">
        <v>152</v>
      </c>
      <c r="G133" s="52" t="s">
        <v>1320</v>
      </c>
      <c r="H133" s="51" t="s">
        <v>64</v>
      </c>
      <c r="I133" s="51"/>
      <c r="J133" s="51">
        <v>18</v>
      </c>
      <c r="K133" s="51">
        <v>2</v>
      </c>
      <c r="L133" s="51"/>
      <c r="M133" s="51"/>
      <c r="N133" s="51"/>
      <c r="O133" s="53" t="b">
        <v>0</v>
      </c>
      <c r="P133" s="53" t="b">
        <v>0</v>
      </c>
      <c r="R133" s="4" t="str">
        <f t="shared" si="20"/>
        <v>product_name: 'Scimitar'</v>
      </c>
      <c r="S133" s="4" t="str">
        <f t="shared" si="21"/>
        <v/>
      </c>
      <c r="T133" s="4" t="str">
        <f t="shared" si="22"/>
        <v>cost: 15</v>
      </c>
      <c r="U133" s="4" t="str">
        <f t="shared" ca="1" si="23"/>
        <v>stock: 13</v>
      </c>
      <c r="V133" s="4" t="str">
        <f t="shared" si="24"/>
        <v>weight: 4</v>
      </c>
      <c r="W133" s="4" t="str">
        <f t="shared" si="25"/>
        <v>category_id: 1</v>
      </c>
      <c r="X133" s="4" t="str">
        <f t="shared" si="26"/>
        <v>weapon_type: 'Martial'</v>
      </c>
      <c r="Y133" s="4" t="str">
        <f t="shared" si="27"/>
        <v>ua_weapon_group: 'Sword'</v>
      </c>
      <c r="Z133" s="4" t="str">
        <f t="shared" si="28"/>
        <v>damage: 'd6'</v>
      </c>
      <c r="AA133" s="4" t="str">
        <f t="shared" si="29"/>
        <v>damage_type: 'Slashing'</v>
      </c>
      <c r="AB133" s="4" t="str">
        <f t="shared" si="30"/>
        <v/>
      </c>
      <c r="AC133" s="4" t="str">
        <f t="shared" si="31"/>
        <v>critical_range: 18</v>
      </c>
      <c r="AD133" s="4" t="str">
        <f t="shared" si="32"/>
        <v>critical_multiplier: 2</v>
      </c>
      <c r="AE133" s="4" t="str">
        <f t="shared" si="33"/>
        <v/>
      </c>
      <c r="AF133" s="4" t="str">
        <f t="shared" si="34"/>
        <v>range_incriment: -1</v>
      </c>
      <c r="AG133" s="4" t="str">
        <f t="shared" si="35"/>
        <v>melee_penalty: -1</v>
      </c>
      <c r="AH133" s="4" t="str">
        <f t="shared" si="36"/>
        <v>is_finess: 'false'</v>
      </c>
      <c r="AI133" s="4" t="str">
        <f t="shared" si="37"/>
        <v>has_reach: 'false'</v>
      </c>
      <c r="AK133" s="4" t="str">
        <f t="shared" ca="1" si="38"/>
        <v>{product_name: 'Scimitar', cost: 15, stock: 13, weight: 4, category_id: 1, additional_information: JSON.stringify({weapon_type: 'Martial', ua_weapon_group: 'Sword', damage: 'd6', damage_type: 'Slashing', critical_range: 18, critical_multiplier: 2, range_incriment: -1, melee_penalty: -1, is_finess: 'false', has_reach: 'false'})},</v>
      </c>
    </row>
    <row r="134" spans="1:37" outlineLevel="1" x14ac:dyDescent="0.2">
      <c r="A134" s="11" t="s">
        <v>246</v>
      </c>
      <c r="C134" s="12">
        <v>15</v>
      </c>
      <c r="D134" s="12"/>
      <c r="E134" s="51" t="s">
        <v>68</v>
      </c>
      <c r="F134" s="52" t="s">
        <v>152</v>
      </c>
      <c r="G134" s="52" t="s">
        <v>1320</v>
      </c>
      <c r="H134" s="51" t="s">
        <v>64</v>
      </c>
      <c r="I134" s="51"/>
      <c r="J134" s="51">
        <v>18</v>
      </c>
      <c r="K134" s="51">
        <v>2</v>
      </c>
      <c r="L134" s="51"/>
      <c r="M134" s="51"/>
      <c r="N134" s="51"/>
      <c r="O134" s="53" t="b">
        <v>0</v>
      </c>
      <c r="P134" s="53" t="b">
        <v>0</v>
      </c>
      <c r="R134" s="4" t="str">
        <f t="shared" ref="R134:R193" si="39">A$4&amp;": '"&amp;A134&amp;"'"</f>
        <v>product_name: 'Scimitar, Double'</v>
      </c>
      <c r="S134" s="4" t="str">
        <f t="shared" ref="S134:S193" si="40">IF(B134="","",$B$4&amp;": '"&amp;SUBSTITUTE(B134,CHAR(10),"\n")&amp;"'")</f>
        <v/>
      </c>
      <c r="T134" s="4" t="str">
        <f t="shared" ref="T134:T193" si="41">D$4&amp;": "&amp;IF(ISNUMBER(D134),D134,-1)</f>
        <v>cost: -1</v>
      </c>
      <c r="U134" s="4" t="str">
        <f t="shared" ref="U134:U193" ca="1" si="42">"stock: "&amp;TRUNC(RAND()*20)</f>
        <v>stock: 11</v>
      </c>
      <c r="V134" s="4" t="str">
        <f t="shared" ref="V134:V193" si="43">C$4&amp;": "&amp;IF(ISNUMBER(C134),C134,-1)</f>
        <v>weight: 15</v>
      </c>
      <c r="W134" s="4" t="str">
        <f t="shared" ref="W134:W193" si="44">$W$4&amp;": 1"</f>
        <v>category_id: 1</v>
      </c>
      <c r="X134" s="4" t="str">
        <f t="shared" ref="X134:X193" si="45">IF(E134="","",E$4&amp;": '"&amp;E134&amp;"'")</f>
        <v>weapon_type: 'Exotic'</v>
      </c>
      <c r="Y134" s="4" t="str">
        <f t="shared" ref="Y134:Y193" si="46">IF(F134="","",F$4&amp;": '"&amp;F134&amp;"'")</f>
        <v>ua_weapon_group: 'Sword'</v>
      </c>
      <c r="Z134" s="4" t="str">
        <f t="shared" ref="Z134:Z193" si="47">IF(G134="","",G$4&amp;": '"&amp;G134&amp;"'")</f>
        <v>damage: 'd6'</v>
      </c>
      <c r="AA134" s="4" t="str">
        <f t="shared" ref="AA134:AA193" si="48">IF(H134="","",H$4&amp;": '"&amp;H134&amp;"'")</f>
        <v>damage_type: 'Slashing'</v>
      </c>
      <c r="AB134" s="4" t="str">
        <f t="shared" ref="AB134:AB193" si="49">IF(I134="","",I$4&amp;": '"&amp;I134&amp;"'")</f>
        <v/>
      </c>
      <c r="AC134" s="4" t="str">
        <f t="shared" ref="AC134:AC193" si="50">J$4&amp;": "&amp;IF(ISNUMBER(J134),J134,-1)</f>
        <v>critical_range: 18</v>
      </c>
      <c r="AD134" s="4" t="str">
        <f t="shared" ref="AD134:AD193" si="51">K$4&amp;": "&amp;IF(ISNUMBER(K134),K134,-1)</f>
        <v>critical_multiplier: 2</v>
      </c>
      <c r="AE134" s="4" t="str">
        <f t="shared" ref="AE134:AE193" si="52">IF(L134="","",L$4&amp;": '"&amp;L134&amp;"'")</f>
        <v/>
      </c>
      <c r="AF134" s="4" t="str">
        <f t="shared" ref="AF134:AF193" si="53">M$4&amp;": "&amp;IF(ISNUMBER(M134),M134,-1)</f>
        <v>range_incriment: -1</v>
      </c>
      <c r="AG134" s="4" t="str">
        <f t="shared" ref="AG134:AG193" si="54">N$4&amp;": "&amp;IF(ISNUMBER(N134),N134,-1)</f>
        <v>melee_penalty: -1</v>
      </c>
      <c r="AH134" s="4" t="str">
        <f t="shared" ref="AH134:AH193" si="55">IF(O134="","",O$4&amp;": '"&amp;LOWER(O134)&amp;"'")</f>
        <v>is_finess: 'false'</v>
      </c>
      <c r="AI134" s="4" t="str">
        <f t="shared" ref="AI134:AI193" si="56">IF(P134="","",P$4&amp;": '"&amp;LOWER(P134)&amp;"'")</f>
        <v>has_reach: 'false'</v>
      </c>
      <c r="AK134" s="4" t="str">
        <f t="shared" ref="AK134:AK193" ca="1" si="57">"{"&amp;_xlfn.TEXTJOIN(", ",,R134:W134,"additional_information: JSON.stringify({"&amp;_xlfn.TEXTJOIN(", ",,X134:AI134)&amp;"})")&amp;"},"</f>
        <v>{product_name: 'Scimitar, Double', cost: -1, stock: 11, weight: 15, category_id: 1, additional_information: JSON.stringify({weapon_type: 'Exotic', ua_weapon_group: 'Sword', damage: 'd6', damage_type: 'Slashing', critical_range: 18, critical_multiplier: 2, range_incriment: -1, melee_penalty: -1, is_finess: 'false', has_reach: 'false'})},</v>
      </c>
    </row>
    <row r="135" spans="1:37" outlineLevel="1" x14ac:dyDescent="0.2">
      <c r="A135" s="11" t="s">
        <v>247</v>
      </c>
      <c r="C135" s="12">
        <v>2</v>
      </c>
      <c r="D135" s="12">
        <v>20</v>
      </c>
      <c r="E135" s="51" t="s">
        <v>68</v>
      </c>
      <c r="F135" s="52" t="s">
        <v>123</v>
      </c>
      <c r="G135" s="52" t="s">
        <v>1323</v>
      </c>
      <c r="H135" s="51" t="s">
        <v>64</v>
      </c>
      <c r="I135" s="51"/>
      <c r="J135" s="51">
        <v>20</v>
      </c>
      <c r="K135" s="51">
        <v>2</v>
      </c>
      <c r="L135" s="51"/>
      <c r="M135" s="51"/>
      <c r="N135" s="51"/>
      <c r="O135" s="53" t="b">
        <v>0</v>
      </c>
      <c r="P135" s="53" t="b">
        <v>0</v>
      </c>
      <c r="R135" s="4" t="str">
        <f t="shared" si="39"/>
        <v>product_name: 'Scourge'</v>
      </c>
      <c r="S135" s="4" t="str">
        <f t="shared" si="40"/>
        <v/>
      </c>
      <c r="T135" s="4" t="str">
        <f t="shared" si="41"/>
        <v>cost: 20</v>
      </c>
      <c r="U135" s="4" t="str">
        <f t="shared" ca="1" si="42"/>
        <v>stock: 11</v>
      </c>
      <c r="V135" s="4" t="str">
        <f t="shared" si="43"/>
        <v>weight: 2</v>
      </c>
      <c r="W135" s="4" t="str">
        <f t="shared" si="44"/>
        <v>category_id: 1</v>
      </c>
      <c r="X135" s="4" t="str">
        <f t="shared" si="45"/>
        <v>weapon_type: 'Exotic'</v>
      </c>
      <c r="Y135" s="4" t="str">
        <f t="shared" si="46"/>
        <v>ua_weapon_group: 'Whip'</v>
      </c>
      <c r="Z135" s="4" t="str">
        <f t="shared" si="47"/>
        <v>damage: 'd8'</v>
      </c>
      <c r="AA135" s="4" t="str">
        <f t="shared" si="48"/>
        <v>damage_type: 'Slashing'</v>
      </c>
      <c r="AB135" s="4" t="str">
        <f t="shared" si="49"/>
        <v/>
      </c>
      <c r="AC135" s="4" t="str">
        <f t="shared" si="50"/>
        <v>critical_range: 20</v>
      </c>
      <c r="AD135" s="4" t="str">
        <f t="shared" si="51"/>
        <v>critical_multiplier: 2</v>
      </c>
      <c r="AE135" s="4" t="str">
        <f t="shared" si="52"/>
        <v/>
      </c>
      <c r="AF135" s="4" t="str">
        <f t="shared" si="53"/>
        <v>range_incriment: -1</v>
      </c>
      <c r="AG135" s="4" t="str">
        <f t="shared" si="54"/>
        <v>melee_penalty: -1</v>
      </c>
      <c r="AH135" s="4" t="str">
        <f t="shared" si="55"/>
        <v>is_finess: 'false'</v>
      </c>
      <c r="AI135" s="4" t="str">
        <f t="shared" si="56"/>
        <v>has_reach: 'false'</v>
      </c>
      <c r="AK135" s="4" t="str">
        <f t="shared" ca="1" si="57"/>
        <v>{product_name: 'Scourge', cost: 20, stock: 11, weight: 2, category_id: 1, additional_information: JSON.stringify({weapon_type: 'Exotic', ua_weapon_group: 'Whip', damage: 'd8', damage_type: 'Slashing', critical_range: 20, critical_multiplier: 2, range_incriment: -1, melee_penalty: -1, is_finess: 'false', has_reach: 'false'})},</v>
      </c>
    </row>
    <row r="136" spans="1:37" ht="30.6" outlineLevel="1" x14ac:dyDescent="0.2">
      <c r="A136" s="11" t="s">
        <v>248</v>
      </c>
      <c r="B136" s="35" t="s">
        <v>249</v>
      </c>
      <c r="C136" s="12">
        <v>12</v>
      </c>
      <c r="D136" s="12">
        <v>18</v>
      </c>
      <c r="E136" s="51" t="s">
        <v>57</v>
      </c>
      <c r="F136" s="52" t="s">
        <v>177</v>
      </c>
      <c r="G136" s="52" t="s">
        <v>1327</v>
      </c>
      <c r="H136" s="51" t="s">
        <v>132</v>
      </c>
      <c r="I136" s="51"/>
      <c r="J136" s="51">
        <v>20</v>
      </c>
      <c r="K136" s="51">
        <v>4</v>
      </c>
      <c r="L136" s="51"/>
      <c r="M136" s="51"/>
      <c r="N136" s="51"/>
      <c r="O136" s="53" t="b">
        <v>0</v>
      </c>
      <c r="P136" s="53" t="b">
        <v>0</v>
      </c>
      <c r="R136" s="4" t="str">
        <f t="shared" si="39"/>
        <v>product_name: 'Scythe'</v>
      </c>
      <c r="S136" s="4" t="str">
        <f t="shared" si="40"/>
        <v>description: 'A scythe can be used to make trip attacks. If you are tripped during your own trip attempt, you can drop the scythe to avoid being tripped.'</v>
      </c>
      <c r="T136" s="4" t="str">
        <f t="shared" si="41"/>
        <v>cost: 18</v>
      </c>
      <c r="U136" s="4" t="str">
        <f t="shared" ca="1" si="42"/>
        <v>stock: 10</v>
      </c>
      <c r="V136" s="4" t="str">
        <f t="shared" si="43"/>
        <v>weight: 12</v>
      </c>
      <c r="W136" s="4" t="str">
        <f t="shared" si="44"/>
        <v>category_id: 1</v>
      </c>
      <c r="X136" s="4" t="str">
        <f t="shared" si="45"/>
        <v>weapon_type: 'Martial'</v>
      </c>
      <c r="Y136" s="4" t="str">
        <f t="shared" si="46"/>
        <v>ua_weapon_group: 'Polearm'</v>
      </c>
      <c r="Z136" s="4" t="str">
        <f t="shared" si="47"/>
        <v>damage: '2d4'</v>
      </c>
      <c r="AA136" s="4" t="str">
        <f t="shared" si="48"/>
        <v>damage_type: 'Slashing and Piercing'</v>
      </c>
      <c r="AB136" s="4" t="str">
        <f t="shared" si="49"/>
        <v/>
      </c>
      <c r="AC136" s="4" t="str">
        <f t="shared" si="50"/>
        <v>critical_range: 20</v>
      </c>
      <c r="AD136" s="4" t="str">
        <f t="shared" si="51"/>
        <v>critical_multiplier: 4</v>
      </c>
      <c r="AE136" s="4" t="str">
        <f t="shared" si="52"/>
        <v/>
      </c>
      <c r="AF136" s="4" t="str">
        <f t="shared" si="53"/>
        <v>range_incriment: -1</v>
      </c>
      <c r="AG136" s="4" t="str">
        <f t="shared" si="54"/>
        <v>melee_penalty: -1</v>
      </c>
      <c r="AH136" s="4" t="str">
        <f t="shared" si="55"/>
        <v>is_finess: 'false'</v>
      </c>
      <c r="AI136" s="4" t="str">
        <f t="shared" si="56"/>
        <v>has_reach: 'false'</v>
      </c>
      <c r="AK136" s="4" t="str">
        <f t="shared" ca="1" si="57"/>
        <v>{product_name: 'Scythe', description: 'A scythe can be used to make trip attacks. If you are tripped during your own trip attempt, you can drop the scythe to avoid being tripped.', cost: 18, stock: 10, weight: 12, category_id: 1, additional_information: JSON.stringify({weapon_type: 'Martial', ua_weapon_group: 'Polearm', damage: '2d4', damage_type: 'Slashing and Piercing', critical_range: 20, critical_multiplier: 4, range_incriment: -1, melee_penalty: -1, is_finess: 'false', has_reach: 'false'})},</v>
      </c>
    </row>
    <row r="137" spans="1:37" ht="20.399999999999999" outlineLevel="1" x14ac:dyDescent="0.2">
      <c r="A137" s="11" t="s">
        <v>250</v>
      </c>
      <c r="B137" s="35" t="s">
        <v>251</v>
      </c>
      <c r="C137" s="12">
        <v>15</v>
      </c>
      <c r="D137" s="12">
        <v>20</v>
      </c>
      <c r="E137" s="51" t="s">
        <v>57</v>
      </c>
      <c r="F137" s="52" t="s">
        <v>69</v>
      </c>
      <c r="G137" s="52" t="s">
        <v>1321</v>
      </c>
      <c r="H137" s="51" t="s">
        <v>95</v>
      </c>
      <c r="I137" s="51"/>
      <c r="J137" s="51">
        <v>20</v>
      </c>
      <c r="K137" s="51">
        <v>2</v>
      </c>
      <c r="L137" s="51"/>
      <c r="M137" s="51"/>
      <c r="N137" s="51"/>
      <c r="O137" s="53" t="b">
        <v>0</v>
      </c>
      <c r="P137" s="53" t="b">
        <v>0</v>
      </c>
      <c r="R137" s="4" t="str">
        <f t="shared" si="39"/>
        <v>product_name: 'Shield, Heavy'</v>
      </c>
      <c r="S137" s="4" t="str">
        <f t="shared" si="40"/>
        <v>description: 'You can bash with a shield instead of using it for defense. See Armor for details.'</v>
      </c>
      <c r="T137" s="4" t="str">
        <f t="shared" si="41"/>
        <v>cost: 20</v>
      </c>
      <c r="U137" s="4" t="str">
        <f t="shared" ca="1" si="42"/>
        <v>stock: 10</v>
      </c>
      <c r="V137" s="4" t="str">
        <f t="shared" si="43"/>
        <v>weight: 15</v>
      </c>
      <c r="W137" s="4" t="str">
        <f t="shared" si="44"/>
        <v>category_id: 1</v>
      </c>
      <c r="X137" s="4" t="str">
        <f t="shared" si="45"/>
        <v>weapon_type: 'Martial'</v>
      </c>
      <c r="Y137" s="4" t="str">
        <f t="shared" si="46"/>
        <v>ua_weapon_group: 'Shield'</v>
      </c>
      <c r="Z137" s="4" t="str">
        <f t="shared" si="47"/>
        <v>damage: 'd4'</v>
      </c>
      <c r="AA137" s="4" t="str">
        <f t="shared" si="48"/>
        <v>damage_type: 'Bludgeoning'</v>
      </c>
      <c r="AB137" s="4" t="str">
        <f t="shared" si="49"/>
        <v/>
      </c>
      <c r="AC137" s="4" t="str">
        <f t="shared" si="50"/>
        <v>critical_range: 20</v>
      </c>
      <c r="AD137" s="4" t="str">
        <f t="shared" si="51"/>
        <v>critical_multiplier: 2</v>
      </c>
      <c r="AE137" s="4" t="str">
        <f t="shared" si="52"/>
        <v/>
      </c>
      <c r="AF137" s="4" t="str">
        <f t="shared" si="53"/>
        <v>range_incriment: -1</v>
      </c>
      <c r="AG137" s="4" t="str">
        <f t="shared" si="54"/>
        <v>melee_penalty: -1</v>
      </c>
      <c r="AH137" s="4" t="str">
        <f t="shared" si="55"/>
        <v>is_finess: 'false'</v>
      </c>
      <c r="AI137" s="4" t="str">
        <f t="shared" si="56"/>
        <v>has_reach: 'false'</v>
      </c>
      <c r="AK137" s="4" t="str">
        <f t="shared" ca="1" si="57"/>
        <v>{product_name: 'Shield, Heavy', description: 'You can bash with a shield instead of using it for defense. See Armor for details.', cost: 20, stock: 10, weight: 15, category_id: 1, additional_information: JSON.stringify({weapon_type: 'Martial', ua_weapon_group: 'Shield', damage: 'd4', damage_type: 'Bludgeoning', critical_range: 20, critical_multiplier: 2, range_incriment: -1, melee_penalty: -1, is_finess: 'false', has_reach: 'false'})},</v>
      </c>
    </row>
    <row r="138" spans="1:37" ht="20.399999999999999" outlineLevel="1" x14ac:dyDescent="0.2">
      <c r="A138" s="11" t="s">
        <v>252</v>
      </c>
      <c r="B138" s="35" t="s">
        <v>251</v>
      </c>
      <c r="C138" s="12">
        <v>6</v>
      </c>
      <c r="D138" s="12">
        <v>9</v>
      </c>
      <c r="E138" s="51" t="s">
        <v>57</v>
      </c>
      <c r="F138" s="52" t="s">
        <v>69</v>
      </c>
      <c r="G138" s="52" t="s">
        <v>409</v>
      </c>
      <c r="H138" s="51" t="s">
        <v>95</v>
      </c>
      <c r="I138" s="51"/>
      <c r="J138" s="51">
        <v>20</v>
      </c>
      <c r="K138" s="51">
        <v>2</v>
      </c>
      <c r="L138" s="51"/>
      <c r="M138" s="51"/>
      <c r="N138" s="51"/>
      <c r="O138" s="53" t="b">
        <v>0</v>
      </c>
      <c r="P138" s="53" t="b">
        <v>0</v>
      </c>
      <c r="R138" s="4" t="str">
        <f t="shared" si="39"/>
        <v>product_name: 'Shield, Light'</v>
      </c>
      <c r="S138" s="4" t="str">
        <f t="shared" si="40"/>
        <v>description: 'You can bash with a shield instead of using it for defense. See Armor for details.'</v>
      </c>
      <c r="T138" s="4" t="str">
        <f t="shared" si="41"/>
        <v>cost: 9</v>
      </c>
      <c r="U138" s="4" t="str">
        <f t="shared" ca="1" si="42"/>
        <v>stock: 8</v>
      </c>
      <c r="V138" s="4" t="str">
        <f t="shared" si="43"/>
        <v>weight: 6</v>
      </c>
      <c r="W138" s="4" t="str">
        <f t="shared" si="44"/>
        <v>category_id: 1</v>
      </c>
      <c r="X138" s="4" t="str">
        <f t="shared" si="45"/>
        <v>weapon_type: 'Martial'</v>
      </c>
      <c r="Y138" s="4" t="str">
        <f t="shared" si="46"/>
        <v>ua_weapon_group: 'Shield'</v>
      </c>
      <c r="Z138" s="4" t="str">
        <f t="shared" si="47"/>
        <v>damage: 'd3'</v>
      </c>
      <c r="AA138" s="4" t="str">
        <f t="shared" si="48"/>
        <v>damage_type: 'Bludgeoning'</v>
      </c>
      <c r="AB138" s="4" t="str">
        <f t="shared" si="49"/>
        <v/>
      </c>
      <c r="AC138" s="4" t="str">
        <f t="shared" si="50"/>
        <v>critical_range: 20</v>
      </c>
      <c r="AD138" s="4" t="str">
        <f t="shared" si="51"/>
        <v>critical_multiplier: 2</v>
      </c>
      <c r="AE138" s="4" t="str">
        <f t="shared" si="52"/>
        <v/>
      </c>
      <c r="AF138" s="4" t="str">
        <f t="shared" si="53"/>
        <v>range_incriment: -1</v>
      </c>
      <c r="AG138" s="4" t="str">
        <f t="shared" si="54"/>
        <v>melee_penalty: -1</v>
      </c>
      <c r="AH138" s="4" t="str">
        <f t="shared" si="55"/>
        <v>is_finess: 'false'</v>
      </c>
      <c r="AI138" s="4" t="str">
        <f t="shared" si="56"/>
        <v>has_reach: 'false'</v>
      </c>
      <c r="AK138" s="4" t="str">
        <f t="shared" ca="1" si="57"/>
        <v>{product_name: 'Shield, Light', description: 'You can bash with a shield instead of using it for defense. See Armor for details.', cost: 9, stock: 8, weight: 6, category_id: 1, additional_information: JSON.stringify({weapon_type: 'Martial', ua_weapon_group: 'Shield', damage: 'd3', damage_type: 'Bludgeoning', critical_range: 20, critical_multiplier: 2, range_incriment: -1, melee_penalty: -1, is_finess: 'false', has_reach: 'false'})},</v>
      </c>
    </row>
    <row r="139" spans="1:37" ht="20.399999999999999" outlineLevel="1" x14ac:dyDescent="0.2">
      <c r="A139" s="11" t="s">
        <v>253</v>
      </c>
      <c r="B139" s="35" t="s">
        <v>251</v>
      </c>
      <c r="C139" s="12">
        <v>5</v>
      </c>
      <c r="D139" s="12">
        <v>10</v>
      </c>
      <c r="E139" s="51" t="s">
        <v>57</v>
      </c>
      <c r="F139" s="52" t="s">
        <v>69</v>
      </c>
      <c r="G139" s="52" t="s">
        <v>1320</v>
      </c>
      <c r="H139" s="51" t="s">
        <v>47</v>
      </c>
      <c r="I139" s="51"/>
      <c r="J139" s="51">
        <v>20</v>
      </c>
      <c r="K139" s="51">
        <v>2</v>
      </c>
      <c r="L139" s="51"/>
      <c r="M139" s="51"/>
      <c r="N139" s="51"/>
      <c r="O139" s="53" t="b">
        <v>0</v>
      </c>
      <c r="P139" s="53" t="b">
        <v>0</v>
      </c>
      <c r="R139" s="4" t="str">
        <f t="shared" si="39"/>
        <v>product_name: 'Shield, Spiked Heavy'</v>
      </c>
      <c r="S139" s="4" t="str">
        <f t="shared" si="40"/>
        <v>description: 'You can bash with a shield instead of using it for defense. See Armor for details.'</v>
      </c>
      <c r="T139" s="4" t="str">
        <f t="shared" si="41"/>
        <v>cost: 10</v>
      </c>
      <c r="U139" s="4" t="str">
        <f t="shared" ca="1" si="42"/>
        <v>stock: 7</v>
      </c>
      <c r="V139" s="4" t="str">
        <f t="shared" si="43"/>
        <v>weight: 5</v>
      </c>
      <c r="W139" s="4" t="str">
        <f t="shared" si="44"/>
        <v>category_id: 1</v>
      </c>
      <c r="X139" s="4" t="str">
        <f t="shared" si="45"/>
        <v>weapon_type: 'Martial'</v>
      </c>
      <c r="Y139" s="4" t="str">
        <f t="shared" si="46"/>
        <v>ua_weapon_group: 'Shield'</v>
      </c>
      <c r="Z139" s="4" t="str">
        <f t="shared" si="47"/>
        <v>damage: 'd6'</v>
      </c>
      <c r="AA139" s="4" t="str">
        <f t="shared" si="48"/>
        <v>damage_type: 'Piercing'</v>
      </c>
      <c r="AB139" s="4" t="str">
        <f t="shared" si="49"/>
        <v/>
      </c>
      <c r="AC139" s="4" t="str">
        <f t="shared" si="50"/>
        <v>critical_range: 20</v>
      </c>
      <c r="AD139" s="4" t="str">
        <f t="shared" si="51"/>
        <v>critical_multiplier: 2</v>
      </c>
      <c r="AE139" s="4" t="str">
        <f t="shared" si="52"/>
        <v/>
      </c>
      <c r="AF139" s="4" t="str">
        <f t="shared" si="53"/>
        <v>range_incriment: -1</v>
      </c>
      <c r="AG139" s="4" t="str">
        <f t="shared" si="54"/>
        <v>melee_penalty: -1</v>
      </c>
      <c r="AH139" s="4" t="str">
        <f t="shared" si="55"/>
        <v>is_finess: 'false'</v>
      </c>
      <c r="AI139" s="4" t="str">
        <f t="shared" si="56"/>
        <v>has_reach: 'false'</v>
      </c>
      <c r="AK139" s="4" t="str">
        <f t="shared" ca="1" si="57"/>
        <v>{product_name: 'Shield, Spiked Heavy', description: 'You can bash with a shield instead of using it for defense. See Armor for details.', cost: 10, stock: 7, weight: 5, category_id: 1, additional_information: JSON.stringify({weapon_type: 'Martial', ua_weapon_group: 'Shield', damage: 'd6', damage_type: 'Piercing', critical_range: 20, critical_multiplier: 2, range_incriment: -1, melee_penalty: -1, is_finess: 'false', has_reach: 'false'})},</v>
      </c>
    </row>
    <row r="140" spans="1:37" ht="20.399999999999999" outlineLevel="1" x14ac:dyDescent="0.2">
      <c r="A140" s="11" t="s">
        <v>254</v>
      </c>
      <c r="B140" s="35" t="s">
        <v>251</v>
      </c>
      <c r="C140" s="12">
        <v>5</v>
      </c>
      <c r="D140" s="12">
        <v>10</v>
      </c>
      <c r="E140" s="51" t="s">
        <v>57</v>
      </c>
      <c r="F140" s="52" t="s">
        <v>69</v>
      </c>
      <c r="G140" s="52" t="s">
        <v>409</v>
      </c>
      <c r="H140" s="51" t="s">
        <v>47</v>
      </c>
      <c r="I140" s="51"/>
      <c r="J140" s="51">
        <v>20</v>
      </c>
      <c r="K140" s="51">
        <v>2</v>
      </c>
      <c r="L140" s="51"/>
      <c r="M140" s="51"/>
      <c r="N140" s="51"/>
      <c r="O140" s="53" t="b">
        <v>0</v>
      </c>
      <c r="P140" s="53" t="b">
        <v>0</v>
      </c>
      <c r="R140" s="4" t="str">
        <f t="shared" si="39"/>
        <v>product_name: 'Shield, Spiked Light'</v>
      </c>
      <c r="S140" s="4" t="str">
        <f t="shared" si="40"/>
        <v>description: 'You can bash with a shield instead of using it for defense. See Armor for details.'</v>
      </c>
      <c r="T140" s="4" t="str">
        <f t="shared" si="41"/>
        <v>cost: 10</v>
      </c>
      <c r="U140" s="4" t="str">
        <f t="shared" ca="1" si="42"/>
        <v>stock: 6</v>
      </c>
      <c r="V140" s="4" t="str">
        <f t="shared" si="43"/>
        <v>weight: 5</v>
      </c>
      <c r="W140" s="4" t="str">
        <f t="shared" si="44"/>
        <v>category_id: 1</v>
      </c>
      <c r="X140" s="4" t="str">
        <f t="shared" si="45"/>
        <v>weapon_type: 'Martial'</v>
      </c>
      <c r="Y140" s="4" t="str">
        <f t="shared" si="46"/>
        <v>ua_weapon_group: 'Shield'</v>
      </c>
      <c r="Z140" s="4" t="str">
        <f t="shared" si="47"/>
        <v>damage: 'd3'</v>
      </c>
      <c r="AA140" s="4" t="str">
        <f t="shared" si="48"/>
        <v>damage_type: 'Piercing'</v>
      </c>
      <c r="AB140" s="4" t="str">
        <f t="shared" si="49"/>
        <v/>
      </c>
      <c r="AC140" s="4" t="str">
        <f t="shared" si="50"/>
        <v>critical_range: 20</v>
      </c>
      <c r="AD140" s="4" t="str">
        <f t="shared" si="51"/>
        <v>critical_multiplier: 2</v>
      </c>
      <c r="AE140" s="4" t="str">
        <f t="shared" si="52"/>
        <v/>
      </c>
      <c r="AF140" s="4" t="str">
        <f t="shared" si="53"/>
        <v>range_incriment: -1</v>
      </c>
      <c r="AG140" s="4" t="str">
        <f t="shared" si="54"/>
        <v>melee_penalty: -1</v>
      </c>
      <c r="AH140" s="4" t="str">
        <f t="shared" si="55"/>
        <v>is_finess: 'false'</v>
      </c>
      <c r="AI140" s="4" t="str">
        <f t="shared" si="56"/>
        <v>has_reach: 'false'</v>
      </c>
      <c r="AK140" s="4" t="str">
        <f t="shared" ca="1" si="57"/>
        <v>{product_name: 'Shield, Spiked Light', description: 'You can bash with a shield instead of using it for defense. See Armor for details.', cost: 10, stock: 6, weight: 5, category_id: 1, additional_information: JSON.stringify({weapon_type: 'Martial', ua_weapon_group: 'Shield', damage: 'd3', damage_type: 'Piercing', critical_range: 20, critical_multiplier: 2, range_incriment: -1, melee_penalty: -1, is_finess: 'false', has_reach: 'false'})},</v>
      </c>
    </row>
    <row r="141" spans="1:37" outlineLevel="1" x14ac:dyDescent="0.2">
      <c r="A141" s="11" t="s">
        <v>255</v>
      </c>
      <c r="C141" s="12">
        <v>5</v>
      </c>
      <c r="D141" s="12">
        <v>12</v>
      </c>
      <c r="E141" s="51" t="s">
        <v>68</v>
      </c>
      <c r="F141" s="52"/>
      <c r="G141" s="52" t="s">
        <v>1323</v>
      </c>
      <c r="H141" s="51" t="s">
        <v>47</v>
      </c>
      <c r="I141" s="51"/>
      <c r="J141" s="51">
        <v>20</v>
      </c>
      <c r="K141" s="51">
        <v>3</v>
      </c>
      <c r="L141" s="51"/>
      <c r="M141" s="51"/>
      <c r="N141" s="51"/>
      <c r="O141" s="53" t="b">
        <v>0</v>
      </c>
      <c r="P141" s="53" t="b">
        <v>0</v>
      </c>
      <c r="R141" s="4" t="str">
        <f t="shared" si="39"/>
        <v>product_name: 'Shikomi-zue'</v>
      </c>
      <c r="S141" s="4" t="str">
        <f t="shared" si="40"/>
        <v/>
      </c>
      <c r="T141" s="4" t="str">
        <f t="shared" si="41"/>
        <v>cost: 12</v>
      </c>
      <c r="U141" s="4" t="str">
        <f t="shared" ca="1" si="42"/>
        <v>stock: 12</v>
      </c>
      <c r="V141" s="4" t="str">
        <f t="shared" si="43"/>
        <v>weight: 5</v>
      </c>
      <c r="W141" s="4" t="str">
        <f t="shared" si="44"/>
        <v>category_id: 1</v>
      </c>
      <c r="X141" s="4" t="str">
        <f t="shared" si="45"/>
        <v>weapon_type: 'Exotic'</v>
      </c>
      <c r="Y141" s="4" t="str">
        <f t="shared" si="46"/>
        <v/>
      </c>
      <c r="Z141" s="4" t="str">
        <f t="shared" si="47"/>
        <v>damage: 'd8'</v>
      </c>
      <c r="AA141" s="4" t="str">
        <f t="shared" si="48"/>
        <v>damage_type: 'Piercing'</v>
      </c>
      <c r="AB141" s="4" t="str">
        <f t="shared" si="49"/>
        <v/>
      </c>
      <c r="AC141" s="4" t="str">
        <f t="shared" si="50"/>
        <v>critical_range: 20</v>
      </c>
      <c r="AD141" s="4" t="str">
        <f t="shared" si="51"/>
        <v>critical_multiplier: 3</v>
      </c>
      <c r="AE141" s="4" t="str">
        <f t="shared" si="52"/>
        <v/>
      </c>
      <c r="AF141" s="4" t="str">
        <f t="shared" si="53"/>
        <v>range_incriment: -1</v>
      </c>
      <c r="AG141" s="4" t="str">
        <f t="shared" si="54"/>
        <v>melee_penalty: -1</v>
      </c>
      <c r="AH141" s="4" t="str">
        <f t="shared" si="55"/>
        <v>is_finess: 'false'</v>
      </c>
      <c r="AI141" s="4" t="str">
        <f t="shared" si="56"/>
        <v>has_reach: 'false'</v>
      </c>
      <c r="AK141" s="4" t="str">
        <f t="shared" ca="1" si="57"/>
        <v>{product_name: 'Shikomi-zue', cost: 12, stock: 12, weight: 5, category_id: 1, additional_information: JSON.stringify({weapon_type: 'Exotic', damage: 'd8', damage_type: 'Piercing', critical_range: 20, critical_multiplier: 3, range_incriment: -1, melee_penalty: -1, is_finess: 'false', has_reach: 'false'})},</v>
      </c>
    </row>
    <row r="142" spans="1:37" outlineLevel="1" x14ac:dyDescent="0.2">
      <c r="A142" s="11" t="s">
        <v>256</v>
      </c>
      <c r="C142" s="12">
        <v>15</v>
      </c>
      <c r="D142" s="12"/>
      <c r="E142" s="51" t="s">
        <v>68</v>
      </c>
      <c r="F142" s="52"/>
      <c r="G142" s="52" t="s">
        <v>1329</v>
      </c>
      <c r="H142" s="51" t="s">
        <v>95</v>
      </c>
      <c r="I142" s="51"/>
      <c r="J142" s="51">
        <v>19</v>
      </c>
      <c r="K142" s="51">
        <v>3</v>
      </c>
      <c r="L142" s="51" t="s">
        <v>41</v>
      </c>
      <c r="M142" s="51">
        <v>10</v>
      </c>
      <c r="N142" s="51"/>
      <c r="O142" s="53" t="b">
        <v>0</v>
      </c>
      <c r="P142" s="53" t="b">
        <v>0</v>
      </c>
      <c r="R142" s="4" t="str">
        <f t="shared" si="39"/>
        <v>product_name: 'Shotput, Orc'</v>
      </c>
      <c r="S142" s="4" t="str">
        <f t="shared" si="40"/>
        <v/>
      </c>
      <c r="T142" s="4" t="str">
        <f t="shared" si="41"/>
        <v>cost: -1</v>
      </c>
      <c r="U142" s="4" t="str">
        <f t="shared" ca="1" si="42"/>
        <v>stock: 19</v>
      </c>
      <c r="V142" s="4" t="str">
        <f t="shared" si="43"/>
        <v>weight: 15</v>
      </c>
      <c r="W142" s="4" t="str">
        <f t="shared" si="44"/>
        <v>category_id: 1</v>
      </c>
      <c r="X142" s="4" t="str">
        <f t="shared" si="45"/>
        <v>weapon_type: 'Exotic'</v>
      </c>
      <c r="Y142" s="4" t="str">
        <f t="shared" si="46"/>
        <v/>
      </c>
      <c r="Z142" s="4" t="str">
        <f t="shared" si="47"/>
        <v>damage: '2d6'</v>
      </c>
      <c r="AA142" s="4" t="str">
        <f t="shared" si="48"/>
        <v>damage_type: 'Bludgeoning'</v>
      </c>
      <c r="AB142" s="4" t="str">
        <f t="shared" si="49"/>
        <v/>
      </c>
      <c r="AC142" s="4" t="str">
        <f t="shared" si="50"/>
        <v>critical_range: 19</v>
      </c>
      <c r="AD142" s="4" t="str">
        <f t="shared" si="51"/>
        <v>critical_multiplier: 3</v>
      </c>
      <c r="AE142" s="4" t="str">
        <f t="shared" si="52"/>
        <v>delivery: 'thrown'</v>
      </c>
      <c r="AF142" s="4" t="str">
        <f t="shared" si="53"/>
        <v>range_incriment: 10</v>
      </c>
      <c r="AG142" s="4" t="str">
        <f t="shared" si="54"/>
        <v>melee_penalty: -1</v>
      </c>
      <c r="AH142" s="4" t="str">
        <f t="shared" si="55"/>
        <v>is_finess: 'false'</v>
      </c>
      <c r="AI142" s="4" t="str">
        <f t="shared" si="56"/>
        <v>has_reach: 'false'</v>
      </c>
      <c r="AK142" s="4" t="str">
        <f t="shared" ca="1" si="57"/>
        <v>{product_name: 'Shotput, Orc', cost: -1, stock: 19, weight: 15, category_id: 1, additional_information: JSON.stringify({weapon_type: 'Exotic', damage: '2d6', damage_type: 'Bludgeoning', critical_range: 19, critical_multiplier: 3, delivery: 'thrown', range_incriment: 10, melee_penalty: -1, is_finess: 'false', has_reach: 'false'})},</v>
      </c>
    </row>
    <row r="143" spans="1:37" ht="71.400000000000006" outlineLevel="1" x14ac:dyDescent="0.2">
      <c r="A143" s="11" t="s">
        <v>257</v>
      </c>
      <c r="B143" s="35" t="s">
        <v>258</v>
      </c>
      <c r="C143" s="12">
        <v>0.1</v>
      </c>
      <c r="D143" s="12">
        <v>1</v>
      </c>
      <c r="E143" s="51" t="s">
        <v>68</v>
      </c>
      <c r="F143" s="52"/>
      <c r="G143" s="52" t="s">
        <v>1326</v>
      </c>
      <c r="H143" s="51" t="s">
        <v>47</v>
      </c>
      <c r="I143" s="51"/>
      <c r="J143" s="51">
        <v>20</v>
      </c>
      <c r="K143" s="51">
        <v>2</v>
      </c>
      <c r="L143" s="51" t="s">
        <v>41</v>
      </c>
      <c r="M143" s="51">
        <v>10</v>
      </c>
      <c r="N143" s="51"/>
      <c r="O143" s="53" t="b">
        <v>0</v>
      </c>
      <c r="P143" s="53" t="b">
        <v>0</v>
      </c>
      <c r="R143" s="4" t="str">
        <f t="shared" si="39"/>
        <v>product_name: 'Shuriken'</v>
      </c>
      <c r="S143" s="4" t="str">
        <f t="shared" si="40"/>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T143" s="4" t="str">
        <f t="shared" si="41"/>
        <v>cost: 1</v>
      </c>
      <c r="U143" s="4" t="str">
        <f t="shared" ca="1" si="42"/>
        <v>stock: 12</v>
      </c>
      <c r="V143" s="4" t="str">
        <f t="shared" si="43"/>
        <v>weight: 0.1</v>
      </c>
      <c r="W143" s="4" t="str">
        <f t="shared" si="44"/>
        <v>category_id: 1</v>
      </c>
      <c r="X143" s="4" t="str">
        <f t="shared" si="45"/>
        <v>weapon_type: 'Exotic'</v>
      </c>
      <c r="Y143" s="4" t="str">
        <f t="shared" si="46"/>
        <v/>
      </c>
      <c r="Z143" s="4" t="str">
        <f t="shared" si="47"/>
        <v>damage: 'd1'</v>
      </c>
      <c r="AA143" s="4" t="str">
        <f t="shared" si="48"/>
        <v>damage_type: 'Piercing'</v>
      </c>
      <c r="AB143" s="4" t="str">
        <f t="shared" si="49"/>
        <v/>
      </c>
      <c r="AC143" s="4" t="str">
        <f t="shared" si="50"/>
        <v>critical_range: 20</v>
      </c>
      <c r="AD143" s="4" t="str">
        <f t="shared" si="51"/>
        <v>critical_multiplier: 2</v>
      </c>
      <c r="AE143" s="4" t="str">
        <f t="shared" si="52"/>
        <v>delivery: 'thrown'</v>
      </c>
      <c r="AF143" s="4" t="str">
        <f t="shared" si="53"/>
        <v>range_incriment: 10</v>
      </c>
      <c r="AG143" s="4" t="str">
        <f t="shared" si="54"/>
        <v>melee_penalty: -1</v>
      </c>
      <c r="AH143" s="4" t="str">
        <f t="shared" si="55"/>
        <v>is_finess: 'false'</v>
      </c>
      <c r="AI143" s="4" t="str">
        <f t="shared" si="56"/>
        <v>has_reach: 'false'</v>
      </c>
      <c r="AK143" s="4" t="str">
        <f t="shared" ca="1" si="57"/>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12, weight: 0.1, category_id: 1, additional_information: JSON.stringify({weapon_type: 'Exotic', damage: 'd1', damage_type: 'Piercing', critical_range: 20, critical_multiplier: 2, delivery: 'thrown', range_incriment: 10, melee_penalty: -1, is_finess: 'false', has_reach: 'false'})},</v>
      </c>
    </row>
    <row r="144" spans="1:37" ht="20.399999999999999" outlineLevel="1" x14ac:dyDescent="0.2">
      <c r="A144" s="11" t="s">
        <v>259</v>
      </c>
      <c r="B144" s="35" t="s">
        <v>260</v>
      </c>
      <c r="C144" s="12">
        <v>1</v>
      </c>
      <c r="D144" s="12">
        <v>3</v>
      </c>
      <c r="E144" s="51" t="s">
        <v>68</v>
      </c>
      <c r="F144" s="52"/>
      <c r="G144" s="52" t="s">
        <v>1320</v>
      </c>
      <c r="H144" s="51" t="s">
        <v>47</v>
      </c>
      <c r="I144" s="51"/>
      <c r="J144" s="51">
        <v>20</v>
      </c>
      <c r="K144" s="51">
        <v>2</v>
      </c>
      <c r="L144" s="51"/>
      <c r="M144" s="51"/>
      <c r="N144" s="51"/>
      <c r="O144" s="53" t="b">
        <v>0</v>
      </c>
      <c r="P144" s="53" t="b">
        <v>0</v>
      </c>
      <c r="R144" s="4" t="str">
        <f t="shared" si="39"/>
        <v>product_name: 'Siangham'</v>
      </c>
      <c r="S144" s="4" t="str">
        <f t="shared" si="40"/>
        <v>description: 'The siangham is a special monk weapon. This designation gives a monk wielding a siangham special options.'</v>
      </c>
      <c r="T144" s="4" t="str">
        <f t="shared" si="41"/>
        <v>cost: 3</v>
      </c>
      <c r="U144" s="4" t="str">
        <f t="shared" ca="1" si="42"/>
        <v>stock: 4</v>
      </c>
      <c r="V144" s="4" t="str">
        <f t="shared" si="43"/>
        <v>weight: 1</v>
      </c>
      <c r="W144" s="4" t="str">
        <f t="shared" si="44"/>
        <v>category_id: 1</v>
      </c>
      <c r="X144" s="4" t="str">
        <f t="shared" si="45"/>
        <v>weapon_type: 'Exotic'</v>
      </c>
      <c r="Y144" s="4" t="str">
        <f t="shared" si="46"/>
        <v/>
      </c>
      <c r="Z144" s="4" t="str">
        <f t="shared" si="47"/>
        <v>damage: 'd6'</v>
      </c>
      <c r="AA144" s="4" t="str">
        <f t="shared" si="48"/>
        <v>damage_type: 'Piercing'</v>
      </c>
      <c r="AB144" s="4" t="str">
        <f t="shared" si="49"/>
        <v/>
      </c>
      <c r="AC144" s="4" t="str">
        <f t="shared" si="50"/>
        <v>critical_range: 20</v>
      </c>
      <c r="AD144" s="4" t="str">
        <f t="shared" si="51"/>
        <v>critical_multiplier: 2</v>
      </c>
      <c r="AE144" s="4" t="str">
        <f t="shared" si="52"/>
        <v/>
      </c>
      <c r="AF144" s="4" t="str">
        <f t="shared" si="53"/>
        <v>range_incriment: -1</v>
      </c>
      <c r="AG144" s="4" t="str">
        <f t="shared" si="54"/>
        <v>melee_penalty: -1</v>
      </c>
      <c r="AH144" s="4" t="str">
        <f t="shared" si="55"/>
        <v>is_finess: 'false'</v>
      </c>
      <c r="AI144" s="4" t="str">
        <f t="shared" si="56"/>
        <v>has_reach: 'false'</v>
      </c>
      <c r="AK144" s="4" t="str">
        <f t="shared" ca="1" si="57"/>
        <v>{product_name: 'Siangham', description: 'The siangham is a special monk weapon. This designation gives a monk wielding a siangham special options.', cost: 3, stock: 4, weight: 1, category_id: 1, additional_information: JSON.stringify({weapon_type: 'Exotic', damage: 'd6', damage_type: 'Piercing', critical_range: 20, critical_multiplier: 2, range_incriment: -1, melee_penalty: -1, is_finess: 'false', has_reach: 'false'})},</v>
      </c>
    </row>
    <row r="145" spans="1:37" ht="30.6" outlineLevel="1" x14ac:dyDescent="0.2">
      <c r="A145" s="11" t="s">
        <v>261</v>
      </c>
      <c r="B145" s="35" t="s">
        <v>262</v>
      </c>
      <c r="C145" s="12">
        <v>3</v>
      </c>
      <c r="D145" s="12">
        <v>6</v>
      </c>
      <c r="E145" s="51" t="s">
        <v>45</v>
      </c>
      <c r="F145" s="52" t="s">
        <v>90</v>
      </c>
      <c r="G145" s="52" t="s">
        <v>1320</v>
      </c>
      <c r="H145" s="51" t="s">
        <v>64</v>
      </c>
      <c r="I145" s="51"/>
      <c r="J145" s="51">
        <v>20</v>
      </c>
      <c r="K145" s="51">
        <v>2</v>
      </c>
      <c r="L145" s="51"/>
      <c r="M145" s="51"/>
      <c r="N145" s="51"/>
      <c r="O145" s="53" t="b">
        <v>0</v>
      </c>
      <c r="P145" s="53" t="b">
        <v>0</v>
      </c>
      <c r="R145" s="4" t="str">
        <f t="shared" si="39"/>
        <v>product_name: 'Sickle'</v>
      </c>
      <c r="S145" s="4" t="str">
        <f t="shared" si="40"/>
        <v>description: 'A sickle can be used to make trip attacks. If you are tripped during your own trip attempt, you can drop the sickle to avoid being tripped.'</v>
      </c>
      <c r="T145" s="4" t="str">
        <f t="shared" si="41"/>
        <v>cost: 6</v>
      </c>
      <c r="U145" s="4" t="str">
        <f t="shared" ca="1" si="42"/>
        <v>stock: 0</v>
      </c>
      <c r="V145" s="4" t="str">
        <f t="shared" si="43"/>
        <v>weight: 3</v>
      </c>
      <c r="W145" s="4" t="str">
        <f t="shared" si="44"/>
        <v>category_id: 1</v>
      </c>
      <c r="X145" s="4" t="str">
        <f t="shared" si="45"/>
        <v>weapon_type: 'Simple'</v>
      </c>
      <c r="Y145" s="4" t="str">
        <f t="shared" si="46"/>
        <v>ua_weapon_group: 'Other'</v>
      </c>
      <c r="Z145" s="4" t="str">
        <f t="shared" si="47"/>
        <v>damage: 'd6'</v>
      </c>
      <c r="AA145" s="4" t="str">
        <f t="shared" si="48"/>
        <v>damage_type: 'Slashing'</v>
      </c>
      <c r="AB145" s="4" t="str">
        <f t="shared" si="49"/>
        <v/>
      </c>
      <c r="AC145" s="4" t="str">
        <f t="shared" si="50"/>
        <v>critical_range: 20</v>
      </c>
      <c r="AD145" s="4" t="str">
        <f t="shared" si="51"/>
        <v>critical_multiplier: 2</v>
      </c>
      <c r="AE145" s="4" t="str">
        <f t="shared" si="52"/>
        <v/>
      </c>
      <c r="AF145" s="4" t="str">
        <f t="shared" si="53"/>
        <v>range_incriment: -1</v>
      </c>
      <c r="AG145" s="4" t="str">
        <f t="shared" si="54"/>
        <v>melee_penalty: -1</v>
      </c>
      <c r="AH145" s="4" t="str">
        <f t="shared" si="55"/>
        <v>is_finess: 'false'</v>
      </c>
      <c r="AI145" s="4" t="str">
        <f t="shared" si="56"/>
        <v>has_reach: 'false'</v>
      </c>
      <c r="AK145" s="4" t="str">
        <f t="shared" ca="1" si="57"/>
        <v>{product_name: 'Sickle', description: 'A sickle can be used to make trip attacks. If you are tripped during your own trip attempt, you can drop the sickle to avoid being tripped.', cost: 6, stock: 0, weight: 3, category_id: 1, additional_information: JSON.stringify({weapon_type: 'Simple', ua_weapon_group: 'Other', damage: 'd6', damage_type: 'Slashing', critical_range: 20, critical_multiplier: 2, range_incriment: -1, melee_penalty: -1, is_finess: 'false', has_reach: 'false'})},</v>
      </c>
    </row>
    <row r="146" spans="1:37" outlineLevel="1" x14ac:dyDescent="0.2">
      <c r="A146" s="11" t="s">
        <v>263</v>
      </c>
      <c r="C146" s="12">
        <v>0.25</v>
      </c>
      <c r="D146" s="12"/>
      <c r="E146" s="51" t="s">
        <v>68</v>
      </c>
      <c r="F146" s="52"/>
      <c r="G146" s="52" t="s">
        <v>409</v>
      </c>
      <c r="H146" s="51" t="s">
        <v>95</v>
      </c>
      <c r="I146" s="51"/>
      <c r="J146" s="51">
        <v>20</v>
      </c>
      <c r="K146" s="51">
        <v>2</v>
      </c>
      <c r="L146" s="51" t="s">
        <v>41</v>
      </c>
      <c r="M146" s="51">
        <v>10</v>
      </c>
      <c r="N146" s="51"/>
      <c r="O146" s="53" t="b">
        <v>0</v>
      </c>
      <c r="P146" s="53" t="b">
        <v>0</v>
      </c>
      <c r="R146" s="4" t="str">
        <f t="shared" si="39"/>
        <v>product_name: 'Skiprock, Halfling'</v>
      </c>
      <c r="S146" s="4" t="str">
        <f t="shared" si="40"/>
        <v/>
      </c>
      <c r="T146" s="4" t="str">
        <f t="shared" si="41"/>
        <v>cost: -1</v>
      </c>
      <c r="U146" s="4" t="str">
        <f t="shared" ca="1" si="42"/>
        <v>stock: 11</v>
      </c>
      <c r="V146" s="4" t="str">
        <f t="shared" si="43"/>
        <v>weight: 0.25</v>
      </c>
      <c r="W146" s="4" t="str">
        <f t="shared" si="44"/>
        <v>category_id: 1</v>
      </c>
      <c r="X146" s="4" t="str">
        <f t="shared" si="45"/>
        <v>weapon_type: 'Exotic'</v>
      </c>
      <c r="Y146" s="4" t="str">
        <f t="shared" si="46"/>
        <v/>
      </c>
      <c r="Z146" s="4" t="str">
        <f t="shared" si="47"/>
        <v>damage: 'd3'</v>
      </c>
      <c r="AA146" s="4" t="str">
        <f t="shared" si="48"/>
        <v>damage_type: 'Bludgeoning'</v>
      </c>
      <c r="AB146" s="4" t="str">
        <f t="shared" si="49"/>
        <v/>
      </c>
      <c r="AC146" s="4" t="str">
        <f t="shared" si="50"/>
        <v>critical_range: 20</v>
      </c>
      <c r="AD146" s="4" t="str">
        <f t="shared" si="51"/>
        <v>critical_multiplier: 2</v>
      </c>
      <c r="AE146" s="4" t="str">
        <f t="shared" si="52"/>
        <v>delivery: 'thrown'</v>
      </c>
      <c r="AF146" s="4" t="str">
        <f t="shared" si="53"/>
        <v>range_incriment: 10</v>
      </c>
      <c r="AG146" s="4" t="str">
        <f t="shared" si="54"/>
        <v>melee_penalty: -1</v>
      </c>
      <c r="AH146" s="4" t="str">
        <f t="shared" si="55"/>
        <v>is_finess: 'false'</v>
      </c>
      <c r="AI146" s="4" t="str">
        <f t="shared" si="56"/>
        <v>has_reach: 'false'</v>
      </c>
      <c r="AK146" s="4" t="str">
        <f t="shared" ca="1" si="57"/>
        <v>{product_name: 'Skiprock, Halfling', cost: -1, stock: 11, weight: 0.25, category_id: 1, additional_information: JSON.stringify({weapon_type: 'Exotic', damage: 'd3', damage_type: 'Bludgeoning', critical_range: 20, critical_multiplier: 2, delivery: 'thrown', range_incriment: 10, melee_penalty: -1, is_finess: 'false', has_reach: 'false'})},</v>
      </c>
    </row>
    <row r="147" spans="1:37" outlineLevel="1" x14ac:dyDescent="0.2">
      <c r="A147" s="11" t="s">
        <v>265</v>
      </c>
      <c r="C147" s="12"/>
      <c r="D147" s="12"/>
      <c r="E147" s="51" t="s">
        <v>84</v>
      </c>
      <c r="F147" s="52" t="s">
        <v>84</v>
      </c>
      <c r="G147" s="52" t="s">
        <v>1326</v>
      </c>
      <c r="H147" s="51" t="s">
        <v>95</v>
      </c>
      <c r="I147" s="51"/>
      <c r="J147" s="51">
        <v>20</v>
      </c>
      <c r="K147" s="51">
        <v>2</v>
      </c>
      <c r="L147" s="51"/>
      <c r="M147" s="51"/>
      <c r="N147" s="51"/>
      <c r="O147" s="53" t="b">
        <v>1</v>
      </c>
      <c r="P147" s="53" t="b">
        <v>0</v>
      </c>
      <c r="R147" s="4" t="str">
        <f t="shared" si="39"/>
        <v>product_name: 'Slam'</v>
      </c>
      <c r="S147" s="4" t="str">
        <f t="shared" si="40"/>
        <v/>
      </c>
      <c r="T147" s="4" t="str">
        <f t="shared" si="41"/>
        <v>cost: -1</v>
      </c>
      <c r="U147" s="4" t="str">
        <f t="shared" ca="1" si="42"/>
        <v>stock: 10</v>
      </c>
      <c r="V147" s="4" t="str">
        <f t="shared" si="43"/>
        <v>weight: -1</v>
      </c>
      <c r="W147" s="4" t="str">
        <f t="shared" si="44"/>
        <v>category_id: 1</v>
      </c>
      <c r="X147" s="4" t="str">
        <f t="shared" si="45"/>
        <v>weapon_type: 'Natural'</v>
      </c>
      <c r="Y147" s="4" t="str">
        <f t="shared" si="46"/>
        <v>ua_weapon_group: 'Natural'</v>
      </c>
      <c r="Z147" s="4" t="str">
        <f t="shared" si="47"/>
        <v>damage: 'd1'</v>
      </c>
      <c r="AA147" s="4" t="str">
        <f t="shared" si="48"/>
        <v>damage_type: 'Bludgeoning'</v>
      </c>
      <c r="AB147" s="4" t="str">
        <f t="shared" si="49"/>
        <v/>
      </c>
      <c r="AC147" s="4" t="str">
        <f t="shared" si="50"/>
        <v>critical_range: 20</v>
      </c>
      <c r="AD147" s="4" t="str">
        <f t="shared" si="51"/>
        <v>critical_multiplier: 2</v>
      </c>
      <c r="AE147" s="4" t="str">
        <f t="shared" si="52"/>
        <v/>
      </c>
      <c r="AF147" s="4" t="str">
        <f t="shared" si="53"/>
        <v>range_incriment: -1</v>
      </c>
      <c r="AG147" s="4" t="str">
        <f t="shared" si="54"/>
        <v>melee_penalty: -1</v>
      </c>
      <c r="AH147" s="4" t="str">
        <f t="shared" si="55"/>
        <v>is_finess: 'true'</v>
      </c>
      <c r="AI147" s="4" t="str">
        <f t="shared" si="56"/>
        <v>has_reach: 'false'</v>
      </c>
      <c r="AK147" s="4" t="str">
        <f t="shared" ca="1" si="57"/>
        <v>{product_name: 'Slam', cost: -1, stock: 10, weight: -1, category_id: 1, additional_information: JSON.stringify({weapon_type: 'Natural', ua_weapon_group: 'Natural', damage: 'd1', damage_type: 'Bludgeoning', critical_range: 20, critical_multiplier: 2, range_incriment: -1, melee_penalty: -1, is_finess: 'true', has_reach: 'false'})},</v>
      </c>
    </row>
    <row r="148" spans="1:37" outlineLevel="1" x14ac:dyDescent="0.2">
      <c r="A148" s="11" t="s">
        <v>266</v>
      </c>
      <c r="C148" s="12"/>
      <c r="D148" s="12"/>
      <c r="E148" s="51" t="s">
        <v>84</v>
      </c>
      <c r="F148" s="52" t="s">
        <v>84</v>
      </c>
      <c r="G148" s="52" t="s">
        <v>1326</v>
      </c>
      <c r="H148" s="51" t="s">
        <v>95</v>
      </c>
      <c r="I148" s="51"/>
      <c r="J148" s="51">
        <v>20</v>
      </c>
      <c r="K148" s="51">
        <v>2</v>
      </c>
      <c r="L148" s="51"/>
      <c r="M148" s="51"/>
      <c r="N148" s="51"/>
      <c r="O148" s="53" t="b">
        <v>1</v>
      </c>
      <c r="P148" s="53" t="b">
        <v>0</v>
      </c>
      <c r="R148" s="4" t="str">
        <f t="shared" si="39"/>
        <v>product_name: 'Slap'</v>
      </c>
      <c r="S148" s="4" t="str">
        <f t="shared" si="40"/>
        <v/>
      </c>
      <c r="T148" s="4" t="str">
        <f t="shared" si="41"/>
        <v>cost: -1</v>
      </c>
      <c r="U148" s="4" t="str">
        <f t="shared" ca="1" si="42"/>
        <v>stock: 6</v>
      </c>
      <c r="V148" s="4" t="str">
        <f t="shared" si="43"/>
        <v>weight: -1</v>
      </c>
      <c r="W148" s="4" t="str">
        <f t="shared" si="44"/>
        <v>category_id: 1</v>
      </c>
      <c r="X148" s="4" t="str">
        <f t="shared" si="45"/>
        <v>weapon_type: 'Natural'</v>
      </c>
      <c r="Y148" s="4" t="str">
        <f t="shared" si="46"/>
        <v>ua_weapon_group: 'Natural'</v>
      </c>
      <c r="Z148" s="4" t="str">
        <f t="shared" si="47"/>
        <v>damage: 'd1'</v>
      </c>
      <c r="AA148" s="4" t="str">
        <f t="shared" si="48"/>
        <v>damage_type: 'Bludgeoning'</v>
      </c>
      <c r="AB148" s="4" t="str">
        <f t="shared" si="49"/>
        <v/>
      </c>
      <c r="AC148" s="4" t="str">
        <f t="shared" si="50"/>
        <v>critical_range: 20</v>
      </c>
      <c r="AD148" s="4" t="str">
        <f t="shared" si="51"/>
        <v>critical_multiplier: 2</v>
      </c>
      <c r="AE148" s="4" t="str">
        <f t="shared" si="52"/>
        <v/>
      </c>
      <c r="AF148" s="4" t="str">
        <f t="shared" si="53"/>
        <v>range_incriment: -1</v>
      </c>
      <c r="AG148" s="4" t="str">
        <f t="shared" si="54"/>
        <v>melee_penalty: -1</v>
      </c>
      <c r="AH148" s="4" t="str">
        <f t="shared" si="55"/>
        <v>is_finess: 'true'</v>
      </c>
      <c r="AI148" s="4" t="str">
        <f t="shared" si="56"/>
        <v>has_reach: 'false'</v>
      </c>
      <c r="AK148" s="4" t="str">
        <f t="shared" ca="1" si="57"/>
        <v>{product_name: 'Slap', cost: -1, stock: 6, weight: -1, category_id: 1, additional_information: JSON.stringify({weapon_type: 'Natural', ua_weapon_group: 'Natural', damage: 'd1', damage_type: 'Bludgeoning', critical_range: 20, critical_multiplier: 2, range_incriment: -1, melee_penalty: -1, is_finess: 'true', has_reach: 'false'})},</v>
      </c>
    </row>
    <row r="149" spans="1:37" ht="132.6" outlineLevel="1" x14ac:dyDescent="0.2">
      <c r="A149" s="11" t="s">
        <v>267</v>
      </c>
      <c r="B149" s="35" t="s">
        <v>268</v>
      </c>
      <c r="C149" s="12"/>
      <c r="D149" s="12"/>
      <c r="E149" s="51" t="s">
        <v>45</v>
      </c>
      <c r="F149" s="52" t="s">
        <v>90</v>
      </c>
      <c r="G149" s="52" t="s">
        <v>1321</v>
      </c>
      <c r="H149" s="51" t="s">
        <v>95</v>
      </c>
      <c r="I149" s="51"/>
      <c r="J149" s="51">
        <v>20</v>
      </c>
      <c r="K149" s="51">
        <v>2</v>
      </c>
      <c r="L149" s="51" t="s">
        <v>41</v>
      </c>
      <c r="M149" s="51">
        <v>50</v>
      </c>
      <c r="N149" s="51"/>
      <c r="O149" s="53" t="b">
        <v>0</v>
      </c>
      <c r="P149" s="53" t="b">
        <v>0</v>
      </c>
      <c r="R149" s="4" t="str">
        <f t="shared" si="39"/>
        <v>product_name: 'Sling'</v>
      </c>
      <c r="S149" s="4" t="str">
        <f t="shared" si="40"/>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T149" s="4" t="str">
        <f t="shared" si="41"/>
        <v>cost: -1</v>
      </c>
      <c r="U149" s="4" t="str">
        <f t="shared" ca="1" si="42"/>
        <v>stock: 18</v>
      </c>
      <c r="V149" s="4" t="str">
        <f t="shared" si="43"/>
        <v>weight: -1</v>
      </c>
      <c r="W149" s="4" t="str">
        <f t="shared" si="44"/>
        <v>category_id: 1</v>
      </c>
      <c r="X149" s="4" t="str">
        <f t="shared" si="45"/>
        <v>weapon_type: 'Simple'</v>
      </c>
      <c r="Y149" s="4" t="str">
        <f t="shared" si="46"/>
        <v>ua_weapon_group: 'Other'</v>
      </c>
      <c r="Z149" s="4" t="str">
        <f t="shared" si="47"/>
        <v>damage: 'd4'</v>
      </c>
      <c r="AA149" s="4" t="str">
        <f t="shared" si="48"/>
        <v>damage_type: 'Bludgeoning'</v>
      </c>
      <c r="AB149" s="4" t="str">
        <f t="shared" si="49"/>
        <v/>
      </c>
      <c r="AC149" s="4" t="str">
        <f t="shared" si="50"/>
        <v>critical_range: 20</v>
      </c>
      <c r="AD149" s="4" t="str">
        <f t="shared" si="51"/>
        <v>critical_multiplier: 2</v>
      </c>
      <c r="AE149" s="4" t="str">
        <f t="shared" si="52"/>
        <v>delivery: 'thrown'</v>
      </c>
      <c r="AF149" s="4" t="str">
        <f t="shared" si="53"/>
        <v>range_incriment: 50</v>
      </c>
      <c r="AG149" s="4" t="str">
        <f t="shared" si="54"/>
        <v>melee_penalty: -1</v>
      </c>
      <c r="AH149" s="4" t="str">
        <f t="shared" si="55"/>
        <v>is_finess: 'false'</v>
      </c>
      <c r="AI149" s="4" t="str">
        <f t="shared" si="56"/>
        <v>has_reach: 'false'</v>
      </c>
      <c r="AK149" s="4" t="str">
        <f t="shared" ca="1" si="57"/>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-1, stock: 18, weight: -1, category_id: 1, additional_information: JSON.stringify({weapon_type: 'Simple', ua_weapon_group: 'Other', damage: 'd4', damage_type: 'Bludgeoning', critical_range: 20, critical_multiplier: 2, delivery: 'thrown', range_incriment: 50, melee_penalty: -1, is_finess: 'false', has_reach: 'false'})},</v>
      </c>
    </row>
    <row r="150" spans="1:37" outlineLevel="1" x14ac:dyDescent="0.2">
      <c r="A150" s="11" t="s">
        <v>269</v>
      </c>
      <c r="C150" s="12">
        <v>5</v>
      </c>
      <c r="D150" s="12">
        <v>4</v>
      </c>
      <c r="E150" s="51" t="s">
        <v>68</v>
      </c>
      <c r="F150" s="52"/>
      <c r="G150" s="52" t="s">
        <v>1321</v>
      </c>
      <c r="H150" s="51" t="s">
        <v>47</v>
      </c>
      <c r="I150" s="51"/>
      <c r="J150" s="51">
        <v>20</v>
      </c>
      <c r="K150" s="51">
        <v>2</v>
      </c>
      <c r="L150" s="51"/>
      <c r="M150" s="51"/>
      <c r="N150" s="51"/>
      <c r="O150" s="53" t="b">
        <v>0</v>
      </c>
      <c r="P150" s="53" t="b">
        <v>0</v>
      </c>
      <c r="R150" s="4" t="str">
        <f t="shared" si="39"/>
        <v>product_name: 'Sodegarami'</v>
      </c>
      <c r="S150" s="4" t="str">
        <f t="shared" si="40"/>
        <v/>
      </c>
      <c r="T150" s="4" t="str">
        <f t="shared" si="41"/>
        <v>cost: 4</v>
      </c>
      <c r="U150" s="4" t="str">
        <f t="shared" ca="1" si="42"/>
        <v>stock: 19</v>
      </c>
      <c r="V150" s="4" t="str">
        <f t="shared" si="43"/>
        <v>weight: 5</v>
      </c>
      <c r="W150" s="4" t="str">
        <f t="shared" si="44"/>
        <v>category_id: 1</v>
      </c>
      <c r="X150" s="4" t="str">
        <f t="shared" si="45"/>
        <v>weapon_type: 'Exotic'</v>
      </c>
      <c r="Y150" s="4" t="str">
        <f t="shared" si="46"/>
        <v/>
      </c>
      <c r="Z150" s="4" t="str">
        <f t="shared" si="47"/>
        <v>damage: 'd4'</v>
      </c>
      <c r="AA150" s="4" t="str">
        <f t="shared" si="48"/>
        <v>damage_type: 'Piercing'</v>
      </c>
      <c r="AB150" s="4" t="str">
        <f t="shared" si="49"/>
        <v/>
      </c>
      <c r="AC150" s="4" t="str">
        <f t="shared" si="50"/>
        <v>critical_range: 20</v>
      </c>
      <c r="AD150" s="4" t="str">
        <f t="shared" si="51"/>
        <v>critical_multiplier: 2</v>
      </c>
      <c r="AE150" s="4" t="str">
        <f t="shared" si="52"/>
        <v/>
      </c>
      <c r="AF150" s="4" t="str">
        <f t="shared" si="53"/>
        <v>range_incriment: -1</v>
      </c>
      <c r="AG150" s="4" t="str">
        <f t="shared" si="54"/>
        <v>melee_penalty: -1</v>
      </c>
      <c r="AH150" s="4" t="str">
        <f t="shared" si="55"/>
        <v>is_finess: 'false'</v>
      </c>
      <c r="AI150" s="4" t="str">
        <f t="shared" si="56"/>
        <v>has_reach: 'false'</v>
      </c>
      <c r="AK150" s="4" t="str">
        <f t="shared" ca="1" si="57"/>
        <v>{product_name: 'Sodegarami', cost: 4, stock: 19, weight: 5, category_id: 1, additional_information: JSON.stringify({weapon_type: 'Exotic', damage: 'd4', damage_type: 'Piercing', critical_range: 20, critical_multiplier: 2, range_incriment: -1, melee_penalty: -1, is_finess: 'false', has_reach: 'false'})},</v>
      </c>
    </row>
    <row r="151" spans="1:37" ht="30.6" outlineLevel="1" x14ac:dyDescent="0.2">
      <c r="A151" s="11" t="s">
        <v>270</v>
      </c>
      <c r="B151" s="35" t="s">
        <v>271</v>
      </c>
      <c r="C151" s="12">
        <v>3</v>
      </c>
      <c r="D151" s="12">
        <v>1</v>
      </c>
      <c r="E151" s="51" t="s">
        <v>45</v>
      </c>
      <c r="F151" s="52" t="s">
        <v>177</v>
      </c>
      <c r="G151" s="52" t="s">
        <v>1320</v>
      </c>
      <c r="H151" s="51" t="s">
        <v>47</v>
      </c>
      <c r="I151" s="51"/>
      <c r="J151" s="51">
        <v>20</v>
      </c>
      <c r="K151" s="51">
        <v>3</v>
      </c>
      <c r="L151" s="51" t="s">
        <v>41</v>
      </c>
      <c r="M151" s="51">
        <v>20</v>
      </c>
      <c r="N151" s="51"/>
      <c r="O151" s="53" t="b">
        <v>0</v>
      </c>
      <c r="P151" s="53" t="b">
        <v>0</v>
      </c>
      <c r="R151" s="4" t="str">
        <f t="shared" si="39"/>
        <v>product_name: 'Spear'</v>
      </c>
      <c r="S151" s="4" t="str">
        <f t="shared" si="40"/>
        <v>description: 'A spear can be thrown. If you use a ready action to set a spear against a charge, you deal double damage on a successful hit against a charging character.'</v>
      </c>
      <c r="T151" s="4" t="str">
        <f t="shared" si="41"/>
        <v>cost: 1</v>
      </c>
      <c r="U151" s="4" t="str">
        <f t="shared" ca="1" si="42"/>
        <v>stock: 7</v>
      </c>
      <c r="V151" s="4" t="str">
        <f t="shared" si="43"/>
        <v>weight: 3</v>
      </c>
      <c r="W151" s="4" t="str">
        <f t="shared" si="44"/>
        <v>category_id: 1</v>
      </c>
      <c r="X151" s="4" t="str">
        <f t="shared" si="45"/>
        <v>weapon_type: 'Simple'</v>
      </c>
      <c r="Y151" s="4" t="str">
        <f t="shared" si="46"/>
        <v>ua_weapon_group: 'Polearm'</v>
      </c>
      <c r="Z151" s="4" t="str">
        <f t="shared" si="47"/>
        <v>damage: 'd6'</v>
      </c>
      <c r="AA151" s="4" t="str">
        <f t="shared" si="48"/>
        <v>damage_type: 'Piercing'</v>
      </c>
      <c r="AB151" s="4" t="str">
        <f t="shared" si="49"/>
        <v/>
      </c>
      <c r="AC151" s="4" t="str">
        <f t="shared" si="50"/>
        <v>critical_range: 20</v>
      </c>
      <c r="AD151" s="4" t="str">
        <f t="shared" si="51"/>
        <v>critical_multiplier: 3</v>
      </c>
      <c r="AE151" s="4" t="str">
        <f t="shared" si="52"/>
        <v>delivery: 'thrown'</v>
      </c>
      <c r="AF151" s="4" t="str">
        <f t="shared" si="53"/>
        <v>range_incriment: 20</v>
      </c>
      <c r="AG151" s="4" t="str">
        <f t="shared" si="54"/>
        <v>melee_penalty: -1</v>
      </c>
      <c r="AH151" s="4" t="str">
        <f t="shared" si="55"/>
        <v>is_finess: 'false'</v>
      </c>
      <c r="AI151" s="4" t="str">
        <f t="shared" si="56"/>
        <v>has_reach: 'false'</v>
      </c>
      <c r="AK151" s="4" t="str">
        <f t="shared" ca="1" si="57"/>
        <v>{product_name: 'Spear', description: 'A spear can be thrown. If you use a ready action to set a spear against a charge, you deal double damage on a successful hit against a charging character.', cost: 1, stock: 7, weight: 3, category_id: 1, additional_information: JSON.stringify({weapon_type: 'Simple', ua_weapon_group: 'Polearm', damage: 'd6', damage_type: 'Piercing', critical_range: 20, critical_multiplier: 3, delivery: 'thrown', range_incriment: 20, melee_penalty: -1, is_finess: 'false', has_reach: 'false'})},</v>
      </c>
    </row>
    <row r="152" spans="1:37" ht="51" outlineLevel="1" x14ac:dyDescent="0.2">
      <c r="A152" s="11" t="s">
        <v>272</v>
      </c>
      <c r="B152" s="35" t="s">
        <v>273</v>
      </c>
      <c r="C152" s="12">
        <v>9</v>
      </c>
      <c r="D152" s="12">
        <v>5</v>
      </c>
      <c r="E152" s="51" t="s">
        <v>57</v>
      </c>
      <c r="F152" s="52" t="s">
        <v>177</v>
      </c>
      <c r="G152" s="52" t="s">
        <v>1323</v>
      </c>
      <c r="H152" s="51" t="s">
        <v>47</v>
      </c>
      <c r="I152" s="51"/>
      <c r="J152" s="51">
        <v>20</v>
      </c>
      <c r="K152" s="51">
        <v>3</v>
      </c>
      <c r="L152" s="51"/>
      <c r="M152" s="51"/>
      <c r="N152" s="51"/>
      <c r="O152" s="53" t="b">
        <v>0</v>
      </c>
      <c r="P152" s="53" t="b">
        <v>1</v>
      </c>
      <c r="R152" s="4" t="str">
        <f t="shared" si="39"/>
        <v>product_name: 'Spear, Long'</v>
      </c>
      <c r="S152" s="4" t="str">
        <f t="shared" si="40"/>
        <v>description: 'A longspear has reach. You can strike opponents 10 feet away with it, but you can’t use it against an adjacent foe. If you use a ready action to set a longspear against a charge, you deal double damage on a successful hit against a charging character.'</v>
      </c>
      <c r="T152" s="4" t="str">
        <f t="shared" si="41"/>
        <v>cost: 5</v>
      </c>
      <c r="U152" s="4" t="str">
        <f t="shared" ca="1" si="42"/>
        <v>stock: 15</v>
      </c>
      <c r="V152" s="4" t="str">
        <f t="shared" si="43"/>
        <v>weight: 9</v>
      </c>
      <c r="W152" s="4" t="str">
        <f t="shared" si="44"/>
        <v>category_id: 1</v>
      </c>
      <c r="X152" s="4" t="str">
        <f t="shared" si="45"/>
        <v>weapon_type: 'Martial'</v>
      </c>
      <c r="Y152" s="4" t="str">
        <f t="shared" si="46"/>
        <v>ua_weapon_group: 'Polearm'</v>
      </c>
      <c r="Z152" s="4" t="str">
        <f t="shared" si="47"/>
        <v>damage: 'd8'</v>
      </c>
      <c r="AA152" s="4" t="str">
        <f t="shared" si="48"/>
        <v>damage_type: 'Piercing'</v>
      </c>
      <c r="AB152" s="4" t="str">
        <f t="shared" si="49"/>
        <v/>
      </c>
      <c r="AC152" s="4" t="str">
        <f t="shared" si="50"/>
        <v>critical_range: 20</v>
      </c>
      <c r="AD152" s="4" t="str">
        <f t="shared" si="51"/>
        <v>critical_multiplier: 3</v>
      </c>
      <c r="AE152" s="4" t="str">
        <f t="shared" si="52"/>
        <v/>
      </c>
      <c r="AF152" s="4" t="str">
        <f t="shared" si="53"/>
        <v>range_incriment: -1</v>
      </c>
      <c r="AG152" s="4" t="str">
        <f t="shared" si="54"/>
        <v>melee_penalty: -1</v>
      </c>
      <c r="AH152" s="4" t="str">
        <f t="shared" si="55"/>
        <v>is_finess: 'false'</v>
      </c>
      <c r="AI152" s="4" t="str">
        <f t="shared" si="56"/>
        <v>has_reach: 'true'</v>
      </c>
      <c r="AK152" s="4" t="str">
        <f t="shared" ca="1" si="57"/>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15, weight: 9, category_id: 1, additional_information: JSON.stringify({weapon_type: 'Martial', ua_weapon_group: 'Polearm', damage: 'd8', damage_type: 'Piercing', critical_range: 20, critical_multiplier: 3, range_incriment: -1, melee_penalty: -1, is_finess: 'false', has_reach: 'true'})},</v>
      </c>
    </row>
    <row r="153" spans="1:37" ht="20.399999999999999" outlineLevel="1" x14ac:dyDescent="0.2">
      <c r="A153" s="11" t="s">
        <v>274</v>
      </c>
      <c r="B153" s="35" t="s">
        <v>275</v>
      </c>
      <c r="C153" s="12">
        <v>5</v>
      </c>
      <c r="D153" s="12">
        <v>2</v>
      </c>
      <c r="E153" s="51" t="s">
        <v>45</v>
      </c>
      <c r="F153" s="52" t="s">
        <v>177</v>
      </c>
      <c r="G153" s="52" t="s">
        <v>1323</v>
      </c>
      <c r="H153" s="51" t="s">
        <v>47</v>
      </c>
      <c r="I153" s="51"/>
      <c r="J153" s="51">
        <v>20</v>
      </c>
      <c r="K153" s="51">
        <v>3</v>
      </c>
      <c r="L153" s="51" t="s">
        <v>41</v>
      </c>
      <c r="M153" s="51">
        <v>20</v>
      </c>
      <c r="N153" s="51"/>
      <c r="O153" s="53" t="b">
        <v>0</v>
      </c>
      <c r="P153" s="53" t="b">
        <v>0</v>
      </c>
      <c r="R153" s="4" t="str">
        <f t="shared" si="39"/>
        <v>product_name: 'Spear, Short'</v>
      </c>
      <c r="S153" s="4" t="str">
        <f t="shared" si="40"/>
        <v>description: 'A shortspear is small enough to wield one-handed. It may also be thrown.'</v>
      </c>
      <c r="T153" s="4" t="str">
        <f t="shared" si="41"/>
        <v>cost: 2</v>
      </c>
      <c r="U153" s="4" t="str">
        <f t="shared" ca="1" si="42"/>
        <v>stock: 17</v>
      </c>
      <c r="V153" s="4" t="str">
        <f t="shared" si="43"/>
        <v>weight: 5</v>
      </c>
      <c r="W153" s="4" t="str">
        <f t="shared" si="44"/>
        <v>category_id: 1</v>
      </c>
      <c r="X153" s="4" t="str">
        <f t="shared" si="45"/>
        <v>weapon_type: 'Simple'</v>
      </c>
      <c r="Y153" s="4" t="str">
        <f t="shared" si="46"/>
        <v>ua_weapon_group: 'Polearm'</v>
      </c>
      <c r="Z153" s="4" t="str">
        <f t="shared" si="47"/>
        <v>damage: 'd8'</v>
      </c>
      <c r="AA153" s="4" t="str">
        <f t="shared" si="48"/>
        <v>damage_type: 'Piercing'</v>
      </c>
      <c r="AB153" s="4" t="str">
        <f t="shared" si="49"/>
        <v/>
      </c>
      <c r="AC153" s="4" t="str">
        <f t="shared" si="50"/>
        <v>critical_range: 20</v>
      </c>
      <c r="AD153" s="4" t="str">
        <f t="shared" si="51"/>
        <v>critical_multiplier: 3</v>
      </c>
      <c r="AE153" s="4" t="str">
        <f t="shared" si="52"/>
        <v>delivery: 'thrown'</v>
      </c>
      <c r="AF153" s="4" t="str">
        <f t="shared" si="53"/>
        <v>range_incriment: 20</v>
      </c>
      <c r="AG153" s="4" t="str">
        <f t="shared" si="54"/>
        <v>melee_penalty: -1</v>
      </c>
      <c r="AH153" s="4" t="str">
        <f t="shared" si="55"/>
        <v>is_finess: 'false'</v>
      </c>
      <c r="AI153" s="4" t="str">
        <f t="shared" si="56"/>
        <v>has_reach: 'false'</v>
      </c>
      <c r="AK153" s="4" t="str">
        <f t="shared" ca="1" si="57"/>
        <v>{product_name: 'Spear, Short', description: 'A shortspear is small enough to wield one-handed. It may also be thrown.', cost: 2, stock: 17, weight: 5, category_id: 1, additional_information: JSON.stringify({weapon_type: 'Simple', ua_weapon_group: 'Polearm', damage: 'd8', damage_type: 'Piercing', critical_range: 20, critical_multiplier: 3, delivery: 'thrown', range_incriment: 20, melee_penalty: -1, is_finess: 'false', has_reach: 'false'})},</v>
      </c>
    </row>
    <row r="154" spans="1:37" outlineLevel="1" x14ac:dyDescent="0.2">
      <c r="A154" s="11" t="s">
        <v>276</v>
      </c>
      <c r="C154" s="12"/>
      <c r="D154" s="12"/>
      <c r="E154" s="51" t="s">
        <v>84</v>
      </c>
      <c r="F154" s="52" t="s">
        <v>84</v>
      </c>
      <c r="G154" s="52" t="s">
        <v>1323</v>
      </c>
      <c r="H154" s="51" t="s">
        <v>47</v>
      </c>
      <c r="I154" s="51"/>
      <c r="J154" s="51">
        <v>19</v>
      </c>
      <c r="K154" s="51">
        <v>2</v>
      </c>
      <c r="L154" s="51" t="s">
        <v>41</v>
      </c>
      <c r="M154" s="51">
        <v>180</v>
      </c>
      <c r="N154" s="51"/>
      <c r="O154" s="53" t="b">
        <v>0</v>
      </c>
      <c r="P154" s="53" t="b">
        <v>0</v>
      </c>
      <c r="R154" s="4" t="str">
        <f t="shared" si="39"/>
        <v>product_name: 'Spike, Manticore Tail'</v>
      </c>
      <c r="S154" s="4" t="str">
        <f t="shared" si="40"/>
        <v/>
      </c>
      <c r="T154" s="4" t="str">
        <f t="shared" si="41"/>
        <v>cost: -1</v>
      </c>
      <c r="U154" s="4" t="str">
        <f t="shared" ca="1" si="42"/>
        <v>stock: 1</v>
      </c>
      <c r="V154" s="4" t="str">
        <f t="shared" si="43"/>
        <v>weight: -1</v>
      </c>
      <c r="W154" s="4" t="str">
        <f t="shared" si="44"/>
        <v>category_id: 1</v>
      </c>
      <c r="X154" s="4" t="str">
        <f t="shared" si="45"/>
        <v>weapon_type: 'Natural'</v>
      </c>
      <c r="Y154" s="4" t="str">
        <f t="shared" si="46"/>
        <v>ua_weapon_group: 'Natural'</v>
      </c>
      <c r="Z154" s="4" t="str">
        <f t="shared" si="47"/>
        <v>damage: 'd8'</v>
      </c>
      <c r="AA154" s="4" t="str">
        <f t="shared" si="48"/>
        <v>damage_type: 'Piercing'</v>
      </c>
      <c r="AB154" s="4" t="str">
        <f t="shared" si="49"/>
        <v/>
      </c>
      <c r="AC154" s="4" t="str">
        <f t="shared" si="50"/>
        <v>critical_range: 19</v>
      </c>
      <c r="AD154" s="4" t="str">
        <f t="shared" si="51"/>
        <v>critical_multiplier: 2</v>
      </c>
      <c r="AE154" s="4" t="str">
        <f t="shared" si="52"/>
        <v>delivery: 'thrown'</v>
      </c>
      <c r="AF154" s="4" t="str">
        <f t="shared" si="53"/>
        <v>range_incriment: 180</v>
      </c>
      <c r="AG154" s="4" t="str">
        <f t="shared" si="54"/>
        <v>melee_penalty: -1</v>
      </c>
      <c r="AH154" s="4" t="str">
        <f t="shared" si="55"/>
        <v>is_finess: 'false'</v>
      </c>
      <c r="AI154" s="4" t="str">
        <f t="shared" si="56"/>
        <v>has_reach: 'false'</v>
      </c>
      <c r="AK154" s="4" t="str">
        <f t="shared" ca="1" si="57"/>
        <v>{product_name: 'Spike, Manticore Tail', cost: -1, stock: 1, weight: -1, category_id: 1, additional_information: JSON.stringify({weapon_type: 'Natural', ua_weapon_group: 'Natural', damage: 'd8', damage_type: 'Piercing', critical_range: 19, critical_multiplier: 2, delivery: 'thrown', range_incriment: 180, melee_penalty: -1, is_finess: 'false', has_reach: 'false'})},</v>
      </c>
    </row>
    <row r="155" spans="1:37" outlineLevel="1" x14ac:dyDescent="0.2">
      <c r="A155" s="11" t="s">
        <v>277</v>
      </c>
      <c r="C155" s="12">
        <v>0.5</v>
      </c>
      <c r="D155" s="12">
        <v>1</v>
      </c>
      <c r="E155" s="51" t="s">
        <v>68</v>
      </c>
      <c r="F155" s="52"/>
      <c r="G155" s="52" t="s">
        <v>1321</v>
      </c>
      <c r="H155" s="51" t="s">
        <v>47</v>
      </c>
      <c r="I155" s="51"/>
      <c r="J155" s="51">
        <v>20</v>
      </c>
      <c r="K155" s="51">
        <v>2</v>
      </c>
      <c r="L155" s="51"/>
      <c r="M155" s="51"/>
      <c r="N155" s="51"/>
      <c r="O155" s="53" t="b">
        <v>0</v>
      </c>
      <c r="P155" s="53" t="b">
        <v>0</v>
      </c>
      <c r="R155" s="4" t="str">
        <f t="shared" si="39"/>
        <v>product_name: 'Spikes, Ratling Tail'</v>
      </c>
      <c r="S155" s="4" t="str">
        <f t="shared" si="40"/>
        <v/>
      </c>
      <c r="T155" s="4" t="str">
        <f t="shared" si="41"/>
        <v>cost: 1</v>
      </c>
      <c r="U155" s="4" t="str">
        <f t="shared" ca="1" si="42"/>
        <v>stock: 7</v>
      </c>
      <c r="V155" s="4" t="str">
        <f t="shared" si="43"/>
        <v>weight: 0.5</v>
      </c>
      <c r="W155" s="4" t="str">
        <f t="shared" si="44"/>
        <v>category_id: 1</v>
      </c>
      <c r="X155" s="4" t="str">
        <f t="shared" si="45"/>
        <v>weapon_type: 'Exotic'</v>
      </c>
      <c r="Y155" s="4" t="str">
        <f t="shared" si="46"/>
        <v/>
      </c>
      <c r="Z155" s="4" t="str">
        <f t="shared" si="47"/>
        <v>damage: 'd4'</v>
      </c>
      <c r="AA155" s="4" t="str">
        <f t="shared" si="48"/>
        <v>damage_type: 'Piercing'</v>
      </c>
      <c r="AB155" s="4" t="str">
        <f t="shared" si="49"/>
        <v/>
      </c>
      <c r="AC155" s="4" t="str">
        <f t="shared" si="50"/>
        <v>critical_range: 20</v>
      </c>
      <c r="AD155" s="4" t="str">
        <f t="shared" si="51"/>
        <v>critical_multiplier: 2</v>
      </c>
      <c r="AE155" s="4" t="str">
        <f t="shared" si="52"/>
        <v/>
      </c>
      <c r="AF155" s="4" t="str">
        <f t="shared" si="53"/>
        <v>range_incriment: -1</v>
      </c>
      <c r="AG155" s="4" t="str">
        <f t="shared" si="54"/>
        <v>melee_penalty: -1</v>
      </c>
      <c r="AH155" s="4" t="str">
        <f t="shared" si="55"/>
        <v>is_finess: 'false'</v>
      </c>
      <c r="AI155" s="4" t="str">
        <f t="shared" si="56"/>
        <v>has_reach: 'false'</v>
      </c>
      <c r="AK155" s="4" t="str">
        <f t="shared" ca="1" si="57"/>
        <v>{product_name: 'Spikes, Ratling Tail', cost: 1, stock: 7, weight: 0.5, category_id: 1, additional_information: JSON.stringify({weapon_type: 'Exotic', damage: 'd4', damage_type: 'Piercing', critical_range: 20, critical_multiplier: 2, range_incriment: -1, melee_penalty: -1, is_finess: 'false', has_reach: 'false'})},</v>
      </c>
    </row>
    <row r="156" spans="1:37" outlineLevel="1" x14ac:dyDescent="0.2">
      <c r="A156" s="11" t="s">
        <v>279</v>
      </c>
      <c r="C156" s="12">
        <v>10</v>
      </c>
      <c r="D156" s="12"/>
      <c r="E156" s="51" t="s">
        <v>68</v>
      </c>
      <c r="F156" s="52" t="s">
        <v>177</v>
      </c>
      <c r="G156" s="52" t="s">
        <v>1323</v>
      </c>
      <c r="H156" s="51" t="s">
        <v>64</v>
      </c>
      <c r="I156" s="51"/>
      <c r="J156" s="51">
        <v>20</v>
      </c>
      <c r="K156" s="51">
        <v>2</v>
      </c>
      <c r="L156" s="51" t="s">
        <v>41</v>
      </c>
      <c r="M156" s="51">
        <v>20</v>
      </c>
      <c r="N156" s="51"/>
      <c r="O156" s="53" t="b">
        <v>0</v>
      </c>
      <c r="P156" s="53" t="b">
        <v>0</v>
      </c>
      <c r="R156" s="4" t="str">
        <f t="shared" si="39"/>
        <v>product_name: 'Staff, Bladed'</v>
      </c>
      <c r="S156" s="4" t="str">
        <f t="shared" si="40"/>
        <v/>
      </c>
      <c r="T156" s="4" t="str">
        <f t="shared" si="41"/>
        <v>cost: -1</v>
      </c>
      <c r="U156" s="4" t="str">
        <f t="shared" ca="1" si="42"/>
        <v>stock: 6</v>
      </c>
      <c r="V156" s="4" t="str">
        <f t="shared" si="43"/>
        <v>weight: 10</v>
      </c>
      <c r="W156" s="4" t="str">
        <f t="shared" si="44"/>
        <v>category_id: 1</v>
      </c>
      <c r="X156" s="4" t="str">
        <f t="shared" si="45"/>
        <v>weapon_type: 'Exotic'</v>
      </c>
      <c r="Y156" s="4" t="str">
        <f t="shared" si="46"/>
        <v>ua_weapon_group: 'Polearm'</v>
      </c>
      <c r="Z156" s="4" t="str">
        <f t="shared" si="47"/>
        <v>damage: 'd8'</v>
      </c>
      <c r="AA156" s="4" t="str">
        <f t="shared" si="48"/>
        <v>damage_type: 'Slashing'</v>
      </c>
      <c r="AB156" s="4" t="str">
        <f t="shared" si="49"/>
        <v/>
      </c>
      <c r="AC156" s="4" t="str">
        <f t="shared" si="50"/>
        <v>critical_range: 20</v>
      </c>
      <c r="AD156" s="4" t="str">
        <f t="shared" si="51"/>
        <v>critical_multiplier: 2</v>
      </c>
      <c r="AE156" s="4" t="str">
        <f t="shared" si="52"/>
        <v>delivery: 'thrown'</v>
      </c>
      <c r="AF156" s="4" t="str">
        <f t="shared" si="53"/>
        <v>range_incriment: 20</v>
      </c>
      <c r="AG156" s="4" t="str">
        <f t="shared" si="54"/>
        <v>melee_penalty: -1</v>
      </c>
      <c r="AH156" s="4" t="str">
        <f t="shared" si="55"/>
        <v>is_finess: 'false'</v>
      </c>
      <c r="AI156" s="4" t="str">
        <f t="shared" si="56"/>
        <v>has_reach: 'false'</v>
      </c>
      <c r="AK156" s="4" t="str">
        <f t="shared" ca="1" si="57"/>
        <v>{product_name: 'Staff, Bladed', cost: -1, stock: 6, weight: 10, category_id: 1, additional_information: JSON.stringify({weapon_type: 'Exotic', ua_weapon_group: 'Polearm', damage: 'd8', damage_type: 'Slashing', critical_range: 20, critical_multiplier: 2, delivery: 'thrown', range_incriment: 20, melee_penalty: -1, is_finess: 'false', has_reach: 'false'})},</v>
      </c>
    </row>
    <row r="157" spans="1:37" ht="102" outlineLevel="1" x14ac:dyDescent="0.2">
      <c r="A157" s="11" t="s">
        <v>280</v>
      </c>
      <c r="B157" s="35" t="s">
        <v>281</v>
      </c>
      <c r="C157" s="12">
        <v>4</v>
      </c>
      <c r="D157" s="12"/>
      <c r="E157" s="51" t="s">
        <v>45</v>
      </c>
      <c r="F157" s="52" t="s">
        <v>177</v>
      </c>
      <c r="G157" s="52" t="s">
        <v>1320</v>
      </c>
      <c r="H157" s="51" t="s">
        <v>95</v>
      </c>
      <c r="I157" s="51"/>
      <c r="J157" s="51">
        <v>20</v>
      </c>
      <c r="K157" s="51">
        <v>2</v>
      </c>
      <c r="L157" s="51"/>
      <c r="M157" s="51"/>
      <c r="N157" s="51"/>
      <c r="O157" s="53" t="b">
        <v>0</v>
      </c>
      <c r="P157" s="53" t="b">
        <v>0</v>
      </c>
      <c r="R157" s="4" t="str">
        <f t="shared" si="39"/>
        <v>product_name: 'Staff, Quarter'</v>
      </c>
      <c r="S157" s="4" t="str">
        <f t="shared" si="40"/>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T157" s="4" t="str">
        <f t="shared" si="41"/>
        <v>cost: -1</v>
      </c>
      <c r="U157" s="4" t="str">
        <f t="shared" ca="1" si="42"/>
        <v>stock: 12</v>
      </c>
      <c r="V157" s="4" t="str">
        <f t="shared" si="43"/>
        <v>weight: 4</v>
      </c>
      <c r="W157" s="4" t="str">
        <f t="shared" si="44"/>
        <v>category_id: 1</v>
      </c>
      <c r="X157" s="4" t="str">
        <f t="shared" si="45"/>
        <v>weapon_type: 'Simple'</v>
      </c>
      <c r="Y157" s="4" t="str">
        <f t="shared" si="46"/>
        <v>ua_weapon_group: 'Polearm'</v>
      </c>
      <c r="Z157" s="4" t="str">
        <f t="shared" si="47"/>
        <v>damage: 'd6'</v>
      </c>
      <c r="AA157" s="4" t="str">
        <f t="shared" si="48"/>
        <v>damage_type: 'Bludgeoning'</v>
      </c>
      <c r="AB157" s="4" t="str">
        <f t="shared" si="49"/>
        <v/>
      </c>
      <c r="AC157" s="4" t="str">
        <f t="shared" si="50"/>
        <v>critical_range: 20</v>
      </c>
      <c r="AD157" s="4" t="str">
        <f t="shared" si="51"/>
        <v>critical_multiplier: 2</v>
      </c>
      <c r="AE157" s="4" t="str">
        <f t="shared" si="52"/>
        <v/>
      </c>
      <c r="AF157" s="4" t="str">
        <f t="shared" si="53"/>
        <v>range_incriment: -1</v>
      </c>
      <c r="AG157" s="4" t="str">
        <f t="shared" si="54"/>
        <v>melee_penalty: -1</v>
      </c>
      <c r="AH157" s="4" t="str">
        <f t="shared" si="55"/>
        <v>is_finess: 'false'</v>
      </c>
      <c r="AI157" s="4" t="str">
        <f t="shared" si="56"/>
        <v>has_reach: 'false'</v>
      </c>
      <c r="AK157" s="4" t="str">
        <f t="shared" ca="1" si="57"/>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12, weight: 4, category_id: 1, additional_information: JSON.stringify({weapon_type: 'Simple', ua_weapon_group: 'Polearm', damage: 'd6', damage_type: 'Bludgeoning', critical_range: 20, critical_multiplier: 2, range_incriment: -1, melee_penalty: -1, is_finess: 'false', has_reach: 'false'})},</v>
      </c>
    </row>
    <row r="158" spans="1:37" outlineLevel="1" x14ac:dyDescent="0.2">
      <c r="A158" s="11" t="s">
        <v>282</v>
      </c>
      <c r="C158" s="12">
        <v>8</v>
      </c>
      <c r="D158" s="12"/>
      <c r="E158" s="51" t="s">
        <v>68</v>
      </c>
      <c r="F158" s="52"/>
      <c r="G158" s="52" t="s">
        <v>1323</v>
      </c>
      <c r="H158" s="51" t="s">
        <v>95</v>
      </c>
      <c r="I158" s="51"/>
      <c r="J158" s="51">
        <v>20</v>
      </c>
      <c r="K158" s="51">
        <v>3</v>
      </c>
      <c r="L158" s="51"/>
      <c r="M158" s="51"/>
      <c r="N158" s="51"/>
      <c r="O158" s="53" t="b">
        <v>0</v>
      </c>
      <c r="P158" s="53" t="b">
        <v>0</v>
      </c>
      <c r="R158" s="4" t="str">
        <f t="shared" si="39"/>
        <v>product_name: 'Staff, Three-Section'</v>
      </c>
      <c r="S158" s="4" t="str">
        <f t="shared" si="40"/>
        <v/>
      </c>
      <c r="T158" s="4" t="str">
        <f t="shared" si="41"/>
        <v>cost: -1</v>
      </c>
      <c r="U158" s="4" t="str">
        <f t="shared" ca="1" si="42"/>
        <v>stock: 3</v>
      </c>
      <c r="V158" s="4" t="str">
        <f t="shared" si="43"/>
        <v>weight: 8</v>
      </c>
      <c r="W158" s="4" t="str">
        <f t="shared" si="44"/>
        <v>category_id: 1</v>
      </c>
      <c r="X158" s="4" t="str">
        <f t="shared" si="45"/>
        <v>weapon_type: 'Exotic'</v>
      </c>
      <c r="Y158" s="4" t="str">
        <f t="shared" si="46"/>
        <v/>
      </c>
      <c r="Z158" s="4" t="str">
        <f t="shared" si="47"/>
        <v>damage: 'd8'</v>
      </c>
      <c r="AA158" s="4" t="str">
        <f t="shared" si="48"/>
        <v>damage_type: 'Bludgeoning'</v>
      </c>
      <c r="AB158" s="4" t="str">
        <f t="shared" si="49"/>
        <v/>
      </c>
      <c r="AC158" s="4" t="str">
        <f t="shared" si="50"/>
        <v>critical_range: 20</v>
      </c>
      <c r="AD158" s="4" t="str">
        <f t="shared" si="51"/>
        <v>critical_multiplier: 3</v>
      </c>
      <c r="AE158" s="4" t="str">
        <f t="shared" si="52"/>
        <v/>
      </c>
      <c r="AF158" s="4" t="str">
        <f t="shared" si="53"/>
        <v>range_incriment: -1</v>
      </c>
      <c r="AG158" s="4" t="str">
        <f t="shared" si="54"/>
        <v>melee_penalty: -1</v>
      </c>
      <c r="AH158" s="4" t="str">
        <f t="shared" si="55"/>
        <v>is_finess: 'false'</v>
      </c>
      <c r="AI158" s="4" t="str">
        <f t="shared" si="56"/>
        <v>has_reach: 'false'</v>
      </c>
      <c r="AK158" s="4" t="str">
        <f t="shared" ca="1" si="57"/>
        <v>{product_name: 'Staff, Three-Section', cost: -1, stock: 3, weight: 8, category_id: 1, additional_information: JSON.stringify({weapon_type: 'Exotic', damage: 'd8', damage_type: 'Bludgeoning', critical_range: 20, critical_multiplier: 3, range_incriment: -1, melee_penalty: -1, is_finess: 'false', has_reach: 'false'})},</v>
      </c>
    </row>
    <row r="159" spans="1:37" ht="387.6" outlineLevel="1" x14ac:dyDescent="0.2">
      <c r="A159" s="11" t="s">
        <v>283</v>
      </c>
      <c r="B159" s="35" t="s">
        <v>284</v>
      </c>
      <c r="C159" s="12"/>
      <c r="D159" s="12"/>
      <c r="E159" s="51" t="s">
        <v>45</v>
      </c>
      <c r="F159" s="51" t="s">
        <v>84</v>
      </c>
      <c r="G159" s="52" t="s">
        <v>409</v>
      </c>
      <c r="H159" s="51" t="s">
        <v>95</v>
      </c>
      <c r="I159" s="51" t="s">
        <v>97</v>
      </c>
      <c r="J159" s="51">
        <v>20</v>
      </c>
      <c r="K159" s="51">
        <v>2</v>
      </c>
      <c r="L159" s="51"/>
      <c r="M159" s="51"/>
      <c r="N159" s="51"/>
      <c r="O159" s="53" t="b">
        <v>1</v>
      </c>
      <c r="P159" s="53" t="b">
        <v>0</v>
      </c>
      <c r="R159" s="4" t="str">
        <f t="shared" si="39"/>
        <v>product_name: 'Standard Unarmed'</v>
      </c>
      <c r="S159" s="4" t="str">
        <f t="shared" si="40"/>
        <v>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
      <c r="T159" s="4" t="str">
        <f t="shared" si="41"/>
        <v>cost: -1</v>
      </c>
      <c r="U159" s="4" t="str">
        <f t="shared" ca="1" si="42"/>
        <v>stock: 13</v>
      </c>
      <c r="V159" s="4" t="str">
        <f t="shared" si="43"/>
        <v>weight: -1</v>
      </c>
      <c r="W159" s="4" t="str">
        <f t="shared" si="44"/>
        <v>category_id: 1</v>
      </c>
      <c r="X159" s="4" t="str">
        <f t="shared" si="45"/>
        <v>weapon_type: 'Simple'</v>
      </c>
      <c r="Y159" s="4" t="str">
        <f t="shared" si="46"/>
        <v>ua_weapon_group: 'Natural'</v>
      </c>
      <c r="Z159" s="4" t="str">
        <f t="shared" si="47"/>
        <v>damage: 'd3'</v>
      </c>
      <c r="AA159" s="4" t="str">
        <f t="shared" si="48"/>
        <v>damage_type: 'Bludgeoning'</v>
      </c>
      <c r="AB159" s="4" t="str">
        <f t="shared" si="49"/>
        <v>special_damage: 'Subdual'</v>
      </c>
      <c r="AC159" s="4" t="str">
        <f t="shared" si="50"/>
        <v>critical_range: 20</v>
      </c>
      <c r="AD159" s="4" t="str">
        <f t="shared" si="51"/>
        <v>critical_multiplier: 2</v>
      </c>
      <c r="AE159" s="4" t="str">
        <f t="shared" si="52"/>
        <v/>
      </c>
      <c r="AF159" s="4" t="str">
        <f t="shared" si="53"/>
        <v>range_incriment: -1</v>
      </c>
      <c r="AG159" s="4" t="str">
        <f t="shared" si="54"/>
        <v>melee_penalty: -1</v>
      </c>
      <c r="AH159" s="4" t="str">
        <f t="shared" si="55"/>
        <v>is_finess: 'true'</v>
      </c>
      <c r="AI159" s="4" t="str">
        <f t="shared" si="56"/>
        <v>has_reach: 'false'</v>
      </c>
      <c r="AK159" s="4" t="str">
        <f t="shared" ca="1" si="57"/>
        <v>{product_name: 'Standard Unarmed', 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 cost: -1, stock: 13, weight: -1, category_id: 1, additional_information: JSON.stringify({weapon_type: 'Simple', ua_weapon_group: 'Natural', damage: 'd3', damage_type: 'Bludgeoning', special_damage: 'Subdual', critical_range: 20, critical_multiplier: 2, range_incriment: -1, melee_penalty: -1, is_finess: 'true', has_reach: 'false'})},</v>
      </c>
    </row>
    <row r="160" spans="1:37" outlineLevel="1" x14ac:dyDescent="0.2">
      <c r="A160" s="11" t="s">
        <v>285</v>
      </c>
      <c r="C160" s="12"/>
      <c r="D160" s="12"/>
      <c r="E160" s="51" t="s">
        <v>84</v>
      </c>
      <c r="F160" s="52" t="s">
        <v>84</v>
      </c>
      <c r="G160" s="52" t="s">
        <v>1326</v>
      </c>
      <c r="H160" s="51" t="s">
        <v>47</v>
      </c>
      <c r="I160" s="51"/>
      <c r="J160" s="51">
        <v>20</v>
      </c>
      <c r="K160" s="51">
        <v>2</v>
      </c>
      <c r="L160" s="51"/>
      <c r="M160" s="51"/>
      <c r="N160" s="51"/>
      <c r="O160" s="53" t="b">
        <v>0</v>
      </c>
      <c r="P160" s="53" t="b">
        <v>0</v>
      </c>
      <c r="R160" s="4" t="str">
        <f t="shared" si="39"/>
        <v>product_name: 'Sting'</v>
      </c>
      <c r="S160" s="4" t="str">
        <f t="shared" si="40"/>
        <v/>
      </c>
      <c r="T160" s="4" t="str">
        <f t="shared" si="41"/>
        <v>cost: -1</v>
      </c>
      <c r="U160" s="4" t="str">
        <f t="shared" ca="1" si="42"/>
        <v>stock: 11</v>
      </c>
      <c r="V160" s="4" t="str">
        <f t="shared" si="43"/>
        <v>weight: -1</v>
      </c>
      <c r="W160" s="4" t="str">
        <f t="shared" si="44"/>
        <v>category_id: 1</v>
      </c>
      <c r="X160" s="4" t="str">
        <f t="shared" si="45"/>
        <v>weapon_type: 'Natural'</v>
      </c>
      <c r="Y160" s="4" t="str">
        <f t="shared" si="46"/>
        <v>ua_weapon_group: 'Natural'</v>
      </c>
      <c r="Z160" s="4" t="str">
        <f t="shared" si="47"/>
        <v>damage: 'd1'</v>
      </c>
      <c r="AA160" s="4" t="str">
        <f t="shared" si="48"/>
        <v>damage_type: 'Piercing'</v>
      </c>
      <c r="AB160" s="4" t="str">
        <f t="shared" si="49"/>
        <v/>
      </c>
      <c r="AC160" s="4" t="str">
        <f t="shared" si="50"/>
        <v>critical_range: 20</v>
      </c>
      <c r="AD160" s="4" t="str">
        <f t="shared" si="51"/>
        <v>critical_multiplier: 2</v>
      </c>
      <c r="AE160" s="4" t="str">
        <f t="shared" si="52"/>
        <v/>
      </c>
      <c r="AF160" s="4" t="str">
        <f t="shared" si="53"/>
        <v>range_incriment: -1</v>
      </c>
      <c r="AG160" s="4" t="str">
        <f t="shared" si="54"/>
        <v>melee_penalty: -1</v>
      </c>
      <c r="AH160" s="4" t="str">
        <f t="shared" si="55"/>
        <v>is_finess: 'false'</v>
      </c>
      <c r="AI160" s="4" t="str">
        <f t="shared" si="56"/>
        <v>has_reach: 'false'</v>
      </c>
      <c r="AK160" s="4" t="str">
        <f t="shared" ca="1" si="57"/>
        <v>{product_name: 'Sting', cost: -1, stock: 11, weight: -1, category_id: 1, additional_information: JSON.stringify({weapon_type: 'Natural', ua_weapon_group: 'Natural', damage: 'd1', damage_type: 'Piercing', critical_range: 20, critical_multiplier: 2, range_incriment: -1, melee_penalty: -1, is_finess: 'false', has_reach: 'false'})},</v>
      </c>
    </row>
    <row r="161" spans="1:37" ht="122.4" outlineLevel="1" x14ac:dyDescent="0.2">
      <c r="A161" s="11" t="s">
        <v>286</v>
      </c>
      <c r="B161" s="37" t="s">
        <v>287</v>
      </c>
      <c r="C161" s="12"/>
      <c r="D161" s="12"/>
      <c r="E161" s="51" t="s">
        <v>45</v>
      </c>
      <c r="F161" s="52" t="s">
        <v>84</v>
      </c>
      <c r="G161" s="52" t="s">
        <v>409</v>
      </c>
      <c r="H161" s="51" t="s">
        <v>95</v>
      </c>
      <c r="I161" s="51" t="s">
        <v>97</v>
      </c>
      <c r="J161" s="51">
        <v>20</v>
      </c>
      <c r="K161" s="51">
        <v>2</v>
      </c>
      <c r="L161" s="51"/>
      <c r="M161" s="51"/>
      <c r="N161" s="51"/>
      <c r="O161" s="53" t="b">
        <v>1</v>
      </c>
      <c r="P161" s="53" t="b">
        <v>0</v>
      </c>
      <c r="R161" s="4" t="str">
        <f t="shared" si="39"/>
        <v>product_name: 'Strike, Unarmed'</v>
      </c>
      <c r="S161" s="4" t="str">
        <f t="shared" si="40"/>
        <v>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v>
      </c>
      <c r="T161" s="4" t="str">
        <f t="shared" si="41"/>
        <v>cost: -1</v>
      </c>
      <c r="U161" s="4" t="str">
        <f t="shared" ca="1" si="42"/>
        <v>stock: 9</v>
      </c>
      <c r="V161" s="4" t="str">
        <f t="shared" si="43"/>
        <v>weight: -1</v>
      </c>
      <c r="W161" s="4" t="str">
        <f t="shared" si="44"/>
        <v>category_id: 1</v>
      </c>
      <c r="X161" s="4" t="str">
        <f t="shared" si="45"/>
        <v>weapon_type: 'Simple'</v>
      </c>
      <c r="Y161" s="4" t="str">
        <f t="shared" si="46"/>
        <v>ua_weapon_group: 'Natural'</v>
      </c>
      <c r="Z161" s="4" t="str">
        <f t="shared" si="47"/>
        <v>damage: 'd3'</v>
      </c>
      <c r="AA161" s="4" t="str">
        <f t="shared" si="48"/>
        <v>damage_type: 'Bludgeoning'</v>
      </c>
      <c r="AB161" s="4" t="str">
        <f t="shared" si="49"/>
        <v>special_damage: 'Subdual'</v>
      </c>
      <c r="AC161" s="4" t="str">
        <f t="shared" si="50"/>
        <v>critical_range: 20</v>
      </c>
      <c r="AD161" s="4" t="str">
        <f t="shared" si="51"/>
        <v>critical_multiplier: 2</v>
      </c>
      <c r="AE161" s="4" t="str">
        <f t="shared" si="52"/>
        <v/>
      </c>
      <c r="AF161" s="4" t="str">
        <f t="shared" si="53"/>
        <v>range_incriment: -1</v>
      </c>
      <c r="AG161" s="4" t="str">
        <f t="shared" si="54"/>
        <v>melee_penalty: -1</v>
      </c>
      <c r="AH161" s="4" t="str">
        <f t="shared" si="55"/>
        <v>is_finess: 'true'</v>
      </c>
      <c r="AI161" s="4" t="str">
        <f t="shared" si="56"/>
        <v>has_reach: 'false'</v>
      </c>
      <c r="AK161" s="4" t="str">
        <f t="shared" ca="1" si="57"/>
        <v>{product_name: 'Strike, Unarmed', 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 cost: -1, stock: 9, weight: -1, category_id: 1, additional_information: JSON.stringify({weapon_type: 'Simple', ua_weapon_group: 'Natural', damage: 'd3', damage_type: 'Bludgeoning', special_damage: 'Subdual', critical_range: 20, critical_multiplier: 2, range_incriment: -1, melee_penalty: -1, is_finess: 'true', has_reach: 'false'})},</v>
      </c>
    </row>
    <row r="162" spans="1:37" ht="30.6" outlineLevel="1" x14ac:dyDescent="0.2">
      <c r="A162" s="11" t="s">
        <v>288</v>
      </c>
      <c r="B162" s="35" t="s">
        <v>289</v>
      </c>
      <c r="C162" s="12">
        <v>10</v>
      </c>
      <c r="D162" s="12">
        <v>35</v>
      </c>
      <c r="E162" s="51" t="s">
        <v>68</v>
      </c>
      <c r="F162" s="52" t="s">
        <v>152</v>
      </c>
      <c r="G162" s="52" t="s">
        <v>1324</v>
      </c>
      <c r="H162" s="51" t="s">
        <v>64</v>
      </c>
      <c r="I162" s="51"/>
      <c r="J162" s="51">
        <v>19</v>
      </c>
      <c r="K162" s="51">
        <v>2</v>
      </c>
      <c r="L162" s="51"/>
      <c r="M162" s="51"/>
      <c r="N162" s="51"/>
      <c r="O162" s="53" t="b">
        <v>0</v>
      </c>
      <c r="P162" s="53" t="b">
        <v>0</v>
      </c>
      <c r="R162" s="4" t="str">
        <f t="shared" si="39"/>
        <v>product_name: 'Sword, Bastard'</v>
      </c>
      <c r="S162" s="4" t="str">
        <f t="shared" si="40"/>
        <v>description: 'A bastard sword is too large to use in one hand without special training; thus, it is an exotic weapon. A character can use a bastard sword two-handed as a martial weapon.'</v>
      </c>
      <c r="T162" s="4" t="str">
        <f t="shared" si="41"/>
        <v>cost: 35</v>
      </c>
      <c r="U162" s="4" t="str">
        <f t="shared" ca="1" si="42"/>
        <v>stock: 12</v>
      </c>
      <c r="V162" s="4" t="str">
        <f t="shared" si="43"/>
        <v>weight: 10</v>
      </c>
      <c r="W162" s="4" t="str">
        <f t="shared" si="44"/>
        <v>category_id: 1</v>
      </c>
      <c r="X162" s="4" t="str">
        <f t="shared" si="45"/>
        <v>weapon_type: 'Exotic'</v>
      </c>
      <c r="Y162" s="4" t="str">
        <f t="shared" si="46"/>
        <v>ua_weapon_group: 'Sword'</v>
      </c>
      <c r="Z162" s="4" t="str">
        <f t="shared" si="47"/>
        <v>damage: 'd10'</v>
      </c>
      <c r="AA162" s="4" t="str">
        <f t="shared" si="48"/>
        <v>damage_type: 'Slashing'</v>
      </c>
      <c r="AB162" s="4" t="str">
        <f t="shared" si="49"/>
        <v/>
      </c>
      <c r="AC162" s="4" t="str">
        <f t="shared" si="50"/>
        <v>critical_range: 19</v>
      </c>
      <c r="AD162" s="4" t="str">
        <f t="shared" si="51"/>
        <v>critical_multiplier: 2</v>
      </c>
      <c r="AE162" s="4" t="str">
        <f t="shared" si="52"/>
        <v/>
      </c>
      <c r="AF162" s="4" t="str">
        <f t="shared" si="53"/>
        <v>range_incriment: -1</v>
      </c>
      <c r="AG162" s="4" t="str">
        <f t="shared" si="54"/>
        <v>melee_penalty: -1</v>
      </c>
      <c r="AH162" s="4" t="str">
        <f t="shared" si="55"/>
        <v>is_finess: 'false'</v>
      </c>
      <c r="AI162" s="4" t="str">
        <f t="shared" si="56"/>
        <v>has_reach: 'false'</v>
      </c>
      <c r="AK162" s="4" t="str">
        <f t="shared" ca="1" si="57"/>
        <v>{product_name: 'Sword, Bastard', description: 'A bastard sword is too large to use in one hand without special training; thus, it is an exotic weapon. A character can use a bastard sword two-handed as a martial weapon.', cost: 35, stock: 12, weight: 10, category_id: 1, additional_information: JSON.stringify({weapon_type: 'Exotic', ua_weapon_group: 'Sword', damage: 'd10', damage_type: 'Slashing', critical_range: 19, critical_multiplier: 2, range_incriment: -1, melee_penalty: -1, is_finess: 'false', has_reach: 'false'})},</v>
      </c>
    </row>
    <row r="163" spans="1:37" outlineLevel="1" x14ac:dyDescent="0.2">
      <c r="A163" s="11" t="s">
        <v>290</v>
      </c>
      <c r="C163" s="12">
        <v>2</v>
      </c>
      <c r="D163" s="12">
        <v>2</v>
      </c>
      <c r="E163" s="51" t="s">
        <v>68</v>
      </c>
      <c r="F163" s="52" t="s">
        <v>152</v>
      </c>
      <c r="G163" s="52" t="s">
        <v>1320</v>
      </c>
      <c r="H163" s="51" t="s">
        <v>64</v>
      </c>
      <c r="I163" s="51"/>
      <c r="J163" s="51">
        <v>19</v>
      </c>
      <c r="K163" s="51">
        <v>2</v>
      </c>
      <c r="L163" s="51"/>
      <c r="M163" s="51"/>
      <c r="N163" s="51"/>
      <c r="O163" s="53" t="b">
        <v>0</v>
      </c>
      <c r="P163" s="53" t="b">
        <v>0</v>
      </c>
      <c r="R163" s="4" t="str">
        <f t="shared" si="39"/>
        <v>product_name: 'Sword, Butterfly'</v>
      </c>
      <c r="S163" s="4" t="str">
        <f t="shared" si="40"/>
        <v/>
      </c>
      <c r="T163" s="4" t="str">
        <f t="shared" si="41"/>
        <v>cost: 2</v>
      </c>
      <c r="U163" s="4" t="str">
        <f t="shared" ca="1" si="42"/>
        <v>stock: 1</v>
      </c>
      <c r="V163" s="4" t="str">
        <f t="shared" si="43"/>
        <v>weight: 2</v>
      </c>
      <c r="W163" s="4" t="str">
        <f t="shared" si="44"/>
        <v>category_id: 1</v>
      </c>
      <c r="X163" s="4" t="str">
        <f t="shared" si="45"/>
        <v>weapon_type: 'Exotic'</v>
      </c>
      <c r="Y163" s="4" t="str">
        <f t="shared" si="46"/>
        <v>ua_weapon_group: 'Sword'</v>
      </c>
      <c r="Z163" s="4" t="str">
        <f t="shared" si="47"/>
        <v>damage: 'd6'</v>
      </c>
      <c r="AA163" s="4" t="str">
        <f t="shared" si="48"/>
        <v>damage_type: 'Slashing'</v>
      </c>
      <c r="AB163" s="4" t="str">
        <f t="shared" si="49"/>
        <v/>
      </c>
      <c r="AC163" s="4" t="str">
        <f t="shared" si="50"/>
        <v>critical_range: 19</v>
      </c>
      <c r="AD163" s="4" t="str">
        <f t="shared" si="51"/>
        <v>critical_multiplier: 2</v>
      </c>
      <c r="AE163" s="4" t="str">
        <f t="shared" si="52"/>
        <v/>
      </c>
      <c r="AF163" s="4" t="str">
        <f t="shared" si="53"/>
        <v>range_incriment: -1</v>
      </c>
      <c r="AG163" s="4" t="str">
        <f t="shared" si="54"/>
        <v>melee_penalty: -1</v>
      </c>
      <c r="AH163" s="4" t="str">
        <f t="shared" si="55"/>
        <v>is_finess: 'false'</v>
      </c>
      <c r="AI163" s="4" t="str">
        <f t="shared" si="56"/>
        <v>has_reach: 'false'</v>
      </c>
      <c r="AK163" s="4" t="str">
        <f t="shared" ca="1" si="57"/>
        <v>{product_name: 'Sword, Butterfly', cost: 2, stock: 1, weight: 2, category_id: 1, additional_information: JSON.stringify({weapon_type: 'Exotic', ua_weapon_group: 'Sword', damage: 'd6', damage_type: 'Slashing', critical_range: 19, critical_multiplier: 2, range_incriment: -1, melee_penalty: -1, is_finess: 'false', has_reach: 'false'})},</v>
      </c>
    </row>
    <row r="164" spans="1:37" outlineLevel="1" x14ac:dyDescent="0.2">
      <c r="A164" s="11" t="s">
        <v>291</v>
      </c>
      <c r="C164" s="12">
        <v>15</v>
      </c>
      <c r="D164" s="12">
        <v>50</v>
      </c>
      <c r="E164" s="51" t="s">
        <v>57</v>
      </c>
      <c r="F164" s="52" t="s">
        <v>152</v>
      </c>
      <c r="G164" s="52" t="s">
        <v>1329</v>
      </c>
      <c r="H164" s="51" t="s">
        <v>64</v>
      </c>
      <c r="I164" s="51"/>
      <c r="J164" s="51">
        <v>19</v>
      </c>
      <c r="K164" s="51">
        <v>2</v>
      </c>
      <c r="L164" s="51"/>
      <c r="M164" s="51"/>
      <c r="N164" s="51"/>
      <c r="O164" s="53" t="b">
        <v>0</v>
      </c>
      <c r="P164" s="53" t="b">
        <v>0</v>
      </c>
      <c r="R164" s="4" t="str">
        <f t="shared" si="39"/>
        <v>product_name: 'Sword, Great'</v>
      </c>
      <c r="S164" s="4" t="str">
        <f t="shared" si="40"/>
        <v/>
      </c>
      <c r="T164" s="4" t="str">
        <f t="shared" si="41"/>
        <v>cost: 50</v>
      </c>
      <c r="U164" s="4" t="str">
        <f t="shared" ca="1" si="42"/>
        <v>stock: 3</v>
      </c>
      <c r="V164" s="4" t="str">
        <f t="shared" si="43"/>
        <v>weight: 15</v>
      </c>
      <c r="W164" s="4" t="str">
        <f t="shared" si="44"/>
        <v>category_id: 1</v>
      </c>
      <c r="X164" s="4" t="str">
        <f t="shared" si="45"/>
        <v>weapon_type: 'Martial'</v>
      </c>
      <c r="Y164" s="4" t="str">
        <f t="shared" si="46"/>
        <v>ua_weapon_group: 'Sword'</v>
      </c>
      <c r="Z164" s="4" t="str">
        <f t="shared" si="47"/>
        <v>damage: '2d6'</v>
      </c>
      <c r="AA164" s="4" t="str">
        <f t="shared" si="48"/>
        <v>damage_type: 'Slashing'</v>
      </c>
      <c r="AB164" s="4" t="str">
        <f t="shared" si="49"/>
        <v/>
      </c>
      <c r="AC164" s="4" t="str">
        <f t="shared" si="50"/>
        <v>critical_range: 19</v>
      </c>
      <c r="AD164" s="4" t="str">
        <f t="shared" si="51"/>
        <v>critical_multiplier: 2</v>
      </c>
      <c r="AE164" s="4" t="str">
        <f t="shared" si="52"/>
        <v/>
      </c>
      <c r="AF164" s="4" t="str">
        <f t="shared" si="53"/>
        <v>range_incriment: -1</v>
      </c>
      <c r="AG164" s="4" t="str">
        <f t="shared" si="54"/>
        <v>melee_penalty: -1</v>
      </c>
      <c r="AH164" s="4" t="str">
        <f t="shared" si="55"/>
        <v>is_finess: 'false'</v>
      </c>
      <c r="AI164" s="4" t="str">
        <f t="shared" si="56"/>
        <v>has_reach: 'false'</v>
      </c>
      <c r="AK164" s="4" t="str">
        <f t="shared" ca="1" si="57"/>
        <v>{product_name: 'Sword, Great', cost: 50, stock: 3, weight: 15, category_id: 1, additional_information: JSON.stringify({weapon_type: 'Martial', ua_weapon_group: 'Sword', damage: '2d6', damage_type: 'Slashing', critical_range: 19, critical_multiplier: 2, range_incriment: -1, melee_penalty: -1, is_finess: 'false', has_reach: 'false'})},</v>
      </c>
    </row>
    <row r="165" spans="1:37" outlineLevel="1" x14ac:dyDescent="0.2">
      <c r="A165" s="11" t="s">
        <v>292</v>
      </c>
      <c r="C165" s="12">
        <v>4</v>
      </c>
      <c r="D165" s="12">
        <v>15</v>
      </c>
      <c r="E165" s="51" t="s">
        <v>57</v>
      </c>
      <c r="F165" s="52" t="s">
        <v>152</v>
      </c>
      <c r="G165" s="52" t="s">
        <v>1323</v>
      </c>
      <c r="H165" s="51" t="s">
        <v>64</v>
      </c>
      <c r="I165" s="51"/>
      <c r="J165" s="51">
        <v>19</v>
      </c>
      <c r="K165" s="51">
        <v>2</v>
      </c>
      <c r="L165" s="51"/>
      <c r="M165" s="51"/>
      <c r="N165" s="51"/>
      <c r="O165" s="53" t="b">
        <v>0</v>
      </c>
      <c r="P165" s="53" t="b">
        <v>0</v>
      </c>
      <c r="R165" s="4" t="str">
        <f t="shared" si="39"/>
        <v>product_name: 'Sword, Long'</v>
      </c>
      <c r="S165" s="4" t="str">
        <f t="shared" si="40"/>
        <v/>
      </c>
      <c r="T165" s="4" t="str">
        <f t="shared" si="41"/>
        <v>cost: 15</v>
      </c>
      <c r="U165" s="4" t="str">
        <f t="shared" ca="1" si="42"/>
        <v>stock: 1</v>
      </c>
      <c r="V165" s="4" t="str">
        <f t="shared" si="43"/>
        <v>weight: 4</v>
      </c>
      <c r="W165" s="4" t="str">
        <f t="shared" si="44"/>
        <v>category_id: 1</v>
      </c>
      <c r="X165" s="4" t="str">
        <f t="shared" si="45"/>
        <v>weapon_type: 'Martial'</v>
      </c>
      <c r="Y165" s="4" t="str">
        <f t="shared" si="46"/>
        <v>ua_weapon_group: 'Sword'</v>
      </c>
      <c r="Z165" s="4" t="str">
        <f t="shared" si="47"/>
        <v>damage: 'd8'</v>
      </c>
      <c r="AA165" s="4" t="str">
        <f t="shared" si="48"/>
        <v>damage_type: 'Slashing'</v>
      </c>
      <c r="AB165" s="4" t="str">
        <f t="shared" si="49"/>
        <v/>
      </c>
      <c r="AC165" s="4" t="str">
        <f t="shared" si="50"/>
        <v>critical_range: 19</v>
      </c>
      <c r="AD165" s="4" t="str">
        <f t="shared" si="51"/>
        <v>critical_multiplier: 2</v>
      </c>
      <c r="AE165" s="4" t="str">
        <f t="shared" si="52"/>
        <v/>
      </c>
      <c r="AF165" s="4" t="str">
        <f t="shared" si="53"/>
        <v>range_incriment: -1</v>
      </c>
      <c r="AG165" s="4" t="str">
        <f t="shared" si="54"/>
        <v>melee_penalty: -1</v>
      </c>
      <c r="AH165" s="4" t="str">
        <f t="shared" si="55"/>
        <v>is_finess: 'false'</v>
      </c>
      <c r="AI165" s="4" t="str">
        <f t="shared" si="56"/>
        <v>has_reach: 'false'</v>
      </c>
      <c r="AK165" s="4" t="str">
        <f t="shared" ca="1" si="57"/>
        <v>{product_name: 'Sword, Long', cost: 15, stock: 1, weight: 4, category_id: 1, additional_information: JSON.stringify({weapon_type: 'Martial', ua_weapon_group: 'Sword', damage: 'd8', damage_type: 'Slashing', critical_range: 19, critical_multiplier: 2, range_incriment: -1, melee_penalty: -1, is_finess: 'false', has_reach: 'false'})},</v>
      </c>
    </row>
    <row r="166" spans="1:37" outlineLevel="1" x14ac:dyDescent="0.2">
      <c r="A166" s="11" t="s">
        <v>293</v>
      </c>
      <c r="C166" s="12">
        <v>3</v>
      </c>
      <c r="D166" s="12">
        <v>10</v>
      </c>
      <c r="E166" s="51" t="s">
        <v>57</v>
      </c>
      <c r="F166" s="52" t="s">
        <v>152</v>
      </c>
      <c r="G166" s="52" t="s">
        <v>1320</v>
      </c>
      <c r="H166" s="51" t="s">
        <v>47</v>
      </c>
      <c r="I166" s="51"/>
      <c r="J166" s="51">
        <v>19</v>
      </c>
      <c r="K166" s="51">
        <v>2</v>
      </c>
      <c r="L166" s="51"/>
      <c r="M166" s="51"/>
      <c r="N166" s="51"/>
      <c r="O166" s="53" t="b">
        <v>0</v>
      </c>
      <c r="P166" s="53" t="b">
        <v>0</v>
      </c>
      <c r="R166" s="4" t="str">
        <f t="shared" si="39"/>
        <v>product_name: 'Sword, Short'</v>
      </c>
      <c r="S166" s="4" t="str">
        <f t="shared" si="40"/>
        <v/>
      </c>
      <c r="T166" s="4" t="str">
        <f t="shared" si="41"/>
        <v>cost: 10</v>
      </c>
      <c r="U166" s="4" t="str">
        <f t="shared" ca="1" si="42"/>
        <v>stock: 14</v>
      </c>
      <c r="V166" s="4" t="str">
        <f t="shared" si="43"/>
        <v>weight: 3</v>
      </c>
      <c r="W166" s="4" t="str">
        <f t="shared" si="44"/>
        <v>category_id: 1</v>
      </c>
      <c r="X166" s="4" t="str">
        <f t="shared" si="45"/>
        <v>weapon_type: 'Martial'</v>
      </c>
      <c r="Y166" s="4" t="str">
        <f t="shared" si="46"/>
        <v>ua_weapon_group: 'Sword'</v>
      </c>
      <c r="Z166" s="4" t="str">
        <f t="shared" si="47"/>
        <v>damage: 'd6'</v>
      </c>
      <c r="AA166" s="4" t="str">
        <f t="shared" si="48"/>
        <v>damage_type: 'Piercing'</v>
      </c>
      <c r="AB166" s="4" t="str">
        <f t="shared" si="49"/>
        <v/>
      </c>
      <c r="AC166" s="4" t="str">
        <f t="shared" si="50"/>
        <v>critical_range: 19</v>
      </c>
      <c r="AD166" s="4" t="str">
        <f t="shared" si="51"/>
        <v>critical_multiplier: 2</v>
      </c>
      <c r="AE166" s="4" t="str">
        <f t="shared" si="52"/>
        <v/>
      </c>
      <c r="AF166" s="4" t="str">
        <f t="shared" si="53"/>
        <v>range_incriment: -1</v>
      </c>
      <c r="AG166" s="4" t="str">
        <f t="shared" si="54"/>
        <v>melee_penalty: -1</v>
      </c>
      <c r="AH166" s="4" t="str">
        <f t="shared" si="55"/>
        <v>is_finess: 'false'</v>
      </c>
      <c r="AI166" s="4" t="str">
        <f t="shared" si="56"/>
        <v>has_reach: 'false'</v>
      </c>
      <c r="AK166" s="4" t="str">
        <f t="shared" ca="1" si="57"/>
        <v>{product_name: 'Sword, Short', cost: 10, stock: 14, weight: 3, category_id: 1, additional_information: JSON.stringify({weapon_type: 'Martial', ua_weapon_group: 'Sword', damage: 'd6', damage_type: 'Piercing', critical_range: 19, critical_multiplier: 2, range_incriment: -1, melee_penalty: -1, is_finess: 'false', has_reach: 'false'})},</v>
      </c>
    </row>
    <row r="167" spans="1:37" ht="81.599999999999994" outlineLevel="1" x14ac:dyDescent="0.2">
      <c r="A167" s="11" t="s">
        <v>294</v>
      </c>
      <c r="B167" s="35" t="s">
        <v>295</v>
      </c>
      <c r="C167" s="12">
        <v>30</v>
      </c>
      <c r="D167" s="12">
        <v>100</v>
      </c>
      <c r="E167" s="51" t="s">
        <v>68</v>
      </c>
      <c r="F167" s="52" t="s">
        <v>152</v>
      </c>
      <c r="G167" s="52" t="s">
        <v>1323</v>
      </c>
      <c r="H167" s="51" t="s">
        <v>64</v>
      </c>
      <c r="I167" s="51"/>
      <c r="J167" s="51">
        <v>19</v>
      </c>
      <c r="K167" s="51">
        <v>2</v>
      </c>
      <c r="L167" s="51"/>
      <c r="M167" s="51"/>
      <c r="N167" s="51"/>
      <c r="O167" s="53" t="b">
        <v>0</v>
      </c>
      <c r="P167" s="53" t="b">
        <v>0</v>
      </c>
      <c r="R167" s="4" t="str">
        <f t="shared" si="39"/>
        <v>product_name: 'Sword, Two-Bladed'</v>
      </c>
      <c r="S167" s="4" t="str">
        <f t="shared" si="40"/>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T167" s="4" t="str">
        <f t="shared" si="41"/>
        <v>cost: 100</v>
      </c>
      <c r="U167" s="4" t="str">
        <f t="shared" ca="1" si="42"/>
        <v>stock: 14</v>
      </c>
      <c r="V167" s="4" t="str">
        <f t="shared" si="43"/>
        <v>weight: 30</v>
      </c>
      <c r="W167" s="4" t="str">
        <f t="shared" si="44"/>
        <v>category_id: 1</v>
      </c>
      <c r="X167" s="4" t="str">
        <f t="shared" si="45"/>
        <v>weapon_type: 'Exotic'</v>
      </c>
      <c r="Y167" s="4" t="str">
        <f t="shared" si="46"/>
        <v>ua_weapon_group: 'Sword'</v>
      </c>
      <c r="Z167" s="4" t="str">
        <f t="shared" si="47"/>
        <v>damage: 'd8'</v>
      </c>
      <c r="AA167" s="4" t="str">
        <f t="shared" si="48"/>
        <v>damage_type: 'Slashing'</v>
      </c>
      <c r="AB167" s="4" t="str">
        <f t="shared" si="49"/>
        <v/>
      </c>
      <c r="AC167" s="4" t="str">
        <f t="shared" si="50"/>
        <v>critical_range: 19</v>
      </c>
      <c r="AD167" s="4" t="str">
        <f t="shared" si="51"/>
        <v>critical_multiplier: 2</v>
      </c>
      <c r="AE167" s="4" t="str">
        <f t="shared" si="52"/>
        <v/>
      </c>
      <c r="AF167" s="4" t="str">
        <f t="shared" si="53"/>
        <v>range_incriment: -1</v>
      </c>
      <c r="AG167" s="4" t="str">
        <f t="shared" si="54"/>
        <v>melee_penalty: -1</v>
      </c>
      <c r="AH167" s="4" t="str">
        <f t="shared" si="55"/>
        <v>is_finess: 'false'</v>
      </c>
      <c r="AI167" s="4" t="str">
        <f t="shared" si="56"/>
        <v>has_reach: 'false'</v>
      </c>
      <c r="AK167" s="4" t="str">
        <f t="shared" ca="1" si="57"/>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14, weight: 30, category_id: 1, additional_information: JSON.stringify({weapon_type: 'Exotic', ua_weapon_group: 'Sword', damage: 'd8', damage_type: 'Slashing', critical_range: 19, critical_multiplier: 2, range_incriment: -1, melee_penalty: -1, is_finess: 'false', has_reach: 'false'})},</v>
      </c>
    </row>
    <row r="168" spans="1:37" outlineLevel="1" x14ac:dyDescent="0.2">
      <c r="A168" s="11" t="s">
        <v>296</v>
      </c>
      <c r="C168" s="12">
        <v>4</v>
      </c>
      <c r="D168" s="12">
        <v>50</v>
      </c>
      <c r="E168" s="51" t="s">
        <v>39</v>
      </c>
      <c r="F168" s="52" t="s">
        <v>40</v>
      </c>
      <c r="G168" s="52" t="s">
        <v>1322</v>
      </c>
      <c r="H168" s="51" t="s">
        <v>297</v>
      </c>
      <c r="I168" s="51" t="s">
        <v>298</v>
      </c>
      <c r="J168" s="51"/>
      <c r="K168" s="51"/>
      <c r="L168" s="51" t="s">
        <v>41</v>
      </c>
      <c r="M168" s="51">
        <v>10</v>
      </c>
      <c r="N168" s="51"/>
      <c r="O168" s="53" t="b">
        <v>0</v>
      </c>
      <c r="P168" s="53" t="b">
        <v>0</v>
      </c>
      <c r="R168" s="4" t="str">
        <f t="shared" si="39"/>
        <v>product_name: 'Tanglefoot Bag'</v>
      </c>
      <c r="S168" s="4" t="str">
        <f t="shared" si="40"/>
        <v/>
      </c>
      <c r="T168" s="4" t="str">
        <f t="shared" si="41"/>
        <v>cost: 50</v>
      </c>
      <c r="U168" s="4" t="str">
        <f t="shared" ca="1" si="42"/>
        <v>stock: 1</v>
      </c>
      <c r="V168" s="4" t="str">
        <f t="shared" si="43"/>
        <v>weight: 4</v>
      </c>
      <c r="W168" s="4" t="str">
        <f t="shared" si="44"/>
        <v>category_id: 1</v>
      </c>
      <c r="X168" s="4" t="str">
        <f t="shared" si="45"/>
        <v>weapon_type: 'Grenade'</v>
      </c>
      <c r="Y168" s="4" t="str">
        <f t="shared" si="46"/>
        <v>ua_weapon_group: 'Alchemical'</v>
      </c>
      <c r="Z168" s="4" t="str">
        <f t="shared" si="47"/>
        <v>damage: 'd'</v>
      </c>
      <c r="AA168" s="4" t="str">
        <f t="shared" si="48"/>
        <v>damage_type: 'Entangle'</v>
      </c>
      <c r="AB168" s="4" t="str">
        <f t="shared" si="49"/>
        <v>special_damage: 'Reflex DC (15)'</v>
      </c>
      <c r="AC168" s="4" t="str">
        <f t="shared" si="50"/>
        <v>critical_range: -1</v>
      </c>
      <c r="AD168" s="4" t="str">
        <f t="shared" si="51"/>
        <v>critical_multiplier: -1</v>
      </c>
      <c r="AE168" s="4" t="str">
        <f t="shared" si="52"/>
        <v>delivery: 'thrown'</v>
      </c>
      <c r="AF168" s="4" t="str">
        <f t="shared" si="53"/>
        <v>range_incriment: 10</v>
      </c>
      <c r="AG168" s="4" t="str">
        <f t="shared" si="54"/>
        <v>melee_penalty: -1</v>
      </c>
      <c r="AH168" s="4" t="str">
        <f t="shared" si="55"/>
        <v>is_finess: 'false'</v>
      </c>
      <c r="AI168" s="4" t="str">
        <f t="shared" si="56"/>
        <v>has_reach: 'false'</v>
      </c>
      <c r="AK168" s="4" t="str">
        <f t="shared" ca="1" si="57"/>
        <v>{product_name: 'Tanglefoot Bag', cost: 50, stock: 1, weight: 4, category_id: 1, additional_information: JSON.stringify({weapon_type: 'Grenade', ua_weapon_group: 'Alchemical', damage: 'd', damage_type: 'Entangle', special_damage: 'Reflex DC (15)', critical_range: -1, critical_multiplier: -1, delivery: 'thrown', range_incriment: 10, melee_penalty: -1, is_finess: 'false', has_reach: 'false'})},</v>
      </c>
    </row>
    <row r="169" spans="1:37" outlineLevel="1" x14ac:dyDescent="0.2">
      <c r="A169" s="11" t="s">
        <v>299</v>
      </c>
      <c r="C169" s="12">
        <v>1</v>
      </c>
      <c r="D169" s="12">
        <v>3</v>
      </c>
      <c r="E169" s="51" t="s">
        <v>45</v>
      </c>
      <c r="F169" s="52" t="s">
        <v>61</v>
      </c>
      <c r="G169" s="52" t="s">
        <v>1320</v>
      </c>
      <c r="H169" s="51" t="s">
        <v>95</v>
      </c>
      <c r="I169" s="51"/>
      <c r="J169" s="51">
        <v>20</v>
      </c>
      <c r="K169" s="51">
        <v>2</v>
      </c>
      <c r="L169" s="51"/>
      <c r="M169" s="51"/>
      <c r="N169" s="51">
        <v>-4</v>
      </c>
      <c r="O169" s="53" t="b">
        <v>0</v>
      </c>
      <c r="P169" s="53" t="b">
        <v>0</v>
      </c>
      <c r="R169" s="4" t="str">
        <f t="shared" si="39"/>
        <v>product_name: 'Tankard'</v>
      </c>
      <c r="S169" s="4" t="str">
        <f t="shared" si="40"/>
        <v/>
      </c>
      <c r="T169" s="4" t="str">
        <f t="shared" si="41"/>
        <v>cost: 3</v>
      </c>
      <c r="U169" s="4" t="str">
        <f t="shared" ca="1" si="42"/>
        <v>stock: 3</v>
      </c>
      <c r="V169" s="4" t="str">
        <f t="shared" si="43"/>
        <v>weight: 1</v>
      </c>
      <c r="W169" s="4" t="str">
        <f t="shared" si="44"/>
        <v>category_id: 1</v>
      </c>
      <c r="X169" s="4" t="str">
        <f t="shared" si="45"/>
        <v>weapon_type: 'Simple'</v>
      </c>
      <c r="Y169" s="4" t="str">
        <f t="shared" si="46"/>
        <v>ua_weapon_group: 'Improvised'</v>
      </c>
      <c r="Z169" s="4" t="str">
        <f t="shared" si="47"/>
        <v>damage: 'd6'</v>
      </c>
      <c r="AA169" s="4" t="str">
        <f t="shared" si="48"/>
        <v>damage_type: 'Bludgeoning'</v>
      </c>
      <c r="AB169" s="4" t="str">
        <f t="shared" si="49"/>
        <v/>
      </c>
      <c r="AC169" s="4" t="str">
        <f t="shared" si="50"/>
        <v>critical_range: 20</v>
      </c>
      <c r="AD169" s="4" t="str">
        <f t="shared" si="51"/>
        <v>critical_multiplier: 2</v>
      </c>
      <c r="AE169" s="4" t="str">
        <f t="shared" si="52"/>
        <v/>
      </c>
      <c r="AF169" s="4" t="str">
        <f t="shared" si="53"/>
        <v>range_incriment: -1</v>
      </c>
      <c r="AG169" s="4" t="str">
        <f t="shared" si="54"/>
        <v>melee_penalty: -4</v>
      </c>
      <c r="AH169" s="4" t="str">
        <f t="shared" si="55"/>
        <v>is_finess: 'false'</v>
      </c>
      <c r="AI169" s="4" t="str">
        <f t="shared" si="56"/>
        <v>has_reach: 'false'</v>
      </c>
      <c r="AK169" s="4" t="str">
        <f t="shared" ca="1" si="57"/>
        <v>{product_name: 'Tankard', cost: 3, stock: 3, weight: 1, category_id: 1, additional_information: JSON.stringify({weapon_type: 'Simple', ua_weapon_group: 'Improvised', damage: 'd6', damage_type: 'Bludgeoning', critical_range: 20, critical_multiplier: 2, range_incriment: -1, melee_penalty: -4, is_finess: 'false', has_reach: 'false'})},</v>
      </c>
    </row>
    <row r="170" spans="1:37" outlineLevel="1" x14ac:dyDescent="0.2">
      <c r="A170" s="11" t="s">
        <v>300</v>
      </c>
      <c r="C170" s="12">
        <v>1</v>
      </c>
      <c r="D170" s="12"/>
      <c r="E170" s="51" t="s">
        <v>45</v>
      </c>
      <c r="F170" s="52"/>
      <c r="G170" s="52" t="s">
        <v>1321</v>
      </c>
      <c r="H170" s="51" t="s">
        <v>47</v>
      </c>
      <c r="I170" s="51"/>
      <c r="J170" s="51">
        <v>20</v>
      </c>
      <c r="K170" s="51">
        <v>2</v>
      </c>
      <c r="L170" s="51"/>
      <c r="M170" s="51"/>
      <c r="N170" s="51"/>
      <c r="O170" s="53" t="b">
        <v>0</v>
      </c>
      <c r="P170" s="53" t="b">
        <v>0</v>
      </c>
      <c r="R170" s="4" t="str">
        <f t="shared" si="39"/>
        <v>product_name: 'Tanto'</v>
      </c>
      <c r="S170" s="4" t="str">
        <f t="shared" si="40"/>
        <v/>
      </c>
      <c r="T170" s="4" t="str">
        <f t="shared" si="41"/>
        <v>cost: -1</v>
      </c>
      <c r="U170" s="4" t="str">
        <f t="shared" ca="1" si="42"/>
        <v>stock: 2</v>
      </c>
      <c r="V170" s="4" t="str">
        <f t="shared" si="43"/>
        <v>weight: 1</v>
      </c>
      <c r="W170" s="4" t="str">
        <f t="shared" si="44"/>
        <v>category_id: 1</v>
      </c>
      <c r="X170" s="4" t="str">
        <f t="shared" si="45"/>
        <v>weapon_type: 'Simple'</v>
      </c>
      <c r="Y170" s="4" t="str">
        <f t="shared" si="46"/>
        <v/>
      </c>
      <c r="Z170" s="4" t="str">
        <f t="shared" si="47"/>
        <v>damage: 'd4'</v>
      </c>
      <c r="AA170" s="4" t="str">
        <f t="shared" si="48"/>
        <v>damage_type: 'Piercing'</v>
      </c>
      <c r="AB170" s="4" t="str">
        <f t="shared" si="49"/>
        <v/>
      </c>
      <c r="AC170" s="4" t="str">
        <f t="shared" si="50"/>
        <v>critical_range: 20</v>
      </c>
      <c r="AD170" s="4" t="str">
        <f t="shared" si="51"/>
        <v>critical_multiplier: 2</v>
      </c>
      <c r="AE170" s="4" t="str">
        <f t="shared" si="52"/>
        <v/>
      </c>
      <c r="AF170" s="4" t="str">
        <f t="shared" si="53"/>
        <v>range_incriment: -1</v>
      </c>
      <c r="AG170" s="4" t="str">
        <f t="shared" si="54"/>
        <v>melee_penalty: -1</v>
      </c>
      <c r="AH170" s="4" t="str">
        <f t="shared" si="55"/>
        <v>is_finess: 'false'</v>
      </c>
      <c r="AI170" s="4" t="str">
        <f t="shared" si="56"/>
        <v>has_reach: 'false'</v>
      </c>
      <c r="AK170" s="4" t="str">
        <f t="shared" ca="1" si="57"/>
        <v>{product_name: 'Tanto', cost: -1, stock: 2, weight: 1, category_id: 1, additional_information: JSON.stringify({weapon_type: 'Simple', damage: 'd4', damage_type: 'Piercing', critical_range: 20, critical_multiplier: 2, range_incriment: -1, melee_penalty: -1, is_finess: 'false', has_reach: 'false'})},</v>
      </c>
    </row>
    <row r="171" spans="1:37" outlineLevel="1" x14ac:dyDescent="0.2">
      <c r="A171" s="11" t="s">
        <v>301</v>
      </c>
      <c r="C171" s="12">
        <v>15</v>
      </c>
      <c r="D171" s="12"/>
      <c r="E171" s="51" t="s">
        <v>57</v>
      </c>
      <c r="F171" s="52" t="s">
        <v>137</v>
      </c>
      <c r="G171" s="52" t="s">
        <v>1323</v>
      </c>
      <c r="H171" s="51" t="s">
        <v>95</v>
      </c>
      <c r="I171" s="51"/>
      <c r="J171" s="51">
        <v>20</v>
      </c>
      <c r="K171" s="51">
        <v>2</v>
      </c>
      <c r="L171" s="51"/>
      <c r="M171" s="51"/>
      <c r="N171" s="51"/>
      <c r="O171" s="53" t="b">
        <v>0</v>
      </c>
      <c r="P171" s="53" t="b">
        <v>0</v>
      </c>
      <c r="R171" s="4" t="str">
        <f t="shared" si="39"/>
        <v>product_name: 'Tetsubo'</v>
      </c>
      <c r="S171" s="4" t="str">
        <f t="shared" si="40"/>
        <v/>
      </c>
      <c r="T171" s="4" t="str">
        <f t="shared" si="41"/>
        <v>cost: -1</v>
      </c>
      <c r="U171" s="4" t="str">
        <f t="shared" ca="1" si="42"/>
        <v>stock: 13</v>
      </c>
      <c r="V171" s="4" t="str">
        <f t="shared" si="43"/>
        <v>weight: 15</v>
      </c>
      <c r="W171" s="4" t="str">
        <f t="shared" si="44"/>
        <v>category_id: 1</v>
      </c>
      <c r="X171" s="4" t="str">
        <f t="shared" si="45"/>
        <v>weapon_type: 'Martial'</v>
      </c>
      <c r="Y171" s="4" t="str">
        <f t="shared" si="46"/>
        <v>ua_weapon_group: 'Impact'</v>
      </c>
      <c r="Z171" s="4" t="str">
        <f t="shared" si="47"/>
        <v>damage: 'd8'</v>
      </c>
      <c r="AA171" s="4" t="str">
        <f t="shared" si="48"/>
        <v>damage_type: 'Bludgeoning'</v>
      </c>
      <c r="AB171" s="4" t="str">
        <f t="shared" si="49"/>
        <v/>
      </c>
      <c r="AC171" s="4" t="str">
        <f t="shared" si="50"/>
        <v>critical_range: 20</v>
      </c>
      <c r="AD171" s="4" t="str">
        <f t="shared" si="51"/>
        <v>critical_multiplier: 2</v>
      </c>
      <c r="AE171" s="4" t="str">
        <f t="shared" si="52"/>
        <v/>
      </c>
      <c r="AF171" s="4" t="str">
        <f t="shared" si="53"/>
        <v>range_incriment: -1</v>
      </c>
      <c r="AG171" s="4" t="str">
        <f t="shared" si="54"/>
        <v>melee_penalty: -1</v>
      </c>
      <c r="AH171" s="4" t="str">
        <f t="shared" si="55"/>
        <v>is_finess: 'false'</v>
      </c>
      <c r="AI171" s="4" t="str">
        <f t="shared" si="56"/>
        <v>has_reach: 'false'</v>
      </c>
      <c r="AK171" s="4" t="str">
        <f t="shared" ca="1" si="57"/>
        <v>{product_name: 'Tetsubo', cost: -1, stock: 13, weight: 15, category_id: 1, additional_information: JSON.stringify({weapon_type: 'Martial', ua_weapon_group: 'Impact', damage: 'd8', damage_type: 'Bludgeoning', critical_range: 20, critical_multiplier: 2, range_incriment: -1, melee_penalty: -1, is_finess: 'false', has_reach: 'false'})},</v>
      </c>
    </row>
    <row r="172" spans="1:37" outlineLevel="1" x14ac:dyDescent="0.2">
      <c r="A172" s="11" t="s">
        <v>302</v>
      </c>
      <c r="C172" s="12">
        <v>3</v>
      </c>
      <c r="D172" s="12"/>
      <c r="E172" s="51" t="s">
        <v>68</v>
      </c>
      <c r="F172" s="52" t="s">
        <v>152</v>
      </c>
      <c r="G172" s="52" t="s">
        <v>1323</v>
      </c>
      <c r="H172" s="51" t="s">
        <v>47</v>
      </c>
      <c r="I172" s="51"/>
      <c r="J172" s="51">
        <v>18</v>
      </c>
      <c r="K172" s="51">
        <v>2</v>
      </c>
      <c r="L172" s="51"/>
      <c r="M172" s="51"/>
      <c r="N172" s="51"/>
      <c r="O172" s="53" t="b">
        <v>0</v>
      </c>
      <c r="P172" s="53" t="b">
        <v>0</v>
      </c>
      <c r="R172" s="4" t="str">
        <f t="shared" si="39"/>
        <v>product_name: 'Thinblade, Elvin'</v>
      </c>
      <c r="S172" s="4" t="str">
        <f t="shared" si="40"/>
        <v/>
      </c>
      <c r="T172" s="4" t="str">
        <f t="shared" si="41"/>
        <v>cost: -1</v>
      </c>
      <c r="U172" s="4" t="str">
        <f t="shared" ca="1" si="42"/>
        <v>stock: 14</v>
      </c>
      <c r="V172" s="4" t="str">
        <f t="shared" si="43"/>
        <v>weight: 3</v>
      </c>
      <c r="W172" s="4" t="str">
        <f t="shared" si="44"/>
        <v>category_id: 1</v>
      </c>
      <c r="X172" s="4" t="str">
        <f t="shared" si="45"/>
        <v>weapon_type: 'Exotic'</v>
      </c>
      <c r="Y172" s="4" t="str">
        <f t="shared" si="46"/>
        <v>ua_weapon_group: 'Sword'</v>
      </c>
      <c r="Z172" s="4" t="str">
        <f t="shared" si="47"/>
        <v>damage: 'd8'</v>
      </c>
      <c r="AA172" s="4" t="str">
        <f t="shared" si="48"/>
        <v>damage_type: 'Piercing'</v>
      </c>
      <c r="AB172" s="4" t="str">
        <f t="shared" si="49"/>
        <v/>
      </c>
      <c r="AC172" s="4" t="str">
        <f t="shared" si="50"/>
        <v>critical_range: 18</v>
      </c>
      <c r="AD172" s="4" t="str">
        <f t="shared" si="51"/>
        <v>critical_multiplier: 2</v>
      </c>
      <c r="AE172" s="4" t="str">
        <f t="shared" si="52"/>
        <v/>
      </c>
      <c r="AF172" s="4" t="str">
        <f t="shared" si="53"/>
        <v>range_incriment: -1</v>
      </c>
      <c r="AG172" s="4" t="str">
        <f t="shared" si="54"/>
        <v>melee_penalty: -1</v>
      </c>
      <c r="AH172" s="4" t="str">
        <f t="shared" si="55"/>
        <v>is_finess: 'false'</v>
      </c>
      <c r="AI172" s="4" t="str">
        <f t="shared" si="56"/>
        <v>has_reach: 'false'</v>
      </c>
      <c r="AK172" s="4" t="str">
        <f t="shared" ca="1" si="57"/>
        <v>{product_name: 'Thinblade, Elvin', cost: -1, stock: 14, weight: 3, category_id: 1, additional_information: JSON.stringify({weapon_type: 'Exotic', ua_weapon_group: 'Sword', damage: 'd8', damage_type: 'Piercing', critical_range: 18, critical_multiplier: 2, range_incriment: -1, melee_penalty: -1, is_finess: 'false', has_reach: 'false'})},</v>
      </c>
    </row>
    <row r="173" spans="1:37" outlineLevel="1" x14ac:dyDescent="0.2">
      <c r="A173" s="11" t="s">
        <v>304</v>
      </c>
      <c r="C173" s="12">
        <v>1</v>
      </c>
      <c r="D173" s="12">
        <v>30</v>
      </c>
      <c r="E173" s="51" t="s">
        <v>39</v>
      </c>
      <c r="F173" s="52" t="s">
        <v>40</v>
      </c>
      <c r="G173" s="52" t="s">
        <v>1322</v>
      </c>
      <c r="H173" s="51" t="s">
        <v>305</v>
      </c>
      <c r="I173" s="51" t="s">
        <v>51</v>
      </c>
      <c r="J173" s="51"/>
      <c r="K173" s="51"/>
      <c r="L173" s="51" t="s">
        <v>41</v>
      </c>
      <c r="M173" s="51">
        <v>20</v>
      </c>
      <c r="N173" s="51"/>
      <c r="O173" s="53" t="b">
        <v>0</v>
      </c>
      <c r="P173" s="53" t="b">
        <v>0</v>
      </c>
      <c r="R173" s="4" t="str">
        <f t="shared" si="39"/>
        <v>product_name: 'Thunderstone'</v>
      </c>
      <c r="S173" s="4" t="str">
        <f t="shared" si="40"/>
        <v/>
      </c>
      <c r="T173" s="4" t="str">
        <f t="shared" si="41"/>
        <v>cost: 30</v>
      </c>
      <c r="U173" s="4" t="str">
        <f t="shared" ca="1" si="42"/>
        <v>stock: 12</v>
      </c>
      <c r="V173" s="4" t="str">
        <f t="shared" si="43"/>
        <v>weight: 1</v>
      </c>
      <c r="W173" s="4" t="str">
        <f t="shared" si="44"/>
        <v>category_id: 1</v>
      </c>
      <c r="X173" s="4" t="str">
        <f t="shared" si="45"/>
        <v>weapon_type: 'Grenade'</v>
      </c>
      <c r="Y173" s="4" t="str">
        <f t="shared" si="46"/>
        <v>ua_weapon_group: 'Alchemical'</v>
      </c>
      <c r="Z173" s="4" t="str">
        <f t="shared" si="47"/>
        <v>damage: 'd'</v>
      </c>
      <c r="AA173" s="4" t="str">
        <f t="shared" si="48"/>
        <v>damage_type: 'Deafen'</v>
      </c>
      <c r="AB173" s="4" t="str">
        <f t="shared" si="49"/>
        <v>special_damage: 'Fortitude DC (15)'</v>
      </c>
      <c r="AC173" s="4" t="str">
        <f t="shared" si="50"/>
        <v>critical_range: -1</v>
      </c>
      <c r="AD173" s="4" t="str">
        <f t="shared" si="51"/>
        <v>critical_multiplier: -1</v>
      </c>
      <c r="AE173" s="4" t="str">
        <f t="shared" si="52"/>
        <v>delivery: 'thrown'</v>
      </c>
      <c r="AF173" s="4" t="str">
        <f t="shared" si="53"/>
        <v>range_incriment: 20</v>
      </c>
      <c r="AG173" s="4" t="str">
        <f t="shared" si="54"/>
        <v>melee_penalty: -1</v>
      </c>
      <c r="AH173" s="4" t="str">
        <f t="shared" si="55"/>
        <v>is_finess: 'false'</v>
      </c>
      <c r="AI173" s="4" t="str">
        <f t="shared" si="56"/>
        <v>has_reach: 'false'</v>
      </c>
      <c r="AK173" s="4" t="str">
        <f t="shared" ca="1" si="57"/>
        <v>{product_name: 'Thunderstone', cost: 30, stock: 12, weight: 1, category_id: 1, additional_information: JSON.stringify({weapon_type: 'Grenade', ua_weapon_group: 'Alchemical', damage: 'd', damage_type: 'Deafen', special_damage: 'Fortitude DC (15)', critical_range: -1, critical_multiplier: -1, delivery: 'thrown', range_incriment: 20, melee_penalty: -1, is_finess: 'false', has_reach: 'false'})},</v>
      </c>
    </row>
    <row r="174" spans="1:37" outlineLevel="1" x14ac:dyDescent="0.2">
      <c r="A174" s="11" t="s">
        <v>306</v>
      </c>
      <c r="C174" s="12">
        <v>2</v>
      </c>
      <c r="D174" s="12">
        <v>0.5</v>
      </c>
      <c r="E174" s="51" t="s">
        <v>68</v>
      </c>
      <c r="F174" s="52" t="s">
        <v>137</v>
      </c>
      <c r="G174" s="52" t="s">
        <v>1320</v>
      </c>
      <c r="H174" s="51" t="s">
        <v>95</v>
      </c>
      <c r="I174" s="51"/>
      <c r="J174" s="51">
        <v>20</v>
      </c>
      <c r="K174" s="51">
        <v>2</v>
      </c>
      <c r="L174" s="51"/>
      <c r="M174" s="51"/>
      <c r="N174" s="51"/>
      <c r="O174" s="53" t="b">
        <v>0</v>
      </c>
      <c r="P174" s="53" t="b">
        <v>0</v>
      </c>
      <c r="R174" s="4" t="str">
        <f t="shared" si="39"/>
        <v>product_name: 'Tonfa'</v>
      </c>
      <c r="S174" s="4" t="str">
        <f t="shared" si="40"/>
        <v/>
      </c>
      <c r="T174" s="4" t="str">
        <f t="shared" si="41"/>
        <v>cost: 0.5</v>
      </c>
      <c r="U174" s="4" t="str">
        <f t="shared" ca="1" si="42"/>
        <v>stock: 8</v>
      </c>
      <c r="V174" s="4" t="str">
        <f t="shared" si="43"/>
        <v>weight: 2</v>
      </c>
      <c r="W174" s="4" t="str">
        <f t="shared" si="44"/>
        <v>category_id: 1</v>
      </c>
      <c r="X174" s="4" t="str">
        <f t="shared" si="45"/>
        <v>weapon_type: 'Exotic'</v>
      </c>
      <c r="Y174" s="4" t="str">
        <f t="shared" si="46"/>
        <v>ua_weapon_group: 'Impact'</v>
      </c>
      <c r="Z174" s="4" t="str">
        <f t="shared" si="47"/>
        <v>damage: 'd6'</v>
      </c>
      <c r="AA174" s="4" t="str">
        <f t="shared" si="48"/>
        <v>damage_type: 'Bludgeoning'</v>
      </c>
      <c r="AB174" s="4" t="str">
        <f t="shared" si="49"/>
        <v/>
      </c>
      <c r="AC174" s="4" t="str">
        <f t="shared" si="50"/>
        <v>critical_range: 20</v>
      </c>
      <c r="AD174" s="4" t="str">
        <f t="shared" si="51"/>
        <v>critical_multiplier: 2</v>
      </c>
      <c r="AE174" s="4" t="str">
        <f t="shared" si="52"/>
        <v/>
      </c>
      <c r="AF174" s="4" t="str">
        <f t="shared" si="53"/>
        <v>range_incriment: -1</v>
      </c>
      <c r="AG174" s="4" t="str">
        <f t="shared" si="54"/>
        <v>melee_penalty: -1</v>
      </c>
      <c r="AH174" s="4" t="str">
        <f t="shared" si="55"/>
        <v>is_finess: 'false'</v>
      </c>
      <c r="AI174" s="4" t="str">
        <f t="shared" si="56"/>
        <v>has_reach: 'false'</v>
      </c>
      <c r="AK174" s="4" t="str">
        <f t="shared" ca="1" si="57"/>
        <v>{product_name: 'Tonfa', cost: 0.5, stock: 8, weight: 2, category_id: 1, additional_information: JSON.stringify({weapon_type: 'Exotic', ua_weapon_group: 'Impact', damage: 'd6', damage_type: 'Bludgeoning', critical_range: 20, critical_multiplier: 2, range_incriment: -1, melee_penalty: -1, is_finess: 'false', has_reach: 'false'})},</v>
      </c>
    </row>
    <row r="175" spans="1:37" outlineLevel="1" x14ac:dyDescent="0.2">
      <c r="A175" s="11" t="s">
        <v>307</v>
      </c>
      <c r="C175" s="12">
        <v>1</v>
      </c>
      <c r="D175" s="12"/>
      <c r="E175" s="51" t="s">
        <v>68</v>
      </c>
      <c r="F175" s="52"/>
      <c r="G175" s="52" t="s">
        <v>1321</v>
      </c>
      <c r="H175" s="51" t="s">
        <v>47</v>
      </c>
      <c r="I175" s="51"/>
      <c r="J175" s="51">
        <v>19</v>
      </c>
      <c r="K175" s="51">
        <v>2</v>
      </c>
      <c r="L175" s="51"/>
      <c r="M175" s="51"/>
      <c r="N175" s="51"/>
      <c r="O175" s="53" t="b">
        <v>0</v>
      </c>
      <c r="P175" s="53" t="b">
        <v>0</v>
      </c>
      <c r="R175" s="4" t="str">
        <f t="shared" si="39"/>
        <v>product_name: 'Tortoise Blade, Gnome'</v>
      </c>
      <c r="S175" s="4" t="str">
        <f t="shared" si="40"/>
        <v/>
      </c>
      <c r="T175" s="4" t="str">
        <f t="shared" si="41"/>
        <v>cost: -1</v>
      </c>
      <c r="U175" s="4" t="str">
        <f t="shared" ca="1" si="42"/>
        <v>stock: 4</v>
      </c>
      <c r="V175" s="4" t="str">
        <f t="shared" si="43"/>
        <v>weight: 1</v>
      </c>
      <c r="W175" s="4" t="str">
        <f t="shared" si="44"/>
        <v>category_id: 1</v>
      </c>
      <c r="X175" s="4" t="str">
        <f t="shared" si="45"/>
        <v>weapon_type: 'Exotic'</v>
      </c>
      <c r="Y175" s="4" t="str">
        <f t="shared" si="46"/>
        <v/>
      </c>
      <c r="Z175" s="4" t="str">
        <f t="shared" si="47"/>
        <v>damage: 'd4'</v>
      </c>
      <c r="AA175" s="4" t="str">
        <f t="shared" si="48"/>
        <v>damage_type: 'Piercing'</v>
      </c>
      <c r="AB175" s="4" t="str">
        <f t="shared" si="49"/>
        <v/>
      </c>
      <c r="AC175" s="4" t="str">
        <f t="shared" si="50"/>
        <v>critical_range: 19</v>
      </c>
      <c r="AD175" s="4" t="str">
        <f t="shared" si="51"/>
        <v>critical_multiplier: 2</v>
      </c>
      <c r="AE175" s="4" t="str">
        <f t="shared" si="52"/>
        <v/>
      </c>
      <c r="AF175" s="4" t="str">
        <f t="shared" si="53"/>
        <v>range_incriment: -1</v>
      </c>
      <c r="AG175" s="4" t="str">
        <f t="shared" si="54"/>
        <v>melee_penalty: -1</v>
      </c>
      <c r="AH175" s="4" t="str">
        <f t="shared" si="55"/>
        <v>is_finess: 'false'</v>
      </c>
      <c r="AI175" s="4" t="str">
        <f t="shared" si="56"/>
        <v>has_reach: 'false'</v>
      </c>
      <c r="AK175" s="4" t="str">
        <f t="shared" ca="1" si="57"/>
        <v>{product_name: 'Tortoise Blade, Gnome', cost: -1, stock: 4, weight: 1, category_id: 1, additional_information: JSON.stringify({weapon_type: 'Exotic', damage: 'd4', damage_type: 'Piercing', critical_range: 19, critical_multiplier: 2, range_incriment: -1, melee_penalty: -1, is_finess: 'false', has_reach: 'false'})},</v>
      </c>
    </row>
    <row r="176" spans="1:37" ht="30.6" outlineLevel="1" x14ac:dyDescent="0.2">
      <c r="A176" s="11" t="s">
        <v>308</v>
      </c>
      <c r="B176" s="35" t="s">
        <v>309</v>
      </c>
      <c r="C176" s="12">
        <v>5</v>
      </c>
      <c r="D176" s="12">
        <v>15</v>
      </c>
      <c r="E176" s="51" t="s">
        <v>57</v>
      </c>
      <c r="F176" s="52" t="s">
        <v>177</v>
      </c>
      <c r="G176" s="52" t="s">
        <v>1323</v>
      </c>
      <c r="H176" s="51" t="s">
        <v>47</v>
      </c>
      <c r="I176" s="51"/>
      <c r="J176" s="51">
        <v>20</v>
      </c>
      <c r="K176" s="51">
        <v>2</v>
      </c>
      <c r="L176" s="51" t="s">
        <v>41</v>
      </c>
      <c r="M176" s="51">
        <v>10</v>
      </c>
      <c r="N176" s="51"/>
      <c r="O176" s="53" t="b">
        <v>0</v>
      </c>
      <c r="P176" s="53" t="b">
        <v>0</v>
      </c>
      <c r="R176" s="4" t="str">
        <f t="shared" si="39"/>
        <v>product_name: 'Trident'</v>
      </c>
      <c r="S176" s="4" t="str">
        <f t="shared" si="40"/>
        <v>description: 'This weapon can be thrown. If you use a ready action to set a trident against a charge, you deal double damage on a successful hit against a charging character.'</v>
      </c>
      <c r="T176" s="4" t="str">
        <f t="shared" si="41"/>
        <v>cost: 15</v>
      </c>
      <c r="U176" s="4" t="str">
        <f t="shared" ca="1" si="42"/>
        <v>stock: 17</v>
      </c>
      <c r="V176" s="4" t="str">
        <f t="shared" si="43"/>
        <v>weight: 5</v>
      </c>
      <c r="W176" s="4" t="str">
        <f t="shared" si="44"/>
        <v>category_id: 1</v>
      </c>
      <c r="X176" s="4" t="str">
        <f t="shared" si="45"/>
        <v>weapon_type: 'Martial'</v>
      </c>
      <c r="Y176" s="4" t="str">
        <f t="shared" si="46"/>
        <v>ua_weapon_group: 'Polearm'</v>
      </c>
      <c r="Z176" s="4" t="str">
        <f t="shared" si="47"/>
        <v>damage: 'd8'</v>
      </c>
      <c r="AA176" s="4" t="str">
        <f t="shared" si="48"/>
        <v>damage_type: 'Piercing'</v>
      </c>
      <c r="AB176" s="4" t="str">
        <f t="shared" si="49"/>
        <v/>
      </c>
      <c r="AC176" s="4" t="str">
        <f t="shared" si="50"/>
        <v>critical_range: 20</v>
      </c>
      <c r="AD176" s="4" t="str">
        <f t="shared" si="51"/>
        <v>critical_multiplier: 2</v>
      </c>
      <c r="AE176" s="4" t="str">
        <f t="shared" si="52"/>
        <v>delivery: 'thrown'</v>
      </c>
      <c r="AF176" s="4" t="str">
        <f t="shared" si="53"/>
        <v>range_incriment: 10</v>
      </c>
      <c r="AG176" s="4" t="str">
        <f t="shared" si="54"/>
        <v>melee_penalty: -1</v>
      </c>
      <c r="AH176" s="4" t="str">
        <f t="shared" si="55"/>
        <v>is_finess: 'false'</v>
      </c>
      <c r="AI176" s="4" t="str">
        <f t="shared" si="56"/>
        <v>has_reach: 'false'</v>
      </c>
      <c r="AK176" s="4" t="str">
        <f t="shared" ca="1" si="57"/>
        <v>{product_name: 'Trident', description: 'This weapon can be thrown. If you use a ready action to set a trident against a charge, you deal double damage on a successful hit against a charging character.', cost: 15, stock: 17, weight: 5, category_id: 1, additional_information: JSON.stringify({weapon_type: 'Martial', ua_weapon_group: 'Polearm', damage: 'd8', damage_type: 'Piercing', critical_range: 20, critical_multiplier: 2, delivery: 'thrown', range_incriment: 10, melee_penalty: -1, is_finess: 'false', has_reach: 'false'})},</v>
      </c>
    </row>
    <row r="177" spans="1:37" ht="173.4" outlineLevel="1" x14ac:dyDescent="0.2">
      <c r="A177" s="11" t="s">
        <v>310</v>
      </c>
      <c r="B177" s="35" t="s">
        <v>311</v>
      </c>
      <c r="C177" s="12">
        <v>15</v>
      </c>
      <c r="D177" s="12">
        <v>50</v>
      </c>
      <c r="E177" s="51" t="s">
        <v>68</v>
      </c>
      <c r="F177" s="52"/>
      <c r="G177" s="52" t="s">
        <v>1323</v>
      </c>
      <c r="H177" s="51" t="s">
        <v>64</v>
      </c>
      <c r="I177" s="51"/>
      <c r="J177" s="51">
        <v>20</v>
      </c>
      <c r="K177" s="51">
        <v>3</v>
      </c>
      <c r="L177" s="51"/>
      <c r="M177" s="51"/>
      <c r="N177" s="51"/>
      <c r="O177" s="53" t="b">
        <v>0</v>
      </c>
      <c r="P177" s="53" t="b">
        <v>0</v>
      </c>
      <c r="R177" s="4" t="str">
        <f t="shared" si="39"/>
        <v>product_name: 'Urgrosh, Dwarven '</v>
      </c>
      <c r="S177" s="4" t="str">
        <f t="shared" si="40"/>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T177" s="4" t="str">
        <f t="shared" si="41"/>
        <v>cost: 50</v>
      </c>
      <c r="U177" s="4" t="str">
        <f t="shared" ca="1" si="42"/>
        <v>stock: 9</v>
      </c>
      <c r="V177" s="4" t="str">
        <f t="shared" si="43"/>
        <v>weight: 15</v>
      </c>
      <c r="W177" s="4" t="str">
        <f t="shared" si="44"/>
        <v>category_id: 1</v>
      </c>
      <c r="X177" s="4" t="str">
        <f t="shared" si="45"/>
        <v>weapon_type: 'Exotic'</v>
      </c>
      <c r="Y177" s="4" t="str">
        <f t="shared" si="46"/>
        <v/>
      </c>
      <c r="Z177" s="4" t="str">
        <f t="shared" si="47"/>
        <v>damage: 'd8'</v>
      </c>
      <c r="AA177" s="4" t="str">
        <f t="shared" si="48"/>
        <v>damage_type: 'Slashing'</v>
      </c>
      <c r="AB177" s="4" t="str">
        <f t="shared" si="49"/>
        <v/>
      </c>
      <c r="AC177" s="4" t="str">
        <f t="shared" si="50"/>
        <v>critical_range: 20</v>
      </c>
      <c r="AD177" s="4" t="str">
        <f t="shared" si="51"/>
        <v>critical_multiplier: 3</v>
      </c>
      <c r="AE177" s="4" t="str">
        <f t="shared" si="52"/>
        <v/>
      </c>
      <c r="AF177" s="4" t="str">
        <f t="shared" si="53"/>
        <v>range_incriment: -1</v>
      </c>
      <c r="AG177" s="4" t="str">
        <f t="shared" si="54"/>
        <v>melee_penalty: -1</v>
      </c>
      <c r="AH177" s="4" t="str">
        <f t="shared" si="55"/>
        <v>is_finess: 'false'</v>
      </c>
      <c r="AI177" s="4" t="str">
        <f t="shared" si="56"/>
        <v>has_reach: 'false'</v>
      </c>
      <c r="AK177" s="4" t="str">
        <f t="shared" ca="1" si="57"/>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9, weight: 15, category_id: 1, additional_information: JSON.stringify({weapon_type: 'Exotic', damage: 'd8', damage_type: 'Slashing', critical_range: 20, critical_multiplier: 3, range_incriment: -1, melee_penalty: -1, is_finess: 'false', has_reach: 'false'})},</v>
      </c>
    </row>
    <row r="178" spans="1:37" outlineLevel="1" x14ac:dyDescent="0.2">
      <c r="A178" s="11" t="s">
        <v>312</v>
      </c>
      <c r="C178" s="12">
        <v>6</v>
      </c>
      <c r="D178" s="12"/>
      <c r="E178" s="51" t="s">
        <v>68</v>
      </c>
      <c r="F178" s="52"/>
      <c r="G178" s="52" t="s">
        <v>1323</v>
      </c>
      <c r="H178" s="51" t="s">
        <v>47</v>
      </c>
      <c r="I178" s="51"/>
      <c r="J178" s="51">
        <v>20</v>
      </c>
      <c r="K178" s="51">
        <v>3</v>
      </c>
      <c r="L178" s="51"/>
      <c r="M178" s="51"/>
      <c r="N178" s="51"/>
      <c r="O178" s="53" t="b">
        <v>0</v>
      </c>
      <c r="P178" s="53" t="b">
        <v>0</v>
      </c>
      <c r="R178" s="4" t="str">
        <f t="shared" si="39"/>
        <v>product_name: 'Vajra'</v>
      </c>
      <c r="S178" s="4" t="str">
        <f t="shared" si="40"/>
        <v/>
      </c>
      <c r="T178" s="4" t="str">
        <f t="shared" si="41"/>
        <v>cost: -1</v>
      </c>
      <c r="U178" s="4" t="str">
        <f t="shared" ca="1" si="42"/>
        <v>stock: 17</v>
      </c>
      <c r="V178" s="4" t="str">
        <f t="shared" si="43"/>
        <v>weight: 6</v>
      </c>
      <c r="W178" s="4" t="str">
        <f t="shared" si="44"/>
        <v>category_id: 1</v>
      </c>
      <c r="X178" s="4" t="str">
        <f t="shared" si="45"/>
        <v>weapon_type: 'Exotic'</v>
      </c>
      <c r="Y178" s="4" t="str">
        <f t="shared" si="46"/>
        <v/>
      </c>
      <c r="Z178" s="4" t="str">
        <f t="shared" si="47"/>
        <v>damage: 'd8'</v>
      </c>
      <c r="AA178" s="4" t="str">
        <f t="shared" si="48"/>
        <v>damage_type: 'Piercing'</v>
      </c>
      <c r="AB178" s="4" t="str">
        <f t="shared" si="49"/>
        <v/>
      </c>
      <c r="AC178" s="4" t="str">
        <f t="shared" si="50"/>
        <v>critical_range: 20</v>
      </c>
      <c r="AD178" s="4" t="str">
        <f t="shared" si="51"/>
        <v>critical_multiplier: 3</v>
      </c>
      <c r="AE178" s="4" t="str">
        <f t="shared" si="52"/>
        <v/>
      </c>
      <c r="AF178" s="4" t="str">
        <f t="shared" si="53"/>
        <v>range_incriment: -1</v>
      </c>
      <c r="AG178" s="4" t="str">
        <f t="shared" si="54"/>
        <v>melee_penalty: -1</v>
      </c>
      <c r="AH178" s="4" t="str">
        <f t="shared" si="55"/>
        <v>is_finess: 'false'</v>
      </c>
      <c r="AI178" s="4" t="str">
        <f t="shared" si="56"/>
        <v>has_reach: 'false'</v>
      </c>
      <c r="AK178" s="4" t="str">
        <f t="shared" ca="1" si="57"/>
        <v>{product_name: 'Vajra', cost: -1, stock: 17, weight: 6, category_id: 1, additional_information: JSON.stringify({weapon_type: 'Exotic', damage: 'd8', damage_type: 'Piercing', critical_range: 20, critical_multiplier: 3, range_incriment: -1, melee_penalty: -1, is_finess: 'false', has_reach: 'false'})},</v>
      </c>
    </row>
    <row r="179" spans="1:37" outlineLevel="1" x14ac:dyDescent="0.2">
      <c r="A179" s="11" t="s">
        <v>313</v>
      </c>
      <c r="C179" s="12">
        <v>3</v>
      </c>
      <c r="D179" s="12">
        <v>300</v>
      </c>
      <c r="E179" s="51" t="s">
        <v>57</v>
      </c>
      <c r="F179" s="52" t="s">
        <v>152</v>
      </c>
      <c r="G179" s="52" t="s">
        <v>1320</v>
      </c>
      <c r="H179" s="51" t="s">
        <v>64</v>
      </c>
      <c r="I179" s="51"/>
      <c r="J179" s="51">
        <v>19</v>
      </c>
      <c r="K179" s="51">
        <v>2</v>
      </c>
      <c r="L179" s="51"/>
      <c r="M179" s="51"/>
      <c r="N179" s="51"/>
      <c r="O179" s="53" t="b">
        <v>0</v>
      </c>
      <c r="P179" s="53" t="b">
        <v>0</v>
      </c>
      <c r="R179" s="4" t="str">
        <f t="shared" si="39"/>
        <v>product_name: 'Wakizashi'</v>
      </c>
      <c r="S179" s="4" t="str">
        <f t="shared" si="40"/>
        <v/>
      </c>
      <c r="T179" s="4" t="str">
        <f t="shared" si="41"/>
        <v>cost: 300</v>
      </c>
      <c r="U179" s="4" t="str">
        <f t="shared" ca="1" si="42"/>
        <v>stock: 11</v>
      </c>
      <c r="V179" s="4" t="str">
        <f t="shared" si="43"/>
        <v>weight: 3</v>
      </c>
      <c r="W179" s="4" t="str">
        <f t="shared" si="44"/>
        <v>category_id: 1</v>
      </c>
      <c r="X179" s="4" t="str">
        <f t="shared" si="45"/>
        <v>weapon_type: 'Martial'</v>
      </c>
      <c r="Y179" s="4" t="str">
        <f t="shared" si="46"/>
        <v>ua_weapon_group: 'Sword'</v>
      </c>
      <c r="Z179" s="4" t="str">
        <f t="shared" si="47"/>
        <v>damage: 'd6'</v>
      </c>
      <c r="AA179" s="4" t="str">
        <f t="shared" si="48"/>
        <v>damage_type: 'Slashing'</v>
      </c>
      <c r="AB179" s="4" t="str">
        <f t="shared" si="49"/>
        <v/>
      </c>
      <c r="AC179" s="4" t="str">
        <f t="shared" si="50"/>
        <v>critical_range: 19</v>
      </c>
      <c r="AD179" s="4" t="str">
        <f t="shared" si="51"/>
        <v>critical_multiplier: 2</v>
      </c>
      <c r="AE179" s="4" t="str">
        <f t="shared" si="52"/>
        <v/>
      </c>
      <c r="AF179" s="4" t="str">
        <f t="shared" si="53"/>
        <v>range_incriment: -1</v>
      </c>
      <c r="AG179" s="4" t="str">
        <f t="shared" si="54"/>
        <v>melee_penalty: -1</v>
      </c>
      <c r="AH179" s="4" t="str">
        <f t="shared" si="55"/>
        <v>is_finess: 'false'</v>
      </c>
      <c r="AI179" s="4" t="str">
        <f t="shared" si="56"/>
        <v>has_reach: 'false'</v>
      </c>
      <c r="AK179" s="4" t="str">
        <f t="shared" ca="1" si="57"/>
        <v>{product_name: 'Wakizashi', cost: 300, stock: 11, weight: 3, category_id: 1, additional_information: JSON.stringify({weapon_type: 'Martial', ua_weapon_group: 'Sword', damage: 'd6', damage_type: 'Slashing', critical_range: 19, critical_multiplier: 2, range_incriment: -1, melee_penalty: -1, is_finess: 'false', has_reach: 'false'})},</v>
      </c>
    </row>
    <row r="180" spans="1:37" ht="204" outlineLevel="1" x14ac:dyDescent="0.2">
      <c r="A180" s="11" t="s">
        <v>123</v>
      </c>
      <c r="B180" s="35" t="s">
        <v>314</v>
      </c>
      <c r="C180" s="12">
        <v>2</v>
      </c>
      <c r="D180" s="12">
        <v>1</v>
      </c>
      <c r="E180" s="51" t="s">
        <v>68</v>
      </c>
      <c r="F180" s="52" t="s">
        <v>123</v>
      </c>
      <c r="G180" s="52" t="s">
        <v>1330</v>
      </c>
      <c r="H180" s="51" t="s">
        <v>64</v>
      </c>
      <c r="I180" s="51" t="s">
        <v>97</v>
      </c>
      <c r="J180" s="51">
        <v>20</v>
      </c>
      <c r="K180" s="51">
        <v>2</v>
      </c>
      <c r="L180" s="51"/>
      <c r="M180" s="51"/>
      <c r="N180" s="51"/>
      <c r="O180" s="53" t="b">
        <v>0</v>
      </c>
      <c r="P180" s="53" t="b">
        <v>1</v>
      </c>
      <c r="R180" s="4" t="str">
        <f t="shared" si="39"/>
        <v>product_name: 'Whip'</v>
      </c>
      <c r="S180"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0" s="4" t="str">
        <f t="shared" si="41"/>
        <v>cost: 1</v>
      </c>
      <c r="U180" s="4" t="str">
        <f t="shared" ca="1" si="42"/>
        <v>stock: 8</v>
      </c>
      <c r="V180" s="4" t="str">
        <f t="shared" si="43"/>
        <v>weight: 2</v>
      </c>
      <c r="W180" s="4" t="str">
        <f t="shared" si="44"/>
        <v>category_id: 1</v>
      </c>
      <c r="X180" s="4" t="str">
        <f t="shared" si="45"/>
        <v>weapon_type: 'Exotic'</v>
      </c>
      <c r="Y180" s="4" t="str">
        <f t="shared" si="46"/>
        <v>ua_weapon_group: 'Whip'</v>
      </c>
      <c r="Z180" s="4" t="str">
        <f t="shared" si="47"/>
        <v>damage: 'd2'</v>
      </c>
      <c r="AA180" s="4" t="str">
        <f t="shared" si="48"/>
        <v>damage_type: 'Slashing'</v>
      </c>
      <c r="AB180" s="4" t="str">
        <f t="shared" si="49"/>
        <v>special_damage: 'Subdual'</v>
      </c>
      <c r="AC180" s="4" t="str">
        <f t="shared" si="50"/>
        <v>critical_range: 20</v>
      </c>
      <c r="AD180" s="4" t="str">
        <f t="shared" si="51"/>
        <v>critical_multiplier: 2</v>
      </c>
      <c r="AE180" s="4" t="str">
        <f t="shared" si="52"/>
        <v/>
      </c>
      <c r="AF180" s="4" t="str">
        <f t="shared" si="53"/>
        <v>range_incriment: -1</v>
      </c>
      <c r="AG180" s="4" t="str">
        <f t="shared" si="54"/>
        <v>melee_penalty: -1</v>
      </c>
      <c r="AH180" s="4" t="str">
        <f t="shared" si="55"/>
        <v>is_finess: 'false'</v>
      </c>
      <c r="AI180" s="4" t="str">
        <f t="shared" si="56"/>
        <v>has_reach: 'true'</v>
      </c>
      <c r="AK180" s="4" t="str">
        <f t="shared" ca="1" si="57"/>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8, weight: 2, category_id: 1, additional_information: JSON.stringify({weapon_type: 'Exotic', ua_weapon_group: 'Whip', damage: 'd2', damage_type: 'Slashing', special_damage: 'Subdual', critical_range: 20, critical_multiplier: 2, range_incriment: -1, melee_penalty: -1, is_finess: 'false', has_reach: 'true'})},</v>
      </c>
    </row>
    <row r="181" spans="1:37" outlineLevel="1" x14ac:dyDescent="0.2">
      <c r="A181" s="11" t="s">
        <v>315</v>
      </c>
      <c r="C181" s="12">
        <v>3</v>
      </c>
      <c r="D181" s="12"/>
      <c r="E181" s="51" t="s">
        <v>68</v>
      </c>
      <c r="F181" s="52" t="s">
        <v>123</v>
      </c>
      <c r="G181" s="52" t="s">
        <v>1320</v>
      </c>
      <c r="H181" s="51" t="s">
        <v>64</v>
      </c>
      <c r="I181" s="51"/>
      <c r="J181" s="51">
        <v>20</v>
      </c>
      <c r="K181" s="51">
        <v>2</v>
      </c>
      <c r="L181" s="51"/>
      <c r="M181" s="51"/>
      <c r="N181" s="51"/>
      <c r="O181" s="53" t="b">
        <v>0</v>
      </c>
      <c r="P181" s="53" t="b">
        <v>1</v>
      </c>
      <c r="R181" s="4" t="str">
        <f t="shared" si="39"/>
        <v>product_name: 'Whip Dagger'</v>
      </c>
      <c r="S181" s="4" t="str">
        <f t="shared" si="40"/>
        <v/>
      </c>
      <c r="T181" s="4" t="str">
        <f t="shared" si="41"/>
        <v>cost: -1</v>
      </c>
      <c r="U181" s="4" t="str">
        <f t="shared" ca="1" si="42"/>
        <v>stock: 16</v>
      </c>
      <c r="V181" s="4" t="str">
        <f t="shared" si="43"/>
        <v>weight: 3</v>
      </c>
      <c r="W181" s="4" t="str">
        <f t="shared" si="44"/>
        <v>category_id: 1</v>
      </c>
      <c r="X181" s="4" t="str">
        <f t="shared" si="45"/>
        <v>weapon_type: 'Exotic'</v>
      </c>
      <c r="Y181" s="4" t="str">
        <f t="shared" si="46"/>
        <v>ua_weapon_group: 'Whip'</v>
      </c>
      <c r="Z181" s="4" t="str">
        <f t="shared" si="47"/>
        <v>damage: 'd6'</v>
      </c>
      <c r="AA181" s="4" t="str">
        <f t="shared" si="48"/>
        <v>damage_type: 'Slashing'</v>
      </c>
      <c r="AB181" s="4" t="str">
        <f t="shared" si="49"/>
        <v/>
      </c>
      <c r="AC181" s="4" t="str">
        <f t="shared" si="50"/>
        <v>critical_range: 20</v>
      </c>
      <c r="AD181" s="4" t="str">
        <f t="shared" si="51"/>
        <v>critical_multiplier: 2</v>
      </c>
      <c r="AE181" s="4" t="str">
        <f t="shared" si="52"/>
        <v/>
      </c>
      <c r="AF181" s="4" t="str">
        <f t="shared" si="53"/>
        <v>range_incriment: -1</v>
      </c>
      <c r="AG181" s="4" t="str">
        <f t="shared" si="54"/>
        <v>melee_penalty: -1</v>
      </c>
      <c r="AH181" s="4" t="str">
        <f t="shared" si="55"/>
        <v>is_finess: 'false'</v>
      </c>
      <c r="AI181" s="4" t="str">
        <f t="shared" si="56"/>
        <v>has_reach: 'true'</v>
      </c>
      <c r="AK181" s="4" t="str">
        <f t="shared" ca="1" si="57"/>
        <v>{product_name: 'Whip Dagger', cost: -1, stock: 16, weight: 3, category_id: 1, additional_information: JSON.stringify({weapon_type: 'Exotic', ua_weapon_group: 'Whip', damage: 'd6', damage_type: 'Slashing', critical_range: 20, critical_multiplier: 2, range_incriment: -1, melee_penalty: -1, is_finess: 'false', has_reach: 'true'})},</v>
      </c>
    </row>
    <row r="182" spans="1:37" outlineLevel="1" x14ac:dyDescent="0.2">
      <c r="A182" s="11" t="s">
        <v>316</v>
      </c>
      <c r="C182" s="12">
        <v>4</v>
      </c>
      <c r="D182" s="12"/>
      <c r="E182" s="51" t="s">
        <v>68</v>
      </c>
      <c r="F182" s="52" t="s">
        <v>123</v>
      </c>
      <c r="G182" s="52" t="s">
        <v>1320</v>
      </c>
      <c r="H182" s="51" t="s">
        <v>64</v>
      </c>
      <c r="I182" s="51"/>
      <c r="J182" s="51">
        <v>20</v>
      </c>
      <c r="K182" s="51">
        <v>2</v>
      </c>
      <c r="L182" s="51"/>
      <c r="M182" s="51"/>
      <c r="N182" s="51"/>
      <c r="O182" s="53" t="b">
        <v>0</v>
      </c>
      <c r="P182" s="53" t="b">
        <v>1</v>
      </c>
      <c r="R182" s="4" t="str">
        <f t="shared" si="39"/>
        <v>product_name: 'Whip Dagger, Mighty (+1)'</v>
      </c>
      <c r="S182" s="4" t="str">
        <f t="shared" si="40"/>
        <v/>
      </c>
      <c r="T182" s="4" t="str">
        <f t="shared" si="41"/>
        <v>cost: -1</v>
      </c>
      <c r="U182" s="4" t="str">
        <f t="shared" ca="1" si="42"/>
        <v>stock: 4</v>
      </c>
      <c r="V182" s="4" t="str">
        <f t="shared" si="43"/>
        <v>weight: 4</v>
      </c>
      <c r="W182" s="4" t="str">
        <f t="shared" si="44"/>
        <v>category_id: 1</v>
      </c>
      <c r="X182" s="4" t="str">
        <f t="shared" si="45"/>
        <v>weapon_type: 'Exotic'</v>
      </c>
      <c r="Y182" s="4" t="str">
        <f t="shared" si="46"/>
        <v>ua_weapon_group: 'Whip'</v>
      </c>
      <c r="Z182" s="4" t="str">
        <f t="shared" si="47"/>
        <v>damage: 'd6'</v>
      </c>
      <c r="AA182" s="4" t="str">
        <f t="shared" si="48"/>
        <v>damage_type: 'Slashing'</v>
      </c>
      <c r="AB182" s="4" t="str">
        <f t="shared" si="49"/>
        <v/>
      </c>
      <c r="AC182" s="4" t="str">
        <f t="shared" si="50"/>
        <v>critical_range: 20</v>
      </c>
      <c r="AD182" s="4" t="str">
        <f t="shared" si="51"/>
        <v>critical_multiplier: 2</v>
      </c>
      <c r="AE182" s="4" t="str">
        <f t="shared" si="52"/>
        <v/>
      </c>
      <c r="AF182" s="4" t="str">
        <f t="shared" si="53"/>
        <v>range_incriment: -1</v>
      </c>
      <c r="AG182" s="4" t="str">
        <f t="shared" si="54"/>
        <v>melee_penalty: -1</v>
      </c>
      <c r="AH182" s="4" t="str">
        <f t="shared" si="55"/>
        <v>is_finess: 'false'</v>
      </c>
      <c r="AI182" s="4" t="str">
        <f t="shared" si="56"/>
        <v>has_reach: 'true'</v>
      </c>
      <c r="AK182" s="4" t="str">
        <f t="shared" ca="1" si="57"/>
        <v>{product_name: 'Whip Dagger, Mighty (+1)', cost: -1, stock: 4, weight: 4, category_id: 1, additional_information: JSON.stringify({weapon_type: 'Exotic', ua_weapon_group: 'Whip', damage: 'd6', damage_type: 'Slashing', critical_range: 20, critical_multiplier: 2, range_incriment: -1, melee_penalty: -1, is_finess: 'false', has_reach: 'true'})},</v>
      </c>
    </row>
    <row r="183" spans="1:37" outlineLevel="1" x14ac:dyDescent="0.2">
      <c r="A183" s="11" t="s">
        <v>317</v>
      </c>
      <c r="C183" s="12">
        <v>5</v>
      </c>
      <c r="D183" s="12"/>
      <c r="E183" s="51" t="s">
        <v>68</v>
      </c>
      <c r="F183" s="52" t="s">
        <v>123</v>
      </c>
      <c r="G183" s="52" t="s">
        <v>1320</v>
      </c>
      <c r="H183" s="51" t="s">
        <v>64</v>
      </c>
      <c r="I183" s="51"/>
      <c r="J183" s="51">
        <v>20</v>
      </c>
      <c r="K183" s="51">
        <v>2</v>
      </c>
      <c r="L183" s="51"/>
      <c r="M183" s="51"/>
      <c r="N183" s="51"/>
      <c r="O183" s="53" t="b">
        <v>0</v>
      </c>
      <c r="P183" s="53" t="b">
        <v>1</v>
      </c>
      <c r="R183" s="4" t="str">
        <f t="shared" si="39"/>
        <v>product_name: 'Whip Dagger, Mighty (+2)'</v>
      </c>
      <c r="S183" s="4" t="str">
        <f t="shared" si="40"/>
        <v/>
      </c>
      <c r="T183" s="4" t="str">
        <f t="shared" si="41"/>
        <v>cost: -1</v>
      </c>
      <c r="U183" s="4" t="str">
        <f t="shared" ca="1" si="42"/>
        <v>stock: 1</v>
      </c>
      <c r="V183" s="4" t="str">
        <f t="shared" si="43"/>
        <v>weight: 5</v>
      </c>
      <c r="W183" s="4" t="str">
        <f t="shared" si="44"/>
        <v>category_id: 1</v>
      </c>
      <c r="X183" s="4" t="str">
        <f t="shared" si="45"/>
        <v>weapon_type: 'Exotic'</v>
      </c>
      <c r="Y183" s="4" t="str">
        <f t="shared" si="46"/>
        <v>ua_weapon_group: 'Whip'</v>
      </c>
      <c r="Z183" s="4" t="str">
        <f t="shared" si="47"/>
        <v>damage: 'd6'</v>
      </c>
      <c r="AA183" s="4" t="str">
        <f t="shared" si="48"/>
        <v>damage_type: 'Slashing'</v>
      </c>
      <c r="AB183" s="4" t="str">
        <f t="shared" si="49"/>
        <v/>
      </c>
      <c r="AC183" s="4" t="str">
        <f t="shared" si="50"/>
        <v>critical_range: 20</v>
      </c>
      <c r="AD183" s="4" t="str">
        <f t="shared" si="51"/>
        <v>critical_multiplier: 2</v>
      </c>
      <c r="AE183" s="4" t="str">
        <f t="shared" si="52"/>
        <v/>
      </c>
      <c r="AF183" s="4" t="str">
        <f t="shared" si="53"/>
        <v>range_incriment: -1</v>
      </c>
      <c r="AG183" s="4" t="str">
        <f t="shared" si="54"/>
        <v>melee_penalty: -1</v>
      </c>
      <c r="AH183" s="4" t="str">
        <f t="shared" si="55"/>
        <v>is_finess: 'false'</v>
      </c>
      <c r="AI183" s="4" t="str">
        <f t="shared" si="56"/>
        <v>has_reach: 'true'</v>
      </c>
      <c r="AK183" s="4" t="str">
        <f t="shared" ca="1" si="57"/>
        <v>{product_name: 'Whip Dagger, Mighty (+2)', cost: -1, stock: 1, weight: 5, category_id: 1, additional_information: JSON.stringify({weapon_type: 'Exotic', ua_weapon_group: 'Whip', damage: 'd6', damage_type: 'Slashing', critical_range: 20, critical_multiplier: 2, range_incriment: -1, melee_penalty: -1, is_finess: 'false', has_reach: 'true'})},</v>
      </c>
    </row>
    <row r="184" spans="1:37" outlineLevel="1" x14ac:dyDescent="0.2">
      <c r="A184" s="11" t="s">
        <v>318</v>
      </c>
      <c r="C184" s="12">
        <v>6</v>
      </c>
      <c r="D184" s="12"/>
      <c r="E184" s="51" t="s">
        <v>68</v>
      </c>
      <c r="F184" s="52" t="s">
        <v>123</v>
      </c>
      <c r="G184" s="52" t="s">
        <v>1320</v>
      </c>
      <c r="H184" s="51" t="s">
        <v>64</v>
      </c>
      <c r="I184" s="51"/>
      <c r="J184" s="51">
        <v>20</v>
      </c>
      <c r="K184" s="51">
        <v>2</v>
      </c>
      <c r="L184" s="51"/>
      <c r="M184" s="51"/>
      <c r="N184" s="51"/>
      <c r="O184" s="53" t="b">
        <v>0</v>
      </c>
      <c r="P184" s="53" t="b">
        <v>1</v>
      </c>
      <c r="R184" s="4" t="str">
        <f t="shared" si="39"/>
        <v>product_name: 'Whip Dagger, Mighty (+3)'</v>
      </c>
      <c r="S184" s="4" t="str">
        <f t="shared" si="40"/>
        <v/>
      </c>
      <c r="T184" s="4" t="str">
        <f t="shared" si="41"/>
        <v>cost: -1</v>
      </c>
      <c r="U184" s="4" t="str">
        <f t="shared" ca="1" si="42"/>
        <v>stock: 5</v>
      </c>
      <c r="V184" s="4" t="str">
        <f t="shared" si="43"/>
        <v>weight: 6</v>
      </c>
      <c r="W184" s="4" t="str">
        <f t="shared" si="44"/>
        <v>category_id: 1</v>
      </c>
      <c r="X184" s="4" t="str">
        <f t="shared" si="45"/>
        <v>weapon_type: 'Exotic'</v>
      </c>
      <c r="Y184" s="4" t="str">
        <f t="shared" si="46"/>
        <v>ua_weapon_group: 'Whip'</v>
      </c>
      <c r="Z184" s="4" t="str">
        <f t="shared" si="47"/>
        <v>damage: 'd6'</v>
      </c>
      <c r="AA184" s="4" t="str">
        <f t="shared" si="48"/>
        <v>damage_type: 'Slashing'</v>
      </c>
      <c r="AB184" s="4" t="str">
        <f t="shared" si="49"/>
        <v/>
      </c>
      <c r="AC184" s="4" t="str">
        <f t="shared" si="50"/>
        <v>critical_range: 20</v>
      </c>
      <c r="AD184" s="4" t="str">
        <f t="shared" si="51"/>
        <v>critical_multiplier: 2</v>
      </c>
      <c r="AE184" s="4" t="str">
        <f t="shared" si="52"/>
        <v/>
      </c>
      <c r="AF184" s="4" t="str">
        <f t="shared" si="53"/>
        <v>range_incriment: -1</v>
      </c>
      <c r="AG184" s="4" t="str">
        <f t="shared" si="54"/>
        <v>melee_penalty: -1</v>
      </c>
      <c r="AH184" s="4" t="str">
        <f t="shared" si="55"/>
        <v>is_finess: 'false'</v>
      </c>
      <c r="AI184" s="4" t="str">
        <f t="shared" si="56"/>
        <v>has_reach: 'true'</v>
      </c>
      <c r="AK184" s="4" t="str">
        <f t="shared" ca="1" si="57"/>
        <v>{product_name: 'Whip Dagger, Mighty (+3)', cost: -1, stock: 5, weight: 6, category_id: 1, additional_information: JSON.stringify({weapon_type: 'Exotic', ua_weapon_group: 'Whip', damage: 'd6', damage_type: 'Slashing', critical_range: 20, critical_multiplier: 2, range_incriment: -1, melee_penalty: -1, is_finess: 'false', has_reach: 'true'})},</v>
      </c>
    </row>
    <row r="185" spans="1:37" outlineLevel="1" x14ac:dyDescent="0.2">
      <c r="A185" s="11" t="s">
        <v>319</v>
      </c>
      <c r="C185" s="12">
        <v>7</v>
      </c>
      <c r="D185" s="12"/>
      <c r="E185" s="51" t="s">
        <v>68</v>
      </c>
      <c r="F185" s="52" t="s">
        <v>123</v>
      </c>
      <c r="G185" s="52" t="s">
        <v>1320</v>
      </c>
      <c r="H185" s="51" t="s">
        <v>64</v>
      </c>
      <c r="I185" s="51"/>
      <c r="J185" s="51">
        <v>20</v>
      </c>
      <c r="K185" s="51">
        <v>2</v>
      </c>
      <c r="L185" s="51"/>
      <c r="M185" s="51"/>
      <c r="N185" s="51"/>
      <c r="O185" s="53" t="b">
        <v>0</v>
      </c>
      <c r="P185" s="53" t="b">
        <v>1</v>
      </c>
      <c r="R185" s="4" t="str">
        <f t="shared" si="39"/>
        <v>product_name: 'Whip Dagger, Mighty (+4)'</v>
      </c>
      <c r="S185" s="4" t="str">
        <f t="shared" si="40"/>
        <v/>
      </c>
      <c r="T185" s="4" t="str">
        <f t="shared" si="41"/>
        <v>cost: -1</v>
      </c>
      <c r="U185" s="4" t="str">
        <f t="shared" ca="1" si="42"/>
        <v>stock: 15</v>
      </c>
      <c r="V185" s="4" t="str">
        <f t="shared" si="43"/>
        <v>weight: 7</v>
      </c>
      <c r="W185" s="4" t="str">
        <f t="shared" si="44"/>
        <v>category_id: 1</v>
      </c>
      <c r="X185" s="4" t="str">
        <f t="shared" si="45"/>
        <v>weapon_type: 'Exotic'</v>
      </c>
      <c r="Y185" s="4" t="str">
        <f t="shared" si="46"/>
        <v>ua_weapon_group: 'Whip'</v>
      </c>
      <c r="Z185" s="4" t="str">
        <f t="shared" si="47"/>
        <v>damage: 'd6'</v>
      </c>
      <c r="AA185" s="4" t="str">
        <f t="shared" si="48"/>
        <v>damage_type: 'Slashing'</v>
      </c>
      <c r="AB185" s="4" t="str">
        <f t="shared" si="49"/>
        <v/>
      </c>
      <c r="AC185" s="4" t="str">
        <f t="shared" si="50"/>
        <v>critical_range: 20</v>
      </c>
      <c r="AD185" s="4" t="str">
        <f t="shared" si="51"/>
        <v>critical_multiplier: 2</v>
      </c>
      <c r="AE185" s="4" t="str">
        <f t="shared" si="52"/>
        <v/>
      </c>
      <c r="AF185" s="4" t="str">
        <f t="shared" si="53"/>
        <v>range_incriment: -1</v>
      </c>
      <c r="AG185" s="4" t="str">
        <f t="shared" si="54"/>
        <v>melee_penalty: -1</v>
      </c>
      <c r="AH185" s="4" t="str">
        <f t="shared" si="55"/>
        <v>is_finess: 'false'</v>
      </c>
      <c r="AI185" s="4" t="str">
        <f t="shared" si="56"/>
        <v>has_reach: 'true'</v>
      </c>
      <c r="AK185" s="4" t="str">
        <f t="shared" ca="1" si="57"/>
        <v>{product_name: 'Whip Dagger, Mighty (+4)', cost: -1, stock: 15, weight: 7, category_id: 1, additional_information: JSON.stringify({weapon_type: 'Exotic', ua_weapon_group: 'Whip', damage: 'd6', damage_type: 'Slashing', critical_range: 20, critical_multiplier: 2, range_incriment: -1, melee_penalty: -1, is_finess: 'false', has_reach: 'true'})},</v>
      </c>
    </row>
    <row r="186" spans="1:37" ht="204" outlineLevel="1" x14ac:dyDescent="0.2">
      <c r="A186" s="11" t="s">
        <v>320</v>
      </c>
      <c r="B186" s="35" t="s">
        <v>314</v>
      </c>
      <c r="C186" s="12">
        <v>3</v>
      </c>
      <c r="D186" s="12"/>
      <c r="E186" s="51" t="s">
        <v>68</v>
      </c>
      <c r="F186" s="52" t="s">
        <v>123</v>
      </c>
      <c r="G186" s="52" t="s">
        <v>1330</v>
      </c>
      <c r="H186" s="51" t="s">
        <v>64</v>
      </c>
      <c r="I186" s="51" t="s">
        <v>97</v>
      </c>
      <c r="J186" s="51">
        <v>20</v>
      </c>
      <c r="K186" s="51">
        <v>2</v>
      </c>
      <c r="L186" s="51"/>
      <c r="M186" s="51"/>
      <c r="N186" s="51"/>
      <c r="O186" s="53" t="b">
        <v>0</v>
      </c>
      <c r="P186" s="53" t="b">
        <v>1</v>
      </c>
      <c r="R186" s="4" t="str">
        <f t="shared" si="39"/>
        <v>product_name: 'Whip, Mighty (+1)'</v>
      </c>
      <c r="S186"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6" s="4" t="str">
        <f t="shared" si="41"/>
        <v>cost: -1</v>
      </c>
      <c r="U186" s="4" t="str">
        <f t="shared" ca="1" si="42"/>
        <v>stock: 12</v>
      </c>
      <c r="V186" s="4" t="str">
        <f t="shared" si="43"/>
        <v>weight: 3</v>
      </c>
      <c r="W186" s="4" t="str">
        <f t="shared" si="44"/>
        <v>category_id: 1</v>
      </c>
      <c r="X186" s="4" t="str">
        <f t="shared" si="45"/>
        <v>weapon_type: 'Exotic'</v>
      </c>
      <c r="Y186" s="4" t="str">
        <f t="shared" si="46"/>
        <v>ua_weapon_group: 'Whip'</v>
      </c>
      <c r="Z186" s="4" t="str">
        <f t="shared" si="47"/>
        <v>damage: 'd2'</v>
      </c>
      <c r="AA186" s="4" t="str">
        <f t="shared" si="48"/>
        <v>damage_type: 'Slashing'</v>
      </c>
      <c r="AB186" s="4" t="str">
        <f t="shared" si="49"/>
        <v>special_damage: 'Subdual'</v>
      </c>
      <c r="AC186" s="4" t="str">
        <f t="shared" si="50"/>
        <v>critical_range: 20</v>
      </c>
      <c r="AD186" s="4" t="str">
        <f t="shared" si="51"/>
        <v>critical_multiplier: 2</v>
      </c>
      <c r="AE186" s="4" t="str">
        <f t="shared" si="52"/>
        <v/>
      </c>
      <c r="AF186" s="4" t="str">
        <f t="shared" si="53"/>
        <v>range_incriment: -1</v>
      </c>
      <c r="AG186" s="4" t="str">
        <f t="shared" si="54"/>
        <v>melee_penalty: -1</v>
      </c>
      <c r="AH186" s="4" t="str">
        <f t="shared" si="55"/>
        <v>is_finess: 'false'</v>
      </c>
      <c r="AI186" s="4" t="str">
        <f t="shared" si="56"/>
        <v>has_reach: 'true'</v>
      </c>
      <c r="AK186" s="4" t="str">
        <f t="shared" ca="1" si="57"/>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12, weight: 3, category_id: 1, additional_information: JSON.stringify({weapon_type: 'Exotic', ua_weapon_group: 'Whip', damage: 'd2', damage_type: 'Slashing', special_damage: 'Subdual', critical_range: 20, critical_multiplier: 2, range_incriment: -1, melee_penalty: -1, is_finess: 'false', has_reach: 'true'})},</v>
      </c>
    </row>
    <row r="187" spans="1:37" ht="204" outlineLevel="1" x14ac:dyDescent="0.2">
      <c r="A187" s="11" t="s">
        <v>321</v>
      </c>
      <c r="B187" s="35" t="s">
        <v>314</v>
      </c>
      <c r="C187" s="12">
        <v>4</v>
      </c>
      <c r="D187" s="12"/>
      <c r="E187" s="51" t="s">
        <v>68</v>
      </c>
      <c r="F187" s="52" t="s">
        <v>123</v>
      </c>
      <c r="G187" s="52" t="s">
        <v>1330</v>
      </c>
      <c r="H187" s="51" t="s">
        <v>64</v>
      </c>
      <c r="I187" s="51" t="s">
        <v>97</v>
      </c>
      <c r="J187" s="51">
        <v>20</v>
      </c>
      <c r="K187" s="51">
        <v>2</v>
      </c>
      <c r="L187" s="51"/>
      <c r="M187" s="51"/>
      <c r="N187" s="51"/>
      <c r="O187" s="53" t="b">
        <v>0</v>
      </c>
      <c r="P187" s="53" t="b">
        <v>1</v>
      </c>
      <c r="R187" s="4" t="str">
        <f t="shared" si="39"/>
        <v>product_name: 'Whip, Mighty (+2)'</v>
      </c>
      <c r="S187"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7" s="4" t="str">
        <f t="shared" si="41"/>
        <v>cost: -1</v>
      </c>
      <c r="U187" s="4" t="str">
        <f t="shared" ca="1" si="42"/>
        <v>stock: 12</v>
      </c>
      <c r="V187" s="4" t="str">
        <f t="shared" si="43"/>
        <v>weight: 4</v>
      </c>
      <c r="W187" s="4" t="str">
        <f t="shared" si="44"/>
        <v>category_id: 1</v>
      </c>
      <c r="X187" s="4" t="str">
        <f t="shared" si="45"/>
        <v>weapon_type: 'Exotic'</v>
      </c>
      <c r="Y187" s="4" t="str">
        <f t="shared" si="46"/>
        <v>ua_weapon_group: 'Whip'</v>
      </c>
      <c r="Z187" s="4" t="str">
        <f t="shared" si="47"/>
        <v>damage: 'd2'</v>
      </c>
      <c r="AA187" s="4" t="str">
        <f t="shared" si="48"/>
        <v>damage_type: 'Slashing'</v>
      </c>
      <c r="AB187" s="4" t="str">
        <f t="shared" si="49"/>
        <v>special_damage: 'Subdual'</v>
      </c>
      <c r="AC187" s="4" t="str">
        <f t="shared" si="50"/>
        <v>critical_range: 20</v>
      </c>
      <c r="AD187" s="4" t="str">
        <f t="shared" si="51"/>
        <v>critical_multiplier: 2</v>
      </c>
      <c r="AE187" s="4" t="str">
        <f t="shared" si="52"/>
        <v/>
      </c>
      <c r="AF187" s="4" t="str">
        <f t="shared" si="53"/>
        <v>range_incriment: -1</v>
      </c>
      <c r="AG187" s="4" t="str">
        <f t="shared" si="54"/>
        <v>melee_penalty: -1</v>
      </c>
      <c r="AH187" s="4" t="str">
        <f t="shared" si="55"/>
        <v>is_finess: 'false'</v>
      </c>
      <c r="AI187" s="4" t="str">
        <f t="shared" si="56"/>
        <v>has_reach: 'true'</v>
      </c>
      <c r="AK187" s="4" t="str">
        <f t="shared" ca="1" si="57"/>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12, weight: 4, category_id: 1, additional_information: JSON.stringify({weapon_type: 'Exotic', ua_weapon_group: 'Whip', damage: 'd2', damage_type: 'Slashing', special_damage: 'Subdual', critical_range: 20, critical_multiplier: 2, range_incriment: -1, melee_penalty: -1, is_finess: 'false', has_reach: 'true'})},</v>
      </c>
    </row>
    <row r="188" spans="1:37" ht="204" outlineLevel="1" x14ac:dyDescent="0.2">
      <c r="A188" s="11" t="s">
        <v>322</v>
      </c>
      <c r="B188" s="35" t="s">
        <v>314</v>
      </c>
      <c r="C188" s="12">
        <v>5</v>
      </c>
      <c r="D188" s="12"/>
      <c r="E188" s="51" t="s">
        <v>68</v>
      </c>
      <c r="F188" s="52" t="s">
        <v>123</v>
      </c>
      <c r="G188" s="52" t="s">
        <v>1330</v>
      </c>
      <c r="H188" s="51" t="s">
        <v>64</v>
      </c>
      <c r="I188" s="51" t="s">
        <v>97</v>
      </c>
      <c r="J188" s="51">
        <v>20</v>
      </c>
      <c r="K188" s="51">
        <v>2</v>
      </c>
      <c r="L188" s="51"/>
      <c r="M188" s="51"/>
      <c r="N188" s="51"/>
      <c r="O188" s="53" t="b">
        <v>0</v>
      </c>
      <c r="P188" s="53" t="b">
        <v>1</v>
      </c>
      <c r="R188" s="4" t="str">
        <f t="shared" si="39"/>
        <v>product_name: 'Whip, Mighty (+3)'</v>
      </c>
      <c r="S188"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8" s="4" t="str">
        <f t="shared" si="41"/>
        <v>cost: -1</v>
      </c>
      <c r="U188" s="4" t="str">
        <f t="shared" ca="1" si="42"/>
        <v>stock: 12</v>
      </c>
      <c r="V188" s="4" t="str">
        <f t="shared" si="43"/>
        <v>weight: 5</v>
      </c>
      <c r="W188" s="4" t="str">
        <f t="shared" si="44"/>
        <v>category_id: 1</v>
      </c>
      <c r="X188" s="4" t="str">
        <f t="shared" si="45"/>
        <v>weapon_type: 'Exotic'</v>
      </c>
      <c r="Y188" s="4" t="str">
        <f t="shared" si="46"/>
        <v>ua_weapon_group: 'Whip'</v>
      </c>
      <c r="Z188" s="4" t="str">
        <f t="shared" si="47"/>
        <v>damage: 'd2'</v>
      </c>
      <c r="AA188" s="4" t="str">
        <f t="shared" si="48"/>
        <v>damage_type: 'Slashing'</v>
      </c>
      <c r="AB188" s="4" t="str">
        <f t="shared" si="49"/>
        <v>special_damage: 'Subdual'</v>
      </c>
      <c r="AC188" s="4" t="str">
        <f t="shared" si="50"/>
        <v>critical_range: 20</v>
      </c>
      <c r="AD188" s="4" t="str">
        <f t="shared" si="51"/>
        <v>critical_multiplier: 2</v>
      </c>
      <c r="AE188" s="4" t="str">
        <f t="shared" si="52"/>
        <v/>
      </c>
      <c r="AF188" s="4" t="str">
        <f t="shared" si="53"/>
        <v>range_incriment: -1</v>
      </c>
      <c r="AG188" s="4" t="str">
        <f t="shared" si="54"/>
        <v>melee_penalty: -1</v>
      </c>
      <c r="AH188" s="4" t="str">
        <f t="shared" si="55"/>
        <v>is_finess: 'false'</v>
      </c>
      <c r="AI188" s="4" t="str">
        <f t="shared" si="56"/>
        <v>has_reach: 'true'</v>
      </c>
      <c r="AK188" s="4" t="str">
        <f t="shared" ca="1" si="57"/>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12, weight: 5, category_id: 1, additional_information: JSON.stringify({weapon_type: 'Exotic', ua_weapon_group: 'Whip', damage: 'd2', damage_type: 'Slashing', special_damage: 'Subdual', critical_range: 20, critical_multiplier: 2, range_incriment: -1, melee_penalty: -1, is_finess: 'false', has_reach: 'true'})},</v>
      </c>
    </row>
    <row r="189" spans="1:37" ht="204" outlineLevel="1" x14ac:dyDescent="0.2">
      <c r="A189" s="11" t="s">
        <v>323</v>
      </c>
      <c r="B189" s="35" t="s">
        <v>314</v>
      </c>
      <c r="C189" s="12">
        <v>6</v>
      </c>
      <c r="D189" s="12"/>
      <c r="E189" s="51" t="s">
        <v>68</v>
      </c>
      <c r="F189" s="52" t="s">
        <v>123</v>
      </c>
      <c r="G189" s="52" t="s">
        <v>1330</v>
      </c>
      <c r="H189" s="51" t="s">
        <v>64</v>
      </c>
      <c r="I189" s="51" t="s">
        <v>97</v>
      </c>
      <c r="J189" s="51">
        <v>20</v>
      </c>
      <c r="K189" s="51">
        <v>2</v>
      </c>
      <c r="L189" s="51"/>
      <c r="M189" s="51"/>
      <c r="N189" s="51"/>
      <c r="O189" s="53" t="b">
        <v>0</v>
      </c>
      <c r="P189" s="53" t="b">
        <v>1</v>
      </c>
      <c r="R189" s="4" t="str">
        <f t="shared" si="39"/>
        <v>product_name: 'Whip, Mighty (+4)'</v>
      </c>
      <c r="S189"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9" s="4" t="str">
        <f t="shared" si="41"/>
        <v>cost: -1</v>
      </c>
      <c r="U189" s="4" t="str">
        <f t="shared" ca="1" si="42"/>
        <v>stock: 1</v>
      </c>
      <c r="V189" s="4" t="str">
        <f t="shared" si="43"/>
        <v>weight: 6</v>
      </c>
      <c r="W189" s="4" t="str">
        <f t="shared" si="44"/>
        <v>category_id: 1</v>
      </c>
      <c r="X189" s="4" t="str">
        <f t="shared" si="45"/>
        <v>weapon_type: 'Exotic'</v>
      </c>
      <c r="Y189" s="4" t="str">
        <f t="shared" si="46"/>
        <v>ua_weapon_group: 'Whip'</v>
      </c>
      <c r="Z189" s="4" t="str">
        <f t="shared" si="47"/>
        <v>damage: 'd2'</v>
      </c>
      <c r="AA189" s="4" t="str">
        <f t="shared" si="48"/>
        <v>damage_type: 'Slashing'</v>
      </c>
      <c r="AB189" s="4" t="str">
        <f t="shared" si="49"/>
        <v>special_damage: 'Subdual'</v>
      </c>
      <c r="AC189" s="4" t="str">
        <f t="shared" si="50"/>
        <v>critical_range: 20</v>
      </c>
      <c r="AD189" s="4" t="str">
        <f t="shared" si="51"/>
        <v>critical_multiplier: 2</v>
      </c>
      <c r="AE189" s="4" t="str">
        <f t="shared" si="52"/>
        <v/>
      </c>
      <c r="AF189" s="4" t="str">
        <f t="shared" si="53"/>
        <v>range_incriment: -1</v>
      </c>
      <c r="AG189" s="4" t="str">
        <f t="shared" si="54"/>
        <v>melee_penalty: -1</v>
      </c>
      <c r="AH189" s="4" t="str">
        <f t="shared" si="55"/>
        <v>is_finess: 'false'</v>
      </c>
      <c r="AI189" s="4" t="str">
        <f t="shared" si="56"/>
        <v>has_reach: 'true'</v>
      </c>
      <c r="AK189" s="4" t="str">
        <f t="shared" ca="1" si="57"/>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 weight: 6, category_id: 1, additional_information: JSON.stringify({weapon_type: 'Exotic', ua_weapon_group: 'Whip', damage: 'd2', damage_type: 'Slashing', special_damage: 'Subdual', critical_range: 20, critical_multiplier: 2, range_incriment: -1, melee_penalty: -1, is_finess: 'false', has_reach: 'true'})},</v>
      </c>
    </row>
    <row r="190" spans="1:37" outlineLevel="1" x14ac:dyDescent="0.2">
      <c r="A190" s="11" t="s">
        <v>324</v>
      </c>
      <c r="C190" s="12"/>
      <c r="D190" s="12"/>
      <c r="E190" s="51" t="s">
        <v>84</v>
      </c>
      <c r="F190" s="52" t="s">
        <v>84</v>
      </c>
      <c r="G190" s="52" t="s">
        <v>1326</v>
      </c>
      <c r="H190" s="51" t="s">
        <v>95</v>
      </c>
      <c r="I190" s="51"/>
      <c r="J190" s="51">
        <v>20</v>
      </c>
      <c r="K190" s="51">
        <v>2</v>
      </c>
      <c r="L190" s="51"/>
      <c r="M190" s="51"/>
      <c r="N190" s="51"/>
      <c r="O190" s="53" t="b">
        <v>0</v>
      </c>
      <c r="P190" s="53" t="b">
        <v>0</v>
      </c>
      <c r="R190" s="4" t="str">
        <f t="shared" si="39"/>
        <v>product_name: 'Wing Buffet'</v>
      </c>
      <c r="S190" s="4" t="str">
        <f t="shared" si="40"/>
        <v/>
      </c>
      <c r="T190" s="4" t="str">
        <f t="shared" si="41"/>
        <v>cost: -1</v>
      </c>
      <c r="U190" s="4" t="str">
        <f t="shared" ca="1" si="42"/>
        <v>stock: 5</v>
      </c>
      <c r="V190" s="4" t="str">
        <f t="shared" si="43"/>
        <v>weight: -1</v>
      </c>
      <c r="W190" s="4" t="str">
        <f t="shared" si="44"/>
        <v>category_id: 1</v>
      </c>
      <c r="X190" s="4" t="str">
        <f t="shared" si="45"/>
        <v>weapon_type: 'Natural'</v>
      </c>
      <c r="Y190" s="4" t="str">
        <f t="shared" si="46"/>
        <v>ua_weapon_group: 'Natural'</v>
      </c>
      <c r="Z190" s="4" t="str">
        <f t="shared" si="47"/>
        <v>damage: 'd1'</v>
      </c>
      <c r="AA190" s="4" t="str">
        <f t="shared" si="48"/>
        <v>damage_type: 'Bludgeoning'</v>
      </c>
      <c r="AB190" s="4" t="str">
        <f t="shared" si="49"/>
        <v/>
      </c>
      <c r="AC190" s="4" t="str">
        <f t="shared" si="50"/>
        <v>critical_range: 20</v>
      </c>
      <c r="AD190" s="4" t="str">
        <f t="shared" si="51"/>
        <v>critical_multiplier: 2</v>
      </c>
      <c r="AE190" s="4" t="str">
        <f t="shared" si="52"/>
        <v/>
      </c>
      <c r="AF190" s="4" t="str">
        <f t="shared" si="53"/>
        <v>range_incriment: -1</v>
      </c>
      <c r="AG190" s="4" t="str">
        <f t="shared" si="54"/>
        <v>melee_penalty: -1</v>
      </c>
      <c r="AH190" s="4" t="str">
        <f t="shared" si="55"/>
        <v>is_finess: 'false'</v>
      </c>
      <c r="AI190" s="4" t="str">
        <f t="shared" si="56"/>
        <v>has_reach: 'false'</v>
      </c>
      <c r="AK190" s="4" t="str">
        <f t="shared" ca="1" si="57"/>
        <v>{product_name: 'Wing Buffet', cost: -1, stock: 5, weight: -1, category_id: 1, additional_information: JSON.stringify({weapon_type: 'Natural', ua_weapon_group: 'Natural', damage: 'd1', damage_type: 'Bludgeoning', critical_range: 20, critical_multiplier: 2, range_incriment: -1, melee_penalty: -1, is_finess: 'false', has_reach: 'false'})},</v>
      </c>
    </row>
    <row r="191" spans="1:37" outlineLevel="1" x14ac:dyDescent="0.2">
      <c r="A191" s="11" t="s">
        <v>325</v>
      </c>
      <c r="C191" s="12">
        <v>5</v>
      </c>
      <c r="D191" s="12"/>
      <c r="E191" s="51" t="s">
        <v>45</v>
      </c>
      <c r="F191" s="52"/>
      <c r="G191" s="52" t="s">
        <v>1323</v>
      </c>
      <c r="H191" s="51" t="s">
        <v>47</v>
      </c>
      <c r="I191" s="51"/>
      <c r="J191" s="51">
        <v>20</v>
      </c>
      <c r="K191" s="51">
        <v>3</v>
      </c>
      <c r="L191" s="51"/>
      <c r="M191" s="51"/>
      <c r="N191" s="51"/>
      <c r="O191" s="53" t="b">
        <v>0</v>
      </c>
      <c r="P191" s="53" t="b">
        <v>0</v>
      </c>
      <c r="R191" s="4" t="str">
        <f t="shared" si="39"/>
        <v>product_name: 'Yari'</v>
      </c>
      <c r="S191" s="4" t="str">
        <f t="shared" si="40"/>
        <v/>
      </c>
      <c r="T191" s="4" t="str">
        <f t="shared" si="41"/>
        <v>cost: -1</v>
      </c>
      <c r="U191" s="4" t="str">
        <f t="shared" ca="1" si="42"/>
        <v>stock: 4</v>
      </c>
      <c r="V191" s="4" t="str">
        <f t="shared" si="43"/>
        <v>weight: 5</v>
      </c>
      <c r="W191" s="4" t="str">
        <f t="shared" si="44"/>
        <v>category_id: 1</v>
      </c>
      <c r="X191" s="4" t="str">
        <f t="shared" si="45"/>
        <v>weapon_type: 'Simple'</v>
      </c>
      <c r="Y191" s="4" t="str">
        <f t="shared" si="46"/>
        <v/>
      </c>
      <c r="Z191" s="4" t="str">
        <f t="shared" si="47"/>
        <v>damage: 'd8'</v>
      </c>
      <c r="AA191" s="4" t="str">
        <f t="shared" si="48"/>
        <v>damage_type: 'Piercing'</v>
      </c>
      <c r="AB191" s="4" t="str">
        <f t="shared" si="49"/>
        <v/>
      </c>
      <c r="AC191" s="4" t="str">
        <f t="shared" si="50"/>
        <v>critical_range: 20</v>
      </c>
      <c r="AD191" s="4" t="str">
        <f t="shared" si="51"/>
        <v>critical_multiplier: 3</v>
      </c>
      <c r="AE191" s="4" t="str">
        <f t="shared" si="52"/>
        <v/>
      </c>
      <c r="AF191" s="4" t="str">
        <f t="shared" si="53"/>
        <v>range_incriment: -1</v>
      </c>
      <c r="AG191" s="4" t="str">
        <f t="shared" si="54"/>
        <v>melee_penalty: -1</v>
      </c>
      <c r="AH191" s="4" t="str">
        <f t="shared" si="55"/>
        <v>is_finess: 'false'</v>
      </c>
      <c r="AI191" s="4" t="str">
        <f t="shared" si="56"/>
        <v>has_reach: 'false'</v>
      </c>
      <c r="AK191" s="4" t="str">
        <f t="shared" ca="1" si="57"/>
        <v>{product_name: 'Yari', cost: -1, stock: 4, weight: 5, category_id: 1, additional_information: JSON.stringify({weapon_type: 'Simple', damage: 'd8', damage_type: 'Piercing', critical_range: 20, critical_multiplier: 3, range_incriment: -1, melee_penalty: -1, is_finess: 'false', has_reach: 'false'})},</v>
      </c>
    </row>
    <row r="192" spans="1:37" outlineLevel="1" x14ac:dyDescent="0.2">
      <c r="A192" s="11" t="s">
        <v>326</v>
      </c>
      <c r="C192" s="12">
        <v>3</v>
      </c>
      <c r="D192" s="12"/>
      <c r="E192" s="51" t="s">
        <v>57</v>
      </c>
      <c r="F192" s="52" t="s">
        <v>109</v>
      </c>
      <c r="G192" s="52" t="s">
        <v>1323</v>
      </c>
      <c r="H192" s="51" t="s">
        <v>47</v>
      </c>
      <c r="I192" s="51"/>
      <c r="J192" s="51">
        <v>20</v>
      </c>
      <c r="K192" s="51">
        <v>3</v>
      </c>
      <c r="L192" s="51" t="s">
        <v>91</v>
      </c>
      <c r="M192" s="51">
        <v>70</v>
      </c>
      <c r="N192" s="51"/>
      <c r="O192" s="53" t="b">
        <v>0</v>
      </c>
      <c r="P192" s="53" t="b">
        <v>0</v>
      </c>
      <c r="R192" s="4" t="str">
        <f t="shared" si="39"/>
        <v>product_name: 'Yumi, Long'</v>
      </c>
      <c r="S192" s="4" t="str">
        <f t="shared" si="40"/>
        <v/>
      </c>
      <c r="T192" s="4" t="str">
        <f t="shared" si="41"/>
        <v>cost: -1</v>
      </c>
      <c r="U192" s="4" t="str">
        <f t="shared" ca="1" si="42"/>
        <v>stock: 14</v>
      </c>
      <c r="V192" s="4" t="str">
        <f t="shared" si="43"/>
        <v>weight: 3</v>
      </c>
      <c r="W192" s="4" t="str">
        <f t="shared" si="44"/>
        <v>category_id: 1</v>
      </c>
      <c r="X192" s="4" t="str">
        <f t="shared" si="45"/>
        <v>weapon_type: 'Martial'</v>
      </c>
      <c r="Y192" s="4" t="str">
        <f t="shared" si="46"/>
        <v>ua_weapon_group: 'Bow'</v>
      </c>
      <c r="Z192" s="4" t="str">
        <f t="shared" si="47"/>
        <v>damage: 'd8'</v>
      </c>
      <c r="AA192" s="4" t="str">
        <f t="shared" si="48"/>
        <v>damage_type: 'Piercing'</v>
      </c>
      <c r="AB192" s="4" t="str">
        <f t="shared" si="49"/>
        <v/>
      </c>
      <c r="AC192" s="4" t="str">
        <f t="shared" si="50"/>
        <v>critical_range: 20</v>
      </c>
      <c r="AD192" s="4" t="str">
        <f t="shared" si="51"/>
        <v>critical_multiplier: 3</v>
      </c>
      <c r="AE192" s="4" t="str">
        <f t="shared" si="52"/>
        <v>delivery: 'shot'</v>
      </c>
      <c r="AF192" s="4" t="str">
        <f t="shared" si="53"/>
        <v>range_incriment: 70</v>
      </c>
      <c r="AG192" s="4" t="str">
        <f t="shared" si="54"/>
        <v>melee_penalty: -1</v>
      </c>
      <c r="AH192" s="4" t="str">
        <f t="shared" si="55"/>
        <v>is_finess: 'false'</v>
      </c>
      <c r="AI192" s="4" t="str">
        <f t="shared" si="56"/>
        <v>has_reach: 'false'</v>
      </c>
      <c r="AK192" s="4" t="str">
        <f t="shared" ca="1" si="57"/>
        <v>{product_name: 'Yumi, Long', cost: -1, stock: 14, weight: 3, category_id: 1, additional_information: JSON.stringify({weapon_type: 'Martial', ua_weapon_group: 'Bow', damage: 'd8', damage_type: 'Piercing', critical_range: 20, critical_multiplier: 3, delivery: 'shot', range_incriment: 70, melee_penalty: -1, is_finess: 'false', has_reach: 'false'})},</v>
      </c>
    </row>
    <row r="193" spans="1:37" outlineLevel="1" x14ac:dyDescent="0.2">
      <c r="A193" s="11" t="s">
        <v>327</v>
      </c>
      <c r="C193" s="12">
        <v>2</v>
      </c>
      <c r="D193" s="12"/>
      <c r="E193" s="51" t="s">
        <v>57</v>
      </c>
      <c r="F193" s="52" t="s">
        <v>109</v>
      </c>
      <c r="G193" s="52" t="s">
        <v>1320</v>
      </c>
      <c r="H193" s="51" t="s">
        <v>47</v>
      </c>
      <c r="I193" s="51"/>
      <c r="J193" s="51">
        <v>20</v>
      </c>
      <c r="K193" s="51">
        <v>3</v>
      </c>
      <c r="L193" s="51" t="s">
        <v>91</v>
      </c>
      <c r="M193" s="51">
        <v>60</v>
      </c>
      <c r="N193" s="51"/>
      <c r="O193" s="53" t="b">
        <v>0</v>
      </c>
      <c r="P193" s="53" t="b">
        <v>0</v>
      </c>
      <c r="R193" s="4" t="str">
        <f t="shared" si="39"/>
        <v>product_name: 'Yumi, Short'</v>
      </c>
      <c r="S193" s="4" t="str">
        <f t="shared" si="40"/>
        <v/>
      </c>
      <c r="T193" s="4" t="str">
        <f t="shared" si="41"/>
        <v>cost: -1</v>
      </c>
      <c r="U193" s="4" t="str">
        <f t="shared" ca="1" si="42"/>
        <v>stock: 8</v>
      </c>
      <c r="V193" s="4" t="str">
        <f t="shared" si="43"/>
        <v>weight: 2</v>
      </c>
      <c r="W193" s="4" t="str">
        <f t="shared" si="44"/>
        <v>category_id: 1</v>
      </c>
      <c r="X193" s="4" t="str">
        <f t="shared" si="45"/>
        <v>weapon_type: 'Martial'</v>
      </c>
      <c r="Y193" s="4" t="str">
        <f t="shared" si="46"/>
        <v>ua_weapon_group: 'Bow'</v>
      </c>
      <c r="Z193" s="4" t="str">
        <f t="shared" si="47"/>
        <v>damage: 'd6'</v>
      </c>
      <c r="AA193" s="4" t="str">
        <f t="shared" si="48"/>
        <v>damage_type: 'Piercing'</v>
      </c>
      <c r="AB193" s="4" t="str">
        <f t="shared" si="49"/>
        <v/>
      </c>
      <c r="AC193" s="4" t="str">
        <f t="shared" si="50"/>
        <v>critical_range: 20</v>
      </c>
      <c r="AD193" s="4" t="str">
        <f t="shared" si="51"/>
        <v>critical_multiplier: 3</v>
      </c>
      <c r="AE193" s="4" t="str">
        <f t="shared" si="52"/>
        <v>delivery: 'shot'</v>
      </c>
      <c r="AF193" s="4" t="str">
        <f t="shared" si="53"/>
        <v>range_incriment: 60</v>
      </c>
      <c r="AG193" s="4" t="str">
        <f t="shared" si="54"/>
        <v>melee_penalty: -1</v>
      </c>
      <c r="AH193" s="4" t="str">
        <f t="shared" si="55"/>
        <v>is_finess: 'false'</v>
      </c>
      <c r="AI193" s="4" t="str">
        <f t="shared" si="56"/>
        <v>has_reach: 'false'</v>
      </c>
      <c r="AK193" s="4" t="str">
        <f t="shared" ca="1" si="57"/>
        <v>{product_name: 'Yumi, Short', cost: -1, stock: 8, weight: 2, category_id: 1, additional_information: JSON.stringify({weapon_type: 'Martial', ua_weapon_group: 'Bow', damage: 'd6', damage_type: 'Piercing', critical_range: 20, critical_multiplier: 3, delivery: 'shot', range_incriment: 60, melee_penalty: -1, is_finess: 'false', has_reach: 'false'})},</v>
      </c>
    </row>
    <row r="197" spans="1:37" s="12" customFormat="1" ht="15.6" x14ac:dyDescent="0.25">
      <c r="A197" s="14" t="s">
        <v>414</v>
      </c>
      <c r="B197" s="38"/>
      <c r="E197" s="51"/>
      <c r="F197" s="51"/>
      <c r="G197" s="51"/>
      <c r="H197" s="51"/>
      <c r="I197" s="51"/>
      <c r="J197" s="51"/>
      <c r="K197" s="51"/>
      <c r="L197" s="51"/>
      <c r="M197" s="51"/>
      <c r="N197" s="51"/>
      <c r="O197" s="51"/>
      <c r="P197" s="51"/>
    </row>
    <row r="198" spans="1:37" s="12" customFormat="1" outlineLevel="1" x14ac:dyDescent="0.25">
      <c r="A198" s="16" t="s">
        <v>21</v>
      </c>
      <c r="B198" s="10" t="s">
        <v>417</v>
      </c>
      <c r="C198" s="39" t="s">
        <v>418</v>
      </c>
      <c r="E198" s="51"/>
      <c r="F198" s="51"/>
      <c r="G198" s="51"/>
      <c r="H198" s="51"/>
      <c r="I198" s="51"/>
      <c r="J198" s="51"/>
      <c r="K198" s="51"/>
      <c r="L198" s="51"/>
      <c r="M198" s="51"/>
      <c r="N198" s="51"/>
      <c r="O198" s="51"/>
      <c r="P198" s="51"/>
    </row>
    <row r="199" spans="1:37" s="12" customFormat="1" outlineLevel="1" x14ac:dyDescent="0.25">
      <c r="A199" s="11" t="s">
        <v>36</v>
      </c>
      <c r="B199" s="12">
        <v>1</v>
      </c>
      <c r="C199" s="38">
        <v>10</v>
      </c>
      <c r="E199" s="51"/>
      <c r="F199" s="51"/>
      <c r="G199" s="51"/>
      <c r="H199" s="51"/>
      <c r="I199" s="51"/>
      <c r="J199" s="51"/>
      <c r="K199" s="51"/>
      <c r="L199" s="51"/>
      <c r="M199" s="51"/>
      <c r="N199" s="51"/>
      <c r="O199" s="51"/>
      <c r="P199" s="51"/>
    </row>
    <row r="200" spans="1:37" s="12" customFormat="1" outlineLevel="1" x14ac:dyDescent="0.25">
      <c r="A200" s="11" t="s">
        <v>48</v>
      </c>
      <c r="B200" s="12">
        <v>1</v>
      </c>
      <c r="C200" s="38">
        <v>30</v>
      </c>
      <c r="E200" s="51"/>
      <c r="F200" s="51"/>
      <c r="G200" s="51"/>
      <c r="H200" s="51"/>
      <c r="I200" s="51"/>
      <c r="J200" s="51"/>
      <c r="K200" s="51"/>
      <c r="L200" s="51"/>
      <c r="M200" s="51"/>
      <c r="N200" s="51"/>
      <c r="O200" s="51"/>
      <c r="P200" s="51"/>
    </row>
    <row r="201" spans="1:37" s="12" customFormat="1" outlineLevel="1" x14ac:dyDescent="0.25">
      <c r="A201" s="11" t="s">
        <v>422</v>
      </c>
      <c r="B201" s="12">
        <v>0.2</v>
      </c>
      <c r="C201" s="38"/>
      <c r="E201" s="51"/>
      <c r="F201" s="51"/>
      <c r="G201" s="51"/>
      <c r="H201" s="51"/>
      <c r="I201" s="51"/>
      <c r="J201" s="51"/>
      <c r="K201" s="51"/>
      <c r="L201" s="51"/>
      <c r="M201" s="51"/>
      <c r="N201" s="51"/>
      <c r="O201" s="51"/>
      <c r="P201" s="51"/>
    </row>
    <row r="202" spans="1:37" s="12" customFormat="1" outlineLevel="1" x14ac:dyDescent="0.25">
      <c r="A202" s="11" t="s">
        <v>345</v>
      </c>
      <c r="B202" s="12">
        <v>1</v>
      </c>
      <c r="C202" s="38">
        <v>20</v>
      </c>
      <c r="E202" s="51"/>
      <c r="F202" s="51"/>
      <c r="G202" s="51"/>
      <c r="H202" s="51"/>
      <c r="I202" s="51"/>
      <c r="J202" s="51"/>
      <c r="K202" s="51"/>
      <c r="L202" s="51"/>
      <c r="M202" s="51"/>
      <c r="N202" s="51"/>
      <c r="O202" s="51"/>
      <c r="P202" s="51"/>
    </row>
    <row r="203" spans="1:37" s="12" customFormat="1" outlineLevel="1" x14ac:dyDescent="0.25">
      <c r="A203" s="11" t="s">
        <v>424</v>
      </c>
      <c r="B203" s="12">
        <v>0.15</v>
      </c>
      <c r="C203" s="38">
        <f>1/20</f>
        <v>0.05</v>
      </c>
      <c r="E203" s="51"/>
      <c r="F203" s="51"/>
      <c r="G203" s="51"/>
      <c r="H203" s="51"/>
      <c r="I203" s="51"/>
      <c r="J203" s="51"/>
      <c r="K203" s="51"/>
      <c r="L203" s="51"/>
      <c r="M203" s="51"/>
      <c r="N203" s="51"/>
      <c r="O203" s="51"/>
      <c r="P203" s="51"/>
    </row>
    <row r="204" spans="1:37" s="12" customFormat="1" outlineLevel="1" x14ac:dyDescent="0.25">
      <c r="A204" s="11" t="s">
        <v>425</v>
      </c>
      <c r="B204" s="12">
        <v>0.05</v>
      </c>
      <c r="C204" s="38"/>
      <c r="E204" s="51"/>
      <c r="F204" s="51"/>
      <c r="G204" s="51"/>
      <c r="H204" s="51"/>
      <c r="I204" s="51"/>
      <c r="J204" s="51"/>
      <c r="K204" s="51"/>
      <c r="L204" s="51"/>
      <c r="M204" s="51"/>
      <c r="N204" s="51"/>
      <c r="O204" s="51"/>
      <c r="P204" s="51"/>
    </row>
    <row r="205" spans="1:37" s="12" customFormat="1" outlineLevel="1" x14ac:dyDescent="0.25">
      <c r="A205" s="11" t="s">
        <v>426</v>
      </c>
      <c r="B205" s="12">
        <v>0</v>
      </c>
      <c r="C205" s="38"/>
      <c r="E205" s="51"/>
      <c r="F205" s="51"/>
      <c r="G205" s="51"/>
      <c r="H205" s="51"/>
      <c r="I205" s="51"/>
      <c r="J205" s="51"/>
      <c r="K205" s="51"/>
      <c r="L205" s="51"/>
      <c r="M205" s="51"/>
      <c r="N205" s="51"/>
      <c r="O205" s="51"/>
      <c r="P205" s="51"/>
    </row>
    <row r="206" spans="1:37" s="12" customFormat="1" outlineLevel="1" x14ac:dyDescent="0.25">
      <c r="A206" s="11" t="s">
        <v>427</v>
      </c>
      <c r="B206" s="12">
        <v>0.2</v>
      </c>
      <c r="C206" s="38"/>
      <c r="E206" s="51"/>
      <c r="F206" s="51"/>
      <c r="G206" s="51"/>
      <c r="H206" s="51"/>
      <c r="I206" s="51"/>
      <c r="J206" s="51"/>
      <c r="K206" s="51"/>
      <c r="L206" s="51"/>
      <c r="M206" s="51"/>
      <c r="N206" s="51"/>
      <c r="O206" s="51"/>
      <c r="P206" s="51"/>
    </row>
    <row r="207" spans="1:37" s="12" customFormat="1" outlineLevel="1" x14ac:dyDescent="0.25">
      <c r="A207" s="11" t="s">
        <v>428</v>
      </c>
      <c r="B207" s="12">
        <v>1</v>
      </c>
      <c r="C207" s="38"/>
      <c r="E207" s="51"/>
      <c r="F207" s="51"/>
      <c r="G207" s="51"/>
      <c r="H207" s="51"/>
      <c r="I207" s="51"/>
      <c r="J207" s="51"/>
      <c r="K207" s="51"/>
      <c r="L207" s="51"/>
      <c r="M207" s="51"/>
      <c r="N207" s="51"/>
      <c r="O207" s="51"/>
      <c r="P207" s="51"/>
    </row>
    <row r="208" spans="1:37" s="12" customFormat="1" outlineLevel="1" x14ac:dyDescent="0.25">
      <c r="A208" s="11" t="s">
        <v>429</v>
      </c>
      <c r="B208" s="12">
        <v>0.5</v>
      </c>
      <c r="C208" s="38"/>
      <c r="E208" s="51"/>
      <c r="F208" s="51"/>
      <c r="G208" s="51"/>
      <c r="H208" s="51"/>
      <c r="I208" s="51"/>
      <c r="J208" s="51"/>
      <c r="K208" s="51"/>
      <c r="L208" s="51"/>
      <c r="M208" s="51"/>
      <c r="N208" s="51"/>
      <c r="O208" s="51"/>
      <c r="P208" s="51"/>
    </row>
    <row r="209" spans="1:16" s="12" customFormat="1" outlineLevel="1" x14ac:dyDescent="0.25">
      <c r="A209" s="11" t="s">
        <v>430</v>
      </c>
      <c r="B209" s="12">
        <v>0.1</v>
      </c>
      <c r="C209" s="38"/>
      <c r="E209" s="51"/>
      <c r="F209" s="51"/>
      <c r="G209" s="51"/>
      <c r="H209" s="51"/>
      <c r="I209" s="51"/>
      <c r="J209" s="51"/>
      <c r="K209" s="51"/>
      <c r="L209" s="51"/>
      <c r="M209" s="51"/>
      <c r="N209" s="51"/>
      <c r="O209" s="51"/>
      <c r="P209" s="51"/>
    </row>
    <row r="210" spans="1:16" s="12" customFormat="1" outlineLevel="1" x14ac:dyDescent="0.25">
      <c r="A210" s="11" t="s">
        <v>431</v>
      </c>
      <c r="B210" s="12">
        <v>1</v>
      </c>
      <c r="C210" s="38"/>
      <c r="E210" s="51"/>
      <c r="F210" s="51"/>
      <c r="G210" s="51"/>
      <c r="H210" s="51"/>
      <c r="I210" s="51"/>
      <c r="J210" s="51"/>
      <c r="K210" s="51"/>
      <c r="L210" s="51"/>
      <c r="M210" s="51"/>
      <c r="N210" s="51"/>
      <c r="O210" s="51"/>
      <c r="P210" s="51"/>
    </row>
    <row r="211" spans="1:16" s="12" customFormat="1" outlineLevel="1" x14ac:dyDescent="0.25">
      <c r="A211" s="11" t="s">
        <v>432</v>
      </c>
      <c r="B211" s="12">
        <v>0.5</v>
      </c>
      <c r="C211" s="38"/>
      <c r="E211" s="51"/>
      <c r="F211" s="51"/>
      <c r="G211" s="51"/>
      <c r="H211" s="51"/>
      <c r="I211" s="51"/>
      <c r="J211" s="51"/>
      <c r="K211" s="51"/>
      <c r="L211" s="51"/>
      <c r="M211" s="51"/>
      <c r="N211" s="51"/>
      <c r="O211" s="51"/>
      <c r="P211" s="51"/>
    </row>
    <row r="212" spans="1:16" s="12" customFormat="1" outlineLevel="1" x14ac:dyDescent="0.25">
      <c r="A212" s="11" t="s">
        <v>433</v>
      </c>
      <c r="B212" s="12">
        <v>0.5</v>
      </c>
      <c r="C212" s="38"/>
      <c r="E212" s="51"/>
      <c r="F212" s="51"/>
      <c r="G212" s="51"/>
      <c r="H212" s="51"/>
      <c r="I212" s="51"/>
      <c r="J212" s="51"/>
      <c r="K212" s="51"/>
      <c r="L212" s="51"/>
      <c r="M212" s="51"/>
      <c r="N212" s="51"/>
      <c r="O212" s="51"/>
      <c r="P212" s="51"/>
    </row>
    <row r="213" spans="1:16" s="12" customFormat="1" outlineLevel="1" x14ac:dyDescent="0.25">
      <c r="A213" s="11" t="s">
        <v>434</v>
      </c>
      <c r="B213" s="12">
        <v>1</v>
      </c>
      <c r="C213" s="38"/>
      <c r="E213" s="51"/>
      <c r="F213" s="51"/>
      <c r="G213" s="51"/>
      <c r="H213" s="51"/>
      <c r="I213" s="51"/>
      <c r="J213" s="51"/>
      <c r="K213" s="51"/>
      <c r="L213" s="51"/>
      <c r="M213" s="51"/>
      <c r="N213" s="51"/>
      <c r="O213" s="51"/>
      <c r="P213" s="51"/>
    </row>
    <row r="214" spans="1:16" s="12" customFormat="1" outlineLevel="1" x14ac:dyDescent="0.25">
      <c r="A214" s="11" t="s">
        <v>435</v>
      </c>
      <c r="B214" s="12">
        <v>1</v>
      </c>
      <c r="C214" s="38"/>
      <c r="E214" s="51"/>
      <c r="F214" s="51"/>
      <c r="G214" s="51"/>
      <c r="H214" s="51"/>
      <c r="I214" s="51"/>
      <c r="J214" s="51"/>
      <c r="K214" s="51"/>
      <c r="L214" s="51"/>
      <c r="M214" s="51"/>
      <c r="N214" s="51"/>
      <c r="O214" s="51"/>
      <c r="P214" s="51"/>
    </row>
    <row r="215" spans="1:16" s="12" customFormat="1" outlineLevel="1" x14ac:dyDescent="0.25">
      <c r="A215" s="11" t="s">
        <v>191</v>
      </c>
      <c r="B215" s="12">
        <v>1</v>
      </c>
      <c r="C215" s="38">
        <v>25</v>
      </c>
      <c r="E215" s="51"/>
      <c r="F215" s="51"/>
      <c r="G215" s="51"/>
      <c r="H215" s="51"/>
      <c r="I215" s="51"/>
      <c r="J215" s="51"/>
      <c r="K215" s="51"/>
      <c r="L215" s="51"/>
      <c r="M215" s="51"/>
      <c r="N215" s="51"/>
      <c r="O215" s="51"/>
      <c r="P215" s="51"/>
    </row>
    <row r="216" spans="1:16" s="12" customFormat="1" outlineLevel="1" x14ac:dyDescent="0.25">
      <c r="A216" s="11" t="s">
        <v>436</v>
      </c>
      <c r="B216" s="12">
        <v>2.5000000000000001E-2</v>
      </c>
      <c r="C216" s="38"/>
      <c r="E216" s="51"/>
      <c r="F216" s="51"/>
      <c r="G216" s="51"/>
      <c r="H216" s="51"/>
      <c r="I216" s="51"/>
      <c r="J216" s="51"/>
      <c r="K216" s="51"/>
      <c r="L216" s="51"/>
      <c r="M216" s="51"/>
      <c r="N216" s="51"/>
      <c r="O216" s="51"/>
      <c r="P216" s="51"/>
    </row>
    <row r="217" spans="1:16" s="12" customFormat="1" outlineLevel="1" x14ac:dyDescent="0.25">
      <c r="A217" s="11" t="s">
        <v>437</v>
      </c>
      <c r="B217" s="12">
        <v>2.5000000000000001E-2</v>
      </c>
      <c r="C217" s="38"/>
      <c r="E217" s="51"/>
      <c r="F217" s="51"/>
      <c r="G217" s="51"/>
      <c r="H217" s="51"/>
      <c r="I217" s="51"/>
      <c r="J217" s="51"/>
      <c r="K217" s="51"/>
      <c r="L217" s="51"/>
      <c r="M217" s="51"/>
      <c r="N217" s="51"/>
      <c r="O217" s="51"/>
      <c r="P217" s="51"/>
    </row>
    <row r="218" spans="1:16" s="12" customFormat="1" outlineLevel="1" x14ac:dyDescent="0.25">
      <c r="A218" s="11" t="s">
        <v>438</v>
      </c>
      <c r="B218" s="12">
        <v>0.2</v>
      </c>
      <c r="C218" s="38"/>
      <c r="E218" s="51"/>
      <c r="F218" s="51"/>
      <c r="G218" s="51"/>
      <c r="H218" s="51"/>
      <c r="I218" s="51"/>
      <c r="J218" s="51"/>
      <c r="K218" s="51"/>
      <c r="L218" s="51"/>
      <c r="M218" s="51"/>
      <c r="N218" s="51"/>
      <c r="O218" s="51"/>
      <c r="P218" s="51"/>
    </row>
    <row r="219" spans="1:16" s="12" customFormat="1" outlineLevel="1" x14ac:dyDescent="0.25">
      <c r="A219" s="11" t="s">
        <v>439</v>
      </c>
      <c r="B219" s="12">
        <v>2.5000000000000001E-2</v>
      </c>
      <c r="C219" s="38"/>
      <c r="E219" s="51"/>
      <c r="F219" s="51"/>
      <c r="G219" s="51"/>
      <c r="H219" s="51"/>
      <c r="I219" s="51"/>
      <c r="J219" s="51"/>
      <c r="K219" s="51"/>
      <c r="L219" s="51"/>
      <c r="M219" s="51"/>
      <c r="N219" s="51"/>
      <c r="O219" s="51"/>
      <c r="P219" s="51"/>
    </row>
    <row r="220" spans="1:16" s="12" customFormat="1" outlineLevel="1" x14ac:dyDescent="0.25">
      <c r="A220" s="11" t="s">
        <v>257</v>
      </c>
      <c r="B220" s="12">
        <v>0.1</v>
      </c>
      <c r="C220" s="38"/>
      <c r="E220" s="51"/>
      <c r="F220" s="51"/>
      <c r="G220" s="51"/>
      <c r="H220" s="51"/>
      <c r="I220" s="51"/>
      <c r="J220" s="51"/>
      <c r="K220" s="51"/>
      <c r="L220" s="51"/>
      <c r="M220" s="51"/>
      <c r="N220" s="51"/>
      <c r="O220" s="51"/>
      <c r="P220" s="51"/>
    </row>
    <row r="221" spans="1:16" s="12" customFormat="1" outlineLevel="1" x14ac:dyDescent="0.25">
      <c r="A221" s="11" t="s">
        <v>440</v>
      </c>
      <c r="B221" s="12">
        <v>1</v>
      </c>
      <c r="C221" s="38"/>
      <c r="E221" s="51"/>
      <c r="F221" s="51"/>
      <c r="G221" s="51"/>
      <c r="H221" s="51"/>
      <c r="I221" s="51"/>
      <c r="J221" s="51"/>
      <c r="K221" s="51"/>
      <c r="L221" s="51"/>
      <c r="M221" s="51"/>
      <c r="N221" s="51"/>
      <c r="O221" s="51"/>
      <c r="P221" s="51"/>
    </row>
    <row r="222" spans="1:16" s="12" customFormat="1" outlineLevel="1" x14ac:dyDescent="0.25">
      <c r="A222" s="11" t="s">
        <v>296</v>
      </c>
      <c r="B222" s="12">
        <v>4</v>
      </c>
      <c r="C222" s="38">
        <v>50</v>
      </c>
      <c r="E222" s="51"/>
      <c r="F222" s="51"/>
      <c r="G222" s="51"/>
      <c r="H222" s="51"/>
      <c r="I222" s="51"/>
      <c r="J222" s="51"/>
      <c r="K222" s="51"/>
      <c r="L222" s="51"/>
      <c r="M222" s="51"/>
      <c r="N222" s="51"/>
      <c r="O222" s="51"/>
      <c r="P222" s="51"/>
    </row>
    <row r="223" spans="1:16" s="12" customFormat="1" outlineLevel="1" x14ac:dyDescent="0.25">
      <c r="A223" s="11" t="s">
        <v>304</v>
      </c>
      <c r="B223" s="12">
        <v>1</v>
      </c>
      <c r="C223" s="38">
        <v>30</v>
      </c>
      <c r="E223" s="51"/>
      <c r="F223" s="51"/>
      <c r="G223" s="51"/>
      <c r="H223" s="51"/>
      <c r="I223" s="51"/>
      <c r="J223" s="51"/>
      <c r="K223" s="51"/>
      <c r="L223" s="51"/>
      <c r="M223" s="51"/>
      <c r="N223" s="51"/>
      <c r="O223" s="51"/>
      <c r="P223" s="51"/>
    </row>
    <row r="224" spans="1:16" s="12" customFormat="1" x14ac:dyDescent="0.25">
      <c r="B224" s="38"/>
      <c r="E224" s="51"/>
      <c r="F224" s="51"/>
      <c r="G224" s="51"/>
      <c r="H224" s="51"/>
      <c r="I224" s="51"/>
      <c r="J224" s="51"/>
      <c r="K224" s="51"/>
      <c r="L224" s="51"/>
      <c r="M224" s="51"/>
      <c r="N224" s="51"/>
      <c r="O224" s="51"/>
      <c r="P224" s="51"/>
    </row>
    <row r="225" spans="2:16" s="12" customFormat="1" x14ac:dyDescent="0.25">
      <c r="B225" s="38"/>
      <c r="E225" s="51"/>
      <c r="F225" s="51"/>
      <c r="G225" s="51"/>
      <c r="H225" s="51"/>
      <c r="I225" s="51"/>
      <c r="J225" s="51"/>
      <c r="K225" s="51"/>
      <c r="L225" s="51"/>
      <c r="M225" s="51"/>
      <c r="N225" s="51"/>
      <c r="O225" s="51"/>
      <c r="P225" s="51"/>
    </row>
  </sheetData>
  <dataValidations count="1">
    <dataValidation type="list" allowBlank="1" showInputMessage="1" showErrorMessage="1" sqref="IU65638:IU65639 SQ65638:SQ65639 ACM65638:ACM65639 AMI65638:AMI65639 AWE65638:AWE65639 BGA65638:BGA65639 BPW65638:BPW65639 BZS65638:BZS65639 CJO65638:CJO65639 CTK65638:CTK65639 DDG65638:DDG65639 DNC65638:DNC65639 DWY65638:DWY65639 EGU65638:EGU65639 EQQ65638:EQQ65639 FAM65638:FAM65639 FKI65638:FKI65639 FUE65638:FUE65639 GEA65638:GEA65639 GNW65638:GNW65639 GXS65638:GXS65639 HHO65638:HHO65639 HRK65638:HRK65639 IBG65638:IBG65639 ILC65638:ILC65639 IUY65638:IUY65639 JEU65638:JEU65639 JOQ65638:JOQ65639 JYM65638:JYM65639 KII65638:KII65639 KSE65638:KSE65639 LCA65638:LCA65639 LLW65638:LLW65639 LVS65638:LVS65639 MFO65638:MFO65639 MPK65638:MPK65639 MZG65638:MZG65639 NJC65638:NJC65639 NSY65638:NSY65639 OCU65638:OCU65639 OMQ65638:OMQ65639 OWM65638:OWM65639 PGI65638:PGI65639 PQE65638:PQE65639 QAA65638:QAA65639 QJW65638:QJW65639 QTS65638:QTS65639 RDO65638:RDO65639 RNK65638:RNK65639 RXG65638:RXG65639 SHC65638:SHC65639 SQY65638:SQY65639 TAU65638:TAU65639 TKQ65638:TKQ65639 TUM65638:TUM65639 UEI65638:UEI65639 UOE65638:UOE65639 UYA65638:UYA65639 VHW65638:VHW65639 VRS65638:VRS65639 WBO65638:WBO65639 WLK65638:WLK65639 WVG65638:WVG65639 IU131174:IU131175 SQ131174:SQ131175 ACM131174:ACM131175 AMI131174:AMI131175 AWE131174:AWE131175 BGA131174:BGA131175 BPW131174:BPW131175 BZS131174:BZS131175 CJO131174:CJO131175 CTK131174:CTK131175 DDG131174:DDG131175 DNC131174:DNC131175 DWY131174:DWY131175 EGU131174:EGU131175 EQQ131174:EQQ131175 FAM131174:FAM131175 FKI131174:FKI131175 FUE131174:FUE131175 GEA131174:GEA131175 GNW131174:GNW131175 GXS131174:GXS131175 HHO131174:HHO131175 HRK131174:HRK131175 IBG131174:IBG131175 ILC131174:ILC131175 IUY131174:IUY131175 JEU131174:JEU131175 JOQ131174:JOQ131175 JYM131174:JYM131175 KII131174:KII131175 KSE131174:KSE131175 LCA131174:LCA131175 LLW131174:LLW131175 LVS131174:LVS131175 MFO131174:MFO131175 MPK131174:MPK131175 MZG131174:MZG131175 NJC131174:NJC131175 NSY131174:NSY131175 OCU131174:OCU131175 OMQ131174:OMQ131175 OWM131174:OWM131175 PGI131174:PGI131175 PQE131174:PQE131175 QAA131174:QAA131175 QJW131174:QJW131175 QTS131174:QTS131175 RDO131174:RDO131175 RNK131174:RNK131175 RXG131174:RXG131175 SHC131174:SHC131175 SQY131174:SQY131175 TAU131174:TAU131175 TKQ131174:TKQ131175 TUM131174:TUM131175 UEI131174:UEI131175 UOE131174:UOE131175 UYA131174:UYA131175 VHW131174:VHW131175 VRS131174:VRS131175 WBO131174:WBO131175 WLK131174:WLK131175 WVG131174:WVG131175 IU196710:IU196711 SQ196710:SQ196711 ACM196710:ACM196711 AMI196710:AMI196711 AWE196710:AWE196711 BGA196710:BGA196711 BPW196710:BPW196711 BZS196710:BZS196711 CJO196710:CJO196711 CTK196710:CTK196711 DDG196710:DDG196711 DNC196710:DNC196711 DWY196710:DWY196711 EGU196710:EGU196711 EQQ196710:EQQ196711 FAM196710:FAM196711 FKI196710:FKI196711 FUE196710:FUE196711 GEA196710:GEA196711 GNW196710:GNW196711 GXS196710:GXS196711 HHO196710:HHO196711 HRK196710:HRK196711 IBG196710:IBG196711 ILC196710:ILC196711 IUY196710:IUY196711 JEU196710:JEU196711 JOQ196710:JOQ196711 JYM196710:JYM196711 KII196710:KII196711 KSE196710:KSE196711 LCA196710:LCA196711 LLW196710:LLW196711 LVS196710:LVS196711 MFO196710:MFO196711 MPK196710:MPK196711 MZG196710:MZG196711 NJC196710:NJC196711 NSY196710:NSY196711 OCU196710:OCU196711 OMQ196710:OMQ196711 OWM196710:OWM196711 PGI196710:PGI196711 PQE196710:PQE196711 QAA196710:QAA196711 QJW196710:QJW196711 QTS196710:QTS196711 RDO196710:RDO196711 RNK196710:RNK196711 RXG196710:RXG196711 SHC196710:SHC196711 SQY196710:SQY196711 TAU196710:TAU196711 TKQ196710:TKQ196711 TUM196710:TUM196711 UEI196710:UEI196711 UOE196710:UOE196711 UYA196710:UYA196711 VHW196710:VHW196711 VRS196710:VRS196711 WBO196710:WBO196711 WLK196710:WLK196711 WVG196710:WVG196711 IU262246:IU262247 SQ262246:SQ262247 ACM262246:ACM262247 AMI262246:AMI262247 AWE262246:AWE262247 BGA262246:BGA262247 BPW262246:BPW262247 BZS262246:BZS262247 CJO262246:CJO262247 CTK262246:CTK262247 DDG262246:DDG262247 DNC262246:DNC262247 DWY262246:DWY262247 EGU262246:EGU262247 EQQ262246:EQQ262247 FAM262246:FAM262247 FKI262246:FKI262247 FUE262246:FUE262247 GEA262246:GEA262247 GNW262246:GNW262247 GXS262246:GXS262247 HHO262246:HHO262247 HRK262246:HRK262247 IBG262246:IBG262247 ILC262246:ILC262247 IUY262246:IUY262247 JEU262246:JEU262247 JOQ262246:JOQ262247 JYM262246:JYM262247 KII262246:KII262247 KSE262246:KSE262247 LCA262246:LCA262247 LLW262246:LLW262247 LVS262246:LVS262247 MFO262246:MFO262247 MPK262246:MPK262247 MZG262246:MZG262247 NJC262246:NJC262247 NSY262246:NSY262247 OCU262246:OCU262247 OMQ262246:OMQ262247 OWM262246:OWM262247 PGI262246:PGI262247 PQE262246:PQE262247 QAA262246:QAA262247 QJW262246:QJW262247 QTS262246:QTS262247 RDO262246:RDO262247 RNK262246:RNK262247 RXG262246:RXG262247 SHC262246:SHC262247 SQY262246:SQY262247 TAU262246:TAU262247 TKQ262246:TKQ262247 TUM262246:TUM262247 UEI262246:UEI262247 UOE262246:UOE262247 UYA262246:UYA262247 VHW262246:VHW262247 VRS262246:VRS262247 WBO262246:WBO262247 WLK262246:WLK262247 WVG262246:WVG262247 IU327782:IU327783 SQ327782:SQ327783 ACM327782:ACM327783 AMI327782:AMI327783 AWE327782:AWE327783 BGA327782:BGA327783 BPW327782:BPW327783 BZS327782:BZS327783 CJO327782:CJO327783 CTK327782:CTK327783 DDG327782:DDG327783 DNC327782:DNC327783 DWY327782:DWY327783 EGU327782:EGU327783 EQQ327782:EQQ327783 FAM327782:FAM327783 FKI327782:FKI327783 FUE327782:FUE327783 GEA327782:GEA327783 GNW327782:GNW327783 GXS327782:GXS327783 HHO327782:HHO327783 HRK327782:HRK327783 IBG327782:IBG327783 ILC327782:ILC327783 IUY327782:IUY327783 JEU327782:JEU327783 JOQ327782:JOQ327783 JYM327782:JYM327783 KII327782:KII327783 KSE327782:KSE327783 LCA327782:LCA327783 LLW327782:LLW327783 LVS327782:LVS327783 MFO327782:MFO327783 MPK327782:MPK327783 MZG327782:MZG327783 NJC327782:NJC327783 NSY327782:NSY327783 OCU327782:OCU327783 OMQ327782:OMQ327783 OWM327782:OWM327783 PGI327782:PGI327783 PQE327782:PQE327783 QAA327782:QAA327783 QJW327782:QJW327783 QTS327782:QTS327783 RDO327782:RDO327783 RNK327782:RNK327783 RXG327782:RXG327783 SHC327782:SHC327783 SQY327782:SQY327783 TAU327782:TAU327783 TKQ327782:TKQ327783 TUM327782:TUM327783 UEI327782:UEI327783 UOE327782:UOE327783 UYA327782:UYA327783 VHW327782:VHW327783 VRS327782:VRS327783 WBO327782:WBO327783 WLK327782:WLK327783 WVG327782:WVG327783 IU393318:IU393319 SQ393318:SQ393319 ACM393318:ACM393319 AMI393318:AMI393319 AWE393318:AWE393319 BGA393318:BGA393319 BPW393318:BPW393319 BZS393318:BZS393319 CJO393318:CJO393319 CTK393318:CTK393319 DDG393318:DDG393319 DNC393318:DNC393319 DWY393318:DWY393319 EGU393318:EGU393319 EQQ393318:EQQ393319 FAM393318:FAM393319 FKI393318:FKI393319 FUE393318:FUE393319 GEA393318:GEA393319 GNW393318:GNW393319 GXS393318:GXS393319 HHO393318:HHO393319 HRK393318:HRK393319 IBG393318:IBG393319 ILC393318:ILC393319 IUY393318:IUY393319 JEU393318:JEU393319 JOQ393318:JOQ393319 JYM393318:JYM393319 KII393318:KII393319 KSE393318:KSE393319 LCA393318:LCA393319 LLW393318:LLW393319 LVS393318:LVS393319 MFO393318:MFO393319 MPK393318:MPK393319 MZG393318:MZG393319 NJC393318:NJC393319 NSY393318:NSY393319 OCU393318:OCU393319 OMQ393318:OMQ393319 OWM393318:OWM393319 PGI393318:PGI393319 PQE393318:PQE393319 QAA393318:QAA393319 QJW393318:QJW393319 QTS393318:QTS393319 RDO393318:RDO393319 RNK393318:RNK393319 RXG393318:RXG393319 SHC393318:SHC393319 SQY393318:SQY393319 TAU393318:TAU393319 TKQ393318:TKQ393319 TUM393318:TUM393319 UEI393318:UEI393319 UOE393318:UOE393319 UYA393318:UYA393319 VHW393318:VHW393319 VRS393318:VRS393319 WBO393318:WBO393319 WLK393318:WLK393319 WVG393318:WVG393319 IU458854:IU458855 SQ458854:SQ458855 ACM458854:ACM458855 AMI458854:AMI458855 AWE458854:AWE458855 BGA458854:BGA458855 BPW458854:BPW458855 BZS458854:BZS458855 CJO458854:CJO458855 CTK458854:CTK458855 DDG458854:DDG458855 DNC458854:DNC458855 DWY458854:DWY458855 EGU458854:EGU458855 EQQ458854:EQQ458855 FAM458854:FAM458855 FKI458854:FKI458855 FUE458854:FUE458855 GEA458854:GEA458855 GNW458854:GNW458855 GXS458854:GXS458855 HHO458854:HHO458855 HRK458854:HRK458855 IBG458854:IBG458855 ILC458854:ILC458855 IUY458854:IUY458855 JEU458854:JEU458855 JOQ458854:JOQ458855 JYM458854:JYM458855 KII458854:KII458855 KSE458854:KSE458855 LCA458854:LCA458855 LLW458854:LLW458855 LVS458854:LVS458855 MFO458854:MFO458855 MPK458854:MPK458855 MZG458854:MZG458855 NJC458854:NJC458855 NSY458854:NSY458855 OCU458854:OCU458855 OMQ458854:OMQ458855 OWM458854:OWM458855 PGI458854:PGI458855 PQE458854:PQE458855 QAA458854:QAA458855 QJW458854:QJW458855 QTS458854:QTS458855 RDO458854:RDO458855 RNK458854:RNK458855 RXG458854:RXG458855 SHC458854:SHC458855 SQY458854:SQY458855 TAU458854:TAU458855 TKQ458854:TKQ458855 TUM458854:TUM458855 UEI458854:UEI458855 UOE458854:UOE458855 UYA458854:UYA458855 VHW458854:VHW458855 VRS458854:VRS458855 WBO458854:WBO458855 WLK458854:WLK458855 WVG458854:WVG458855 IU524390:IU524391 SQ524390:SQ524391 ACM524390:ACM524391 AMI524390:AMI524391 AWE524390:AWE524391 BGA524390:BGA524391 BPW524390:BPW524391 BZS524390:BZS524391 CJO524390:CJO524391 CTK524390:CTK524391 DDG524390:DDG524391 DNC524390:DNC524391 DWY524390:DWY524391 EGU524390:EGU524391 EQQ524390:EQQ524391 FAM524390:FAM524391 FKI524390:FKI524391 FUE524390:FUE524391 GEA524390:GEA524391 GNW524390:GNW524391 GXS524390:GXS524391 HHO524390:HHO524391 HRK524390:HRK524391 IBG524390:IBG524391 ILC524390:ILC524391 IUY524390:IUY524391 JEU524390:JEU524391 JOQ524390:JOQ524391 JYM524390:JYM524391 KII524390:KII524391 KSE524390:KSE524391 LCA524390:LCA524391 LLW524390:LLW524391 LVS524390:LVS524391 MFO524390:MFO524391 MPK524390:MPK524391 MZG524390:MZG524391 NJC524390:NJC524391 NSY524390:NSY524391 OCU524390:OCU524391 OMQ524390:OMQ524391 OWM524390:OWM524391 PGI524390:PGI524391 PQE524390:PQE524391 QAA524390:QAA524391 QJW524390:QJW524391 QTS524390:QTS524391 RDO524390:RDO524391 RNK524390:RNK524391 RXG524390:RXG524391 SHC524390:SHC524391 SQY524390:SQY524391 TAU524390:TAU524391 TKQ524390:TKQ524391 TUM524390:TUM524391 UEI524390:UEI524391 UOE524390:UOE524391 UYA524390:UYA524391 VHW524390:VHW524391 VRS524390:VRS524391 WBO524390:WBO524391 WLK524390:WLK524391 WVG524390:WVG524391 IU589926:IU589927 SQ589926:SQ589927 ACM589926:ACM589927 AMI589926:AMI589927 AWE589926:AWE589927 BGA589926:BGA589927 BPW589926:BPW589927 BZS589926:BZS589927 CJO589926:CJO589927 CTK589926:CTK589927 DDG589926:DDG589927 DNC589926:DNC589927 DWY589926:DWY589927 EGU589926:EGU589927 EQQ589926:EQQ589927 FAM589926:FAM589927 FKI589926:FKI589927 FUE589926:FUE589927 GEA589926:GEA589927 GNW589926:GNW589927 GXS589926:GXS589927 HHO589926:HHO589927 HRK589926:HRK589927 IBG589926:IBG589927 ILC589926:ILC589927 IUY589926:IUY589927 JEU589926:JEU589927 JOQ589926:JOQ589927 JYM589926:JYM589927 KII589926:KII589927 KSE589926:KSE589927 LCA589926:LCA589927 LLW589926:LLW589927 LVS589926:LVS589927 MFO589926:MFO589927 MPK589926:MPK589927 MZG589926:MZG589927 NJC589926:NJC589927 NSY589926:NSY589927 OCU589926:OCU589927 OMQ589926:OMQ589927 OWM589926:OWM589927 PGI589926:PGI589927 PQE589926:PQE589927 QAA589926:QAA589927 QJW589926:QJW589927 QTS589926:QTS589927 RDO589926:RDO589927 RNK589926:RNK589927 RXG589926:RXG589927 SHC589926:SHC589927 SQY589926:SQY589927 TAU589926:TAU589927 TKQ589926:TKQ589927 TUM589926:TUM589927 UEI589926:UEI589927 UOE589926:UOE589927 UYA589926:UYA589927 VHW589926:VHW589927 VRS589926:VRS589927 WBO589926:WBO589927 WLK589926:WLK589927 WVG589926:WVG589927 IU655462:IU655463 SQ655462:SQ655463 ACM655462:ACM655463 AMI655462:AMI655463 AWE655462:AWE655463 BGA655462:BGA655463 BPW655462:BPW655463 BZS655462:BZS655463 CJO655462:CJO655463 CTK655462:CTK655463 DDG655462:DDG655463 DNC655462:DNC655463 DWY655462:DWY655463 EGU655462:EGU655463 EQQ655462:EQQ655463 FAM655462:FAM655463 FKI655462:FKI655463 FUE655462:FUE655463 GEA655462:GEA655463 GNW655462:GNW655463 GXS655462:GXS655463 HHO655462:HHO655463 HRK655462:HRK655463 IBG655462:IBG655463 ILC655462:ILC655463 IUY655462:IUY655463 JEU655462:JEU655463 JOQ655462:JOQ655463 JYM655462:JYM655463 KII655462:KII655463 KSE655462:KSE655463 LCA655462:LCA655463 LLW655462:LLW655463 LVS655462:LVS655463 MFO655462:MFO655463 MPK655462:MPK655463 MZG655462:MZG655463 NJC655462:NJC655463 NSY655462:NSY655463 OCU655462:OCU655463 OMQ655462:OMQ655463 OWM655462:OWM655463 PGI655462:PGI655463 PQE655462:PQE655463 QAA655462:QAA655463 QJW655462:QJW655463 QTS655462:QTS655463 RDO655462:RDO655463 RNK655462:RNK655463 RXG655462:RXG655463 SHC655462:SHC655463 SQY655462:SQY655463 TAU655462:TAU655463 TKQ655462:TKQ655463 TUM655462:TUM655463 UEI655462:UEI655463 UOE655462:UOE655463 UYA655462:UYA655463 VHW655462:VHW655463 VRS655462:VRS655463 WBO655462:WBO655463 WLK655462:WLK655463 WVG655462:WVG655463 IU720998:IU720999 SQ720998:SQ720999 ACM720998:ACM720999 AMI720998:AMI720999 AWE720998:AWE720999 BGA720998:BGA720999 BPW720998:BPW720999 BZS720998:BZS720999 CJO720998:CJO720999 CTK720998:CTK720999 DDG720998:DDG720999 DNC720998:DNC720999 DWY720998:DWY720999 EGU720998:EGU720999 EQQ720998:EQQ720999 FAM720998:FAM720999 FKI720998:FKI720999 FUE720998:FUE720999 GEA720998:GEA720999 GNW720998:GNW720999 GXS720998:GXS720999 HHO720998:HHO720999 HRK720998:HRK720999 IBG720998:IBG720999 ILC720998:ILC720999 IUY720998:IUY720999 JEU720998:JEU720999 JOQ720998:JOQ720999 JYM720998:JYM720999 KII720998:KII720999 KSE720998:KSE720999 LCA720998:LCA720999 LLW720998:LLW720999 LVS720998:LVS720999 MFO720998:MFO720999 MPK720998:MPK720999 MZG720998:MZG720999 NJC720998:NJC720999 NSY720998:NSY720999 OCU720998:OCU720999 OMQ720998:OMQ720999 OWM720998:OWM720999 PGI720998:PGI720999 PQE720998:PQE720999 QAA720998:QAA720999 QJW720998:QJW720999 QTS720998:QTS720999 RDO720998:RDO720999 RNK720998:RNK720999 RXG720998:RXG720999 SHC720998:SHC720999 SQY720998:SQY720999 TAU720998:TAU720999 TKQ720998:TKQ720999 TUM720998:TUM720999 UEI720998:UEI720999 UOE720998:UOE720999 UYA720998:UYA720999 VHW720998:VHW720999 VRS720998:VRS720999 WBO720998:WBO720999 WLK720998:WLK720999 WVG720998:WVG720999 IU786534:IU786535 SQ786534:SQ786535 ACM786534:ACM786535 AMI786534:AMI786535 AWE786534:AWE786535 BGA786534:BGA786535 BPW786534:BPW786535 BZS786534:BZS786535 CJO786534:CJO786535 CTK786534:CTK786535 DDG786534:DDG786535 DNC786534:DNC786535 DWY786534:DWY786535 EGU786534:EGU786535 EQQ786534:EQQ786535 FAM786534:FAM786535 FKI786534:FKI786535 FUE786534:FUE786535 GEA786534:GEA786535 GNW786534:GNW786535 GXS786534:GXS786535 HHO786534:HHO786535 HRK786534:HRK786535 IBG786534:IBG786535 ILC786534:ILC786535 IUY786534:IUY786535 JEU786534:JEU786535 JOQ786534:JOQ786535 JYM786534:JYM786535 KII786534:KII786535 KSE786534:KSE786535 LCA786534:LCA786535 LLW786534:LLW786535 LVS786534:LVS786535 MFO786534:MFO786535 MPK786534:MPK786535 MZG786534:MZG786535 NJC786534:NJC786535 NSY786534:NSY786535 OCU786534:OCU786535 OMQ786534:OMQ786535 OWM786534:OWM786535 PGI786534:PGI786535 PQE786534:PQE786535 QAA786534:QAA786535 QJW786534:QJW786535 QTS786534:QTS786535 RDO786534:RDO786535 RNK786534:RNK786535 RXG786534:RXG786535 SHC786534:SHC786535 SQY786534:SQY786535 TAU786534:TAU786535 TKQ786534:TKQ786535 TUM786534:TUM786535 UEI786534:UEI786535 UOE786534:UOE786535 UYA786534:UYA786535 VHW786534:VHW786535 VRS786534:VRS786535 WBO786534:WBO786535 WLK786534:WLK786535 WVG786534:WVG786535 IU852070:IU852071 SQ852070:SQ852071 ACM852070:ACM852071 AMI852070:AMI852071 AWE852070:AWE852071 BGA852070:BGA852071 BPW852070:BPW852071 BZS852070:BZS852071 CJO852070:CJO852071 CTK852070:CTK852071 DDG852070:DDG852071 DNC852070:DNC852071 DWY852070:DWY852071 EGU852070:EGU852071 EQQ852070:EQQ852071 FAM852070:FAM852071 FKI852070:FKI852071 FUE852070:FUE852071 GEA852070:GEA852071 GNW852070:GNW852071 GXS852070:GXS852071 HHO852070:HHO852071 HRK852070:HRK852071 IBG852070:IBG852071 ILC852070:ILC852071 IUY852070:IUY852071 JEU852070:JEU852071 JOQ852070:JOQ852071 JYM852070:JYM852071 KII852070:KII852071 KSE852070:KSE852071 LCA852070:LCA852071 LLW852070:LLW852071 LVS852070:LVS852071 MFO852070:MFO852071 MPK852070:MPK852071 MZG852070:MZG852071 NJC852070:NJC852071 NSY852070:NSY852071 OCU852070:OCU852071 OMQ852070:OMQ852071 OWM852070:OWM852071 PGI852070:PGI852071 PQE852070:PQE852071 QAA852070:QAA852071 QJW852070:QJW852071 QTS852070:QTS852071 RDO852070:RDO852071 RNK852070:RNK852071 RXG852070:RXG852071 SHC852070:SHC852071 SQY852070:SQY852071 TAU852070:TAU852071 TKQ852070:TKQ852071 TUM852070:TUM852071 UEI852070:UEI852071 UOE852070:UOE852071 UYA852070:UYA852071 VHW852070:VHW852071 VRS852070:VRS852071 WBO852070:WBO852071 WLK852070:WLK852071 WVG852070:WVG852071 IU917606:IU917607 SQ917606:SQ917607 ACM917606:ACM917607 AMI917606:AMI917607 AWE917606:AWE917607 BGA917606:BGA917607 BPW917606:BPW917607 BZS917606:BZS917607 CJO917606:CJO917607 CTK917606:CTK917607 DDG917606:DDG917607 DNC917606:DNC917607 DWY917606:DWY917607 EGU917606:EGU917607 EQQ917606:EQQ917607 FAM917606:FAM917607 FKI917606:FKI917607 FUE917606:FUE917607 GEA917606:GEA917607 GNW917606:GNW917607 GXS917606:GXS917607 HHO917606:HHO917607 HRK917606:HRK917607 IBG917606:IBG917607 ILC917606:ILC917607 IUY917606:IUY917607 JEU917606:JEU917607 JOQ917606:JOQ917607 JYM917606:JYM917607 KII917606:KII917607 KSE917606:KSE917607 LCA917606:LCA917607 LLW917606:LLW917607 LVS917606:LVS917607 MFO917606:MFO917607 MPK917606:MPK917607 MZG917606:MZG917607 NJC917606:NJC917607 NSY917606:NSY917607 OCU917606:OCU917607 OMQ917606:OMQ917607 OWM917606:OWM917607 PGI917606:PGI917607 PQE917606:PQE917607 QAA917606:QAA917607 QJW917606:QJW917607 QTS917606:QTS917607 RDO917606:RDO917607 RNK917606:RNK917607 RXG917606:RXG917607 SHC917606:SHC917607 SQY917606:SQY917607 TAU917606:TAU917607 TKQ917606:TKQ917607 TUM917606:TUM917607 UEI917606:UEI917607 UOE917606:UOE917607 UYA917606:UYA917607 VHW917606:VHW917607 VRS917606:VRS917607 WBO917606:WBO917607 WLK917606:WLK917607 WVG917606:WVG917607 IU983142:IU983143 SQ983142:SQ983143 ACM983142:ACM983143 AMI983142:AMI983143 AWE983142:AWE983143 BGA983142:BGA983143 BPW983142:BPW983143 BZS983142:BZS983143 CJO983142:CJO983143 CTK983142:CTK983143 DDG983142:DDG983143 DNC983142:DNC983143 DWY983142:DWY983143 EGU983142:EGU983143 EQQ983142:EQQ983143 FAM983142:FAM983143 FKI983142:FKI983143 FUE983142:FUE983143 GEA983142:GEA983143 GNW983142:GNW983143 GXS983142:GXS983143 HHO983142:HHO983143 HRK983142:HRK983143 IBG983142:IBG983143 ILC983142:ILC983143 IUY983142:IUY983143 JEU983142:JEU983143 JOQ983142:JOQ983143 JYM983142:JYM983143 KII983142:KII983143 KSE983142:KSE983143 LCA983142:LCA983143 LLW983142:LLW983143 LVS983142:LVS983143 MFO983142:MFO983143 MPK983142:MPK983143 MZG983142:MZG983143 NJC983142:NJC983143 NSY983142:NSY983143 OCU983142:OCU983143 OMQ983142:OMQ983143 OWM983142:OWM983143 PGI983142:PGI983143 PQE983142:PQE983143 QAA983142:QAA983143 QJW983142:QJW983143 QTS983142:QTS983143 RDO983142:RDO983143 RNK983142:RNK983143 RXG983142:RXG983143 SHC983142:SHC983143 SQY983142:SQY983143 TAU983142:TAU983143 TKQ983142:TKQ983143 TUM983142:TUM983143 UEI983142:UEI983143 UOE983142:UOE983143 UYA983142:UYA983143 VHW983142:VHW983143 VRS983142:VRS983143 WBO983142:WBO983143 WLK983142:WLK983143 WVG983142:WVG983143 IU70 SQ70 ACM70 AMI70 AWE70 BGA70 BPW70 BZS70 CJO70 CTK70 DDG70 DNC70 DWY70 EGU70 EQQ70 FAM70 FKI70 FUE70 GEA70 GNW70 GXS70 HHO70 HRK70 IBG70 ILC70 IUY70 JEU70 JOQ70 JYM70 KII70 KSE70 LCA70 LLW70 LVS70 MFO70 MPK70 MZG70 NJC70 NSY70 OCU70 OMQ70 OWM70 PGI70 PQE70 QAA70 QJW70 QTS70 RDO70 RNK70 RXG70 SHC70 SQY70 TAU70 TKQ70 TUM70 UEI70 UOE70 UYA70 VHW70 VRS70 WBO70 WLK70 WVG70 IU65469 SQ65469 ACM65469 AMI65469 AWE65469 BGA65469 BPW65469 BZS65469 CJO65469 CTK65469 DDG65469 DNC65469 DWY65469 EGU65469 EQQ65469 FAM65469 FKI65469 FUE65469 GEA65469 GNW65469 GXS65469 HHO65469 HRK65469 IBG65469 ILC65469 IUY65469 JEU65469 JOQ65469 JYM65469 KII65469 KSE65469 LCA65469 LLW65469 LVS65469 MFO65469 MPK65469 MZG65469 NJC65469 NSY65469 OCU65469 OMQ65469 OWM65469 PGI65469 PQE65469 QAA65469 QJW65469 QTS65469 RDO65469 RNK65469 RXG65469 SHC65469 SQY65469 TAU65469 TKQ65469 TUM65469 UEI65469 UOE65469 UYA65469 VHW65469 VRS65469 WBO65469 WLK65469 WVG65469 IU131005 SQ131005 ACM131005 AMI131005 AWE131005 BGA131005 BPW131005 BZS131005 CJO131005 CTK131005 DDG131005 DNC131005 DWY131005 EGU131005 EQQ131005 FAM131005 FKI131005 FUE131005 GEA131005 GNW131005 GXS131005 HHO131005 HRK131005 IBG131005 ILC131005 IUY131005 JEU131005 JOQ131005 JYM131005 KII131005 KSE131005 LCA131005 LLW131005 LVS131005 MFO131005 MPK131005 MZG131005 NJC131005 NSY131005 OCU131005 OMQ131005 OWM131005 PGI131005 PQE131005 QAA131005 QJW131005 QTS131005 RDO131005 RNK131005 RXG131005 SHC131005 SQY131005 TAU131005 TKQ131005 TUM131005 UEI131005 UOE131005 UYA131005 VHW131005 VRS131005 WBO131005 WLK131005 WVG131005 IU196541 SQ196541 ACM196541 AMI196541 AWE196541 BGA196541 BPW196541 BZS196541 CJO196541 CTK196541 DDG196541 DNC196541 DWY196541 EGU196541 EQQ196541 FAM196541 FKI196541 FUE196541 GEA196541 GNW196541 GXS196541 HHO196541 HRK196541 IBG196541 ILC196541 IUY196541 JEU196541 JOQ196541 JYM196541 KII196541 KSE196541 LCA196541 LLW196541 LVS196541 MFO196541 MPK196541 MZG196541 NJC196541 NSY196541 OCU196541 OMQ196541 OWM196541 PGI196541 PQE196541 QAA196541 QJW196541 QTS196541 RDO196541 RNK196541 RXG196541 SHC196541 SQY196541 TAU196541 TKQ196541 TUM196541 UEI196541 UOE196541 UYA196541 VHW196541 VRS196541 WBO196541 WLK196541 WVG196541 IU262077 SQ262077 ACM262077 AMI262077 AWE262077 BGA262077 BPW262077 BZS262077 CJO262077 CTK262077 DDG262077 DNC262077 DWY262077 EGU262077 EQQ262077 FAM262077 FKI262077 FUE262077 GEA262077 GNW262077 GXS262077 HHO262077 HRK262077 IBG262077 ILC262077 IUY262077 JEU262077 JOQ262077 JYM262077 KII262077 KSE262077 LCA262077 LLW262077 LVS262077 MFO262077 MPK262077 MZG262077 NJC262077 NSY262077 OCU262077 OMQ262077 OWM262077 PGI262077 PQE262077 QAA262077 QJW262077 QTS262077 RDO262077 RNK262077 RXG262077 SHC262077 SQY262077 TAU262077 TKQ262077 TUM262077 UEI262077 UOE262077 UYA262077 VHW262077 VRS262077 WBO262077 WLK262077 WVG262077 IU327613 SQ327613 ACM327613 AMI327613 AWE327613 BGA327613 BPW327613 BZS327613 CJO327613 CTK327613 DDG327613 DNC327613 DWY327613 EGU327613 EQQ327613 FAM327613 FKI327613 FUE327613 GEA327613 GNW327613 GXS327613 HHO327613 HRK327613 IBG327613 ILC327613 IUY327613 JEU327613 JOQ327613 JYM327613 KII327613 KSE327613 LCA327613 LLW327613 LVS327613 MFO327613 MPK327613 MZG327613 NJC327613 NSY327613 OCU327613 OMQ327613 OWM327613 PGI327613 PQE327613 QAA327613 QJW327613 QTS327613 RDO327613 RNK327613 RXG327613 SHC327613 SQY327613 TAU327613 TKQ327613 TUM327613 UEI327613 UOE327613 UYA327613 VHW327613 VRS327613 WBO327613 WLK327613 WVG327613 IU393149 SQ393149 ACM393149 AMI393149 AWE393149 BGA393149 BPW393149 BZS393149 CJO393149 CTK393149 DDG393149 DNC393149 DWY393149 EGU393149 EQQ393149 FAM393149 FKI393149 FUE393149 GEA393149 GNW393149 GXS393149 HHO393149 HRK393149 IBG393149 ILC393149 IUY393149 JEU393149 JOQ393149 JYM393149 KII393149 KSE393149 LCA393149 LLW393149 LVS393149 MFO393149 MPK393149 MZG393149 NJC393149 NSY393149 OCU393149 OMQ393149 OWM393149 PGI393149 PQE393149 QAA393149 QJW393149 QTS393149 RDO393149 RNK393149 RXG393149 SHC393149 SQY393149 TAU393149 TKQ393149 TUM393149 UEI393149 UOE393149 UYA393149 VHW393149 VRS393149 WBO393149 WLK393149 WVG393149 IU458685 SQ458685 ACM458685 AMI458685 AWE458685 BGA458685 BPW458685 BZS458685 CJO458685 CTK458685 DDG458685 DNC458685 DWY458685 EGU458685 EQQ458685 FAM458685 FKI458685 FUE458685 GEA458685 GNW458685 GXS458685 HHO458685 HRK458685 IBG458685 ILC458685 IUY458685 JEU458685 JOQ458685 JYM458685 KII458685 KSE458685 LCA458685 LLW458685 LVS458685 MFO458685 MPK458685 MZG458685 NJC458685 NSY458685 OCU458685 OMQ458685 OWM458685 PGI458685 PQE458685 QAA458685 QJW458685 QTS458685 RDO458685 RNK458685 RXG458685 SHC458685 SQY458685 TAU458685 TKQ458685 TUM458685 UEI458685 UOE458685 UYA458685 VHW458685 VRS458685 WBO458685 WLK458685 WVG458685 IU524221 SQ524221 ACM524221 AMI524221 AWE524221 BGA524221 BPW524221 BZS524221 CJO524221 CTK524221 DDG524221 DNC524221 DWY524221 EGU524221 EQQ524221 FAM524221 FKI524221 FUE524221 GEA524221 GNW524221 GXS524221 HHO524221 HRK524221 IBG524221 ILC524221 IUY524221 JEU524221 JOQ524221 JYM524221 KII524221 KSE524221 LCA524221 LLW524221 LVS524221 MFO524221 MPK524221 MZG524221 NJC524221 NSY524221 OCU524221 OMQ524221 OWM524221 PGI524221 PQE524221 QAA524221 QJW524221 QTS524221 RDO524221 RNK524221 RXG524221 SHC524221 SQY524221 TAU524221 TKQ524221 TUM524221 UEI524221 UOE524221 UYA524221 VHW524221 VRS524221 WBO524221 WLK524221 WVG524221 IU589757 SQ589757 ACM589757 AMI589757 AWE589757 BGA589757 BPW589757 BZS589757 CJO589757 CTK589757 DDG589757 DNC589757 DWY589757 EGU589757 EQQ589757 FAM589757 FKI589757 FUE589757 GEA589757 GNW589757 GXS589757 HHO589757 HRK589757 IBG589757 ILC589757 IUY589757 JEU589757 JOQ589757 JYM589757 KII589757 KSE589757 LCA589757 LLW589757 LVS589757 MFO589757 MPK589757 MZG589757 NJC589757 NSY589757 OCU589757 OMQ589757 OWM589757 PGI589757 PQE589757 QAA589757 QJW589757 QTS589757 RDO589757 RNK589757 RXG589757 SHC589757 SQY589757 TAU589757 TKQ589757 TUM589757 UEI589757 UOE589757 UYA589757 VHW589757 VRS589757 WBO589757 WLK589757 WVG589757 IU655293 SQ655293 ACM655293 AMI655293 AWE655293 BGA655293 BPW655293 BZS655293 CJO655293 CTK655293 DDG655293 DNC655293 DWY655293 EGU655293 EQQ655293 FAM655293 FKI655293 FUE655293 GEA655293 GNW655293 GXS655293 HHO655293 HRK655293 IBG655293 ILC655293 IUY655293 JEU655293 JOQ655293 JYM655293 KII655293 KSE655293 LCA655293 LLW655293 LVS655293 MFO655293 MPK655293 MZG655293 NJC655293 NSY655293 OCU655293 OMQ655293 OWM655293 PGI655293 PQE655293 QAA655293 QJW655293 QTS655293 RDO655293 RNK655293 RXG655293 SHC655293 SQY655293 TAU655293 TKQ655293 TUM655293 UEI655293 UOE655293 UYA655293 VHW655293 VRS655293 WBO655293 WLK655293 WVG655293 IU720829 SQ720829 ACM720829 AMI720829 AWE720829 BGA720829 BPW720829 BZS720829 CJO720829 CTK720829 DDG720829 DNC720829 DWY720829 EGU720829 EQQ720829 FAM720829 FKI720829 FUE720829 GEA720829 GNW720829 GXS720829 HHO720829 HRK720829 IBG720829 ILC720829 IUY720829 JEU720829 JOQ720829 JYM720829 KII720829 KSE720829 LCA720829 LLW720829 LVS720829 MFO720829 MPK720829 MZG720829 NJC720829 NSY720829 OCU720829 OMQ720829 OWM720829 PGI720829 PQE720829 QAA720829 QJW720829 QTS720829 RDO720829 RNK720829 RXG720829 SHC720829 SQY720829 TAU720829 TKQ720829 TUM720829 UEI720829 UOE720829 UYA720829 VHW720829 VRS720829 WBO720829 WLK720829 WVG720829 IU786365 SQ786365 ACM786365 AMI786365 AWE786365 BGA786365 BPW786365 BZS786365 CJO786365 CTK786365 DDG786365 DNC786365 DWY786365 EGU786365 EQQ786365 FAM786365 FKI786365 FUE786365 GEA786365 GNW786365 GXS786365 HHO786365 HRK786365 IBG786365 ILC786365 IUY786365 JEU786365 JOQ786365 JYM786365 KII786365 KSE786365 LCA786365 LLW786365 LVS786365 MFO786365 MPK786365 MZG786365 NJC786365 NSY786365 OCU786365 OMQ786365 OWM786365 PGI786365 PQE786365 QAA786365 QJW786365 QTS786365 RDO786365 RNK786365 RXG786365 SHC786365 SQY786365 TAU786365 TKQ786365 TUM786365 UEI786365 UOE786365 UYA786365 VHW786365 VRS786365 WBO786365 WLK786365 WVG786365 IU851901 SQ851901 ACM851901 AMI851901 AWE851901 BGA851901 BPW851901 BZS851901 CJO851901 CTK851901 DDG851901 DNC851901 DWY851901 EGU851901 EQQ851901 FAM851901 FKI851901 FUE851901 GEA851901 GNW851901 GXS851901 HHO851901 HRK851901 IBG851901 ILC851901 IUY851901 JEU851901 JOQ851901 JYM851901 KII851901 KSE851901 LCA851901 LLW851901 LVS851901 MFO851901 MPK851901 MZG851901 NJC851901 NSY851901 OCU851901 OMQ851901 OWM851901 PGI851901 PQE851901 QAA851901 QJW851901 QTS851901 RDO851901 RNK851901 RXG851901 SHC851901 SQY851901 TAU851901 TKQ851901 TUM851901 UEI851901 UOE851901 UYA851901 VHW851901 VRS851901 WBO851901 WLK851901 WVG851901 IU917437 SQ917437 ACM917437 AMI917437 AWE917437 BGA917437 BPW917437 BZS917437 CJO917437 CTK917437 DDG917437 DNC917437 DWY917437 EGU917437 EQQ917437 FAM917437 FKI917437 FUE917437 GEA917437 GNW917437 GXS917437 HHO917437 HRK917437 IBG917437 ILC917437 IUY917437 JEU917437 JOQ917437 JYM917437 KII917437 KSE917437 LCA917437 LLW917437 LVS917437 MFO917437 MPK917437 MZG917437 NJC917437 NSY917437 OCU917437 OMQ917437 OWM917437 PGI917437 PQE917437 QAA917437 QJW917437 QTS917437 RDO917437 RNK917437 RXG917437 SHC917437 SQY917437 TAU917437 TKQ917437 TUM917437 UEI917437 UOE917437 UYA917437 VHW917437 VRS917437 WBO917437 WLK917437 WVG917437 IU982973 SQ982973 ACM982973 AMI982973 AWE982973 BGA982973 BPW982973 BZS982973 CJO982973 CTK982973 DDG982973 DNC982973 DWY982973 EGU982973 EQQ982973 FAM982973 FKI982973 FUE982973 GEA982973 GNW982973 GXS982973 HHO982973 HRK982973 IBG982973 ILC982973 IUY982973 JEU982973 JOQ982973 JYM982973 KII982973 KSE982973 LCA982973 LLW982973 LVS982973 MFO982973 MPK982973 MZG982973 NJC982973 NSY982973 OCU982973 OMQ982973 OWM982973 PGI982973 PQE982973 QAA982973 QJW982973 QTS982973 RDO982973 RNK982973 RXG982973 SHC982973 SQY982973 TAU982973 TKQ982973 TUM982973 UEI982973 UOE982973 UYA982973 VHW982973 VRS982973 WBO982973 WLK982973 WVG982973 IW65638:IW65639 SS65638:SS65639 ACO65638:ACO65639 AMK65638:AMK65639 AWG65638:AWG65639 BGC65638:BGC65639 BPY65638:BPY65639 BZU65638:BZU65639 CJQ65638:CJQ65639 CTM65638:CTM65639 DDI65638:DDI65639 DNE65638:DNE65639 DXA65638:DXA65639 EGW65638:EGW65639 EQS65638:EQS65639 FAO65638:FAO65639 FKK65638:FKK65639 FUG65638:FUG65639 GEC65638:GEC65639 GNY65638:GNY65639 GXU65638:GXU65639 HHQ65638:HHQ65639 HRM65638:HRM65639 IBI65638:IBI65639 ILE65638:ILE65639 IVA65638:IVA65639 JEW65638:JEW65639 JOS65638:JOS65639 JYO65638:JYO65639 KIK65638:KIK65639 KSG65638:KSG65639 LCC65638:LCC65639 LLY65638:LLY65639 LVU65638:LVU65639 MFQ65638:MFQ65639 MPM65638:MPM65639 MZI65638:MZI65639 NJE65638:NJE65639 NTA65638:NTA65639 OCW65638:OCW65639 OMS65638:OMS65639 OWO65638:OWO65639 PGK65638:PGK65639 PQG65638:PQG65639 QAC65638:QAC65639 QJY65638:QJY65639 QTU65638:QTU65639 RDQ65638:RDQ65639 RNM65638:RNM65639 RXI65638:RXI65639 SHE65638:SHE65639 SRA65638:SRA65639 TAW65638:TAW65639 TKS65638:TKS65639 TUO65638:TUO65639 UEK65638:UEK65639 UOG65638:UOG65639 UYC65638:UYC65639 VHY65638:VHY65639 VRU65638:VRU65639 WBQ65638:WBQ65639 WLM65638:WLM65639 WVI65638:WVI65639 IW131174:IW131175 SS131174:SS131175 ACO131174:ACO131175 AMK131174:AMK131175 AWG131174:AWG131175 BGC131174:BGC131175 BPY131174:BPY131175 BZU131174:BZU131175 CJQ131174:CJQ131175 CTM131174:CTM131175 DDI131174:DDI131175 DNE131174:DNE131175 DXA131174:DXA131175 EGW131174:EGW131175 EQS131174:EQS131175 FAO131174:FAO131175 FKK131174:FKK131175 FUG131174:FUG131175 GEC131174:GEC131175 GNY131174:GNY131175 GXU131174:GXU131175 HHQ131174:HHQ131175 HRM131174:HRM131175 IBI131174:IBI131175 ILE131174:ILE131175 IVA131174:IVA131175 JEW131174:JEW131175 JOS131174:JOS131175 JYO131174:JYO131175 KIK131174:KIK131175 KSG131174:KSG131175 LCC131174:LCC131175 LLY131174:LLY131175 LVU131174:LVU131175 MFQ131174:MFQ131175 MPM131174:MPM131175 MZI131174:MZI131175 NJE131174:NJE131175 NTA131174:NTA131175 OCW131174:OCW131175 OMS131174:OMS131175 OWO131174:OWO131175 PGK131174:PGK131175 PQG131174:PQG131175 QAC131174:QAC131175 QJY131174:QJY131175 QTU131174:QTU131175 RDQ131174:RDQ131175 RNM131174:RNM131175 RXI131174:RXI131175 SHE131174:SHE131175 SRA131174:SRA131175 TAW131174:TAW131175 TKS131174:TKS131175 TUO131174:TUO131175 UEK131174:UEK131175 UOG131174:UOG131175 UYC131174:UYC131175 VHY131174:VHY131175 VRU131174:VRU131175 WBQ131174:WBQ131175 WLM131174:WLM131175 WVI131174:WVI131175 IW196710:IW196711 SS196710:SS196711 ACO196710:ACO196711 AMK196710:AMK196711 AWG196710:AWG196711 BGC196710:BGC196711 BPY196710:BPY196711 BZU196710:BZU196711 CJQ196710:CJQ196711 CTM196710:CTM196711 DDI196710:DDI196711 DNE196710:DNE196711 DXA196710:DXA196711 EGW196710:EGW196711 EQS196710:EQS196711 FAO196710:FAO196711 FKK196710:FKK196711 FUG196710:FUG196711 GEC196710:GEC196711 GNY196710:GNY196711 GXU196710:GXU196711 HHQ196710:HHQ196711 HRM196710:HRM196711 IBI196710:IBI196711 ILE196710:ILE196711 IVA196710:IVA196711 JEW196710:JEW196711 JOS196710:JOS196711 JYO196710:JYO196711 KIK196710:KIK196711 KSG196710:KSG196711 LCC196710:LCC196711 LLY196710:LLY196711 LVU196710:LVU196711 MFQ196710:MFQ196711 MPM196710:MPM196711 MZI196710:MZI196711 NJE196710:NJE196711 NTA196710:NTA196711 OCW196710:OCW196711 OMS196710:OMS196711 OWO196710:OWO196711 PGK196710:PGK196711 PQG196710:PQG196711 QAC196710:QAC196711 QJY196710:QJY196711 QTU196710:QTU196711 RDQ196710:RDQ196711 RNM196710:RNM196711 RXI196710:RXI196711 SHE196710:SHE196711 SRA196710:SRA196711 TAW196710:TAW196711 TKS196710:TKS196711 TUO196710:TUO196711 UEK196710:UEK196711 UOG196710:UOG196711 UYC196710:UYC196711 VHY196710:VHY196711 VRU196710:VRU196711 WBQ196710:WBQ196711 WLM196710:WLM196711 WVI196710:WVI196711 IW262246:IW262247 SS262246:SS262247 ACO262246:ACO262247 AMK262246:AMK262247 AWG262246:AWG262247 BGC262246:BGC262247 BPY262246:BPY262247 BZU262246:BZU262247 CJQ262246:CJQ262247 CTM262246:CTM262247 DDI262246:DDI262247 DNE262246:DNE262247 DXA262246:DXA262247 EGW262246:EGW262247 EQS262246:EQS262247 FAO262246:FAO262247 FKK262246:FKK262247 FUG262246:FUG262247 GEC262246:GEC262247 GNY262246:GNY262247 GXU262246:GXU262247 HHQ262246:HHQ262247 HRM262246:HRM262247 IBI262246:IBI262247 ILE262246:ILE262247 IVA262246:IVA262247 JEW262246:JEW262247 JOS262246:JOS262247 JYO262246:JYO262247 KIK262246:KIK262247 KSG262246:KSG262247 LCC262246:LCC262247 LLY262246:LLY262247 LVU262246:LVU262247 MFQ262246:MFQ262247 MPM262246:MPM262247 MZI262246:MZI262247 NJE262246:NJE262247 NTA262246:NTA262247 OCW262246:OCW262247 OMS262246:OMS262247 OWO262246:OWO262247 PGK262246:PGK262247 PQG262246:PQG262247 QAC262246:QAC262247 QJY262246:QJY262247 QTU262246:QTU262247 RDQ262246:RDQ262247 RNM262246:RNM262247 RXI262246:RXI262247 SHE262246:SHE262247 SRA262246:SRA262247 TAW262246:TAW262247 TKS262246:TKS262247 TUO262246:TUO262247 UEK262246:UEK262247 UOG262246:UOG262247 UYC262246:UYC262247 VHY262246:VHY262247 VRU262246:VRU262247 WBQ262246:WBQ262247 WLM262246:WLM262247 WVI262246:WVI262247 IW327782:IW327783 SS327782:SS327783 ACO327782:ACO327783 AMK327782:AMK327783 AWG327782:AWG327783 BGC327782:BGC327783 BPY327782:BPY327783 BZU327782:BZU327783 CJQ327782:CJQ327783 CTM327782:CTM327783 DDI327782:DDI327783 DNE327782:DNE327783 DXA327782:DXA327783 EGW327782:EGW327783 EQS327782:EQS327783 FAO327782:FAO327783 FKK327782:FKK327783 FUG327782:FUG327783 GEC327782:GEC327783 GNY327782:GNY327783 GXU327782:GXU327783 HHQ327782:HHQ327783 HRM327782:HRM327783 IBI327782:IBI327783 ILE327782:ILE327783 IVA327782:IVA327783 JEW327782:JEW327783 JOS327782:JOS327783 JYO327782:JYO327783 KIK327782:KIK327783 KSG327782:KSG327783 LCC327782:LCC327783 LLY327782:LLY327783 LVU327782:LVU327783 MFQ327782:MFQ327783 MPM327782:MPM327783 MZI327782:MZI327783 NJE327782:NJE327783 NTA327782:NTA327783 OCW327782:OCW327783 OMS327782:OMS327783 OWO327782:OWO327783 PGK327782:PGK327783 PQG327782:PQG327783 QAC327782:QAC327783 QJY327782:QJY327783 QTU327782:QTU327783 RDQ327782:RDQ327783 RNM327782:RNM327783 RXI327782:RXI327783 SHE327782:SHE327783 SRA327782:SRA327783 TAW327782:TAW327783 TKS327782:TKS327783 TUO327782:TUO327783 UEK327782:UEK327783 UOG327782:UOG327783 UYC327782:UYC327783 VHY327782:VHY327783 VRU327782:VRU327783 WBQ327782:WBQ327783 WLM327782:WLM327783 WVI327782:WVI327783 IW393318:IW393319 SS393318:SS393319 ACO393318:ACO393319 AMK393318:AMK393319 AWG393318:AWG393319 BGC393318:BGC393319 BPY393318:BPY393319 BZU393318:BZU393319 CJQ393318:CJQ393319 CTM393318:CTM393319 DDI393318:DDI393319 DNE393318:DNE393319 DXA393318:DXA393319 EGW393318:EGW393319 EQS393318:EQS393319 FAO393318:FAO393319 FKK393318:FKK393319 FUG393318:FUG393319 GEC393318:GEC393319 GNY393318:GNY393319 GXU393318:GXU393319 HHQ393318:HHQ393319 HRM393318:HRM393319 IBI393318:IBI393319 ILE393318:ILE393319 IVA393318:IVA393319 JEW393318:JEW393319 JOS393318:JOS393319 JYO393318:JYO393319 KIK393318:KIK393319 KSG393318:KSG393319 LCC393318:LCC393319 LLY393318:LLY393319 LVU393318:LVU393319 MFQ393318:MFQ393319 MPM393318:MPM393319 MZI393318:MZI393319 NJE393318:NJE393319 NTA393318:NTA393319 OCW393318:OCW393319 OMS393318:OMS393319 OWO393318:OWO393319 PGK393318:PGK393319 PQG393318:PQG393319 QAC393318:QAC393319 QJY393318:QJY393319 QTU393318:QTU393319 RDQ393318:RDQ393319 RNM393318:RNM393319 RXI393318:RXI393319 SHE393318:SHE393319 SRA393318:SRA393319 TAW393318:TAW393319 TKS393318:TKS393319 TUO393318:TUO393319 UEK393318:UEK393319 UOG393318:UOG393319 UYC393318:UYC393319 VHY393318:VHY393319 VRU393318:VRU393319 WBQ393318:WBQ393319 WLM393318:WLM393319 WVI393318:WVI393319 IW458854:IW458855 SS458854:SS458855 ACO458854:ACO458855 AMK458854:AMK458855 AWG458854:AWG458855 BGC458854:BGC458855 BPY458854:BPY458855 BZU458854:BZU458855 CJQ458854:CJQ458855 CTM458854:CTM458855 DDI458854:DDI458855 DNE458854:DNE458855 DXA458854:DXA458855 EGW458854:EGW458855 EQS458854:EQS458855 FAO458854:FAO458855 FKK458854:FKK458855 FUG458854:FUG458855 GEC458854:GEC458855 GNY458854:GNY458855 GXU458854:GXU458855 HHQ458854:HHQ458855 HRM458854:HRM458855 IBI458854:IBI458855 ILE458854:ILE458855 IVA458854:IVA458855 JEW458854:JEW458855 JOS458854:JOS458855 JYO458854:JYO458855 KIK458854:KIK458855 KSG458854:KSG458855 LCC458854:LCC458855 LLY458854:LLY458855 LVU458854:LVU458855 MFQ458854:MFQ458855 MPM458854:MPM458855 MZI458854:MZI458855 NJE458854:NJE458855 NTA458854:NTA458855 OCW458854:OCW458855 OMS458854:OMS458855 OWO458854:OWO458855 PGK458854:PGK458855 PQG458854:PQG458855 QAC458854:QAC458855 QJY458854:QJY458855 QTU458854:QTU458855 RDQ458854:RDQ458855 RNM458854:RNM458855 RXI458854:RXI458855 SHE458854:SHE458855 SRA458854:SRA458855 TAW458854:TAW458855 TKS458854:TKS458855 TUO458854:TUO458855 UEK458854:UEK458855 UOG458854:UOG458855 UYC458854:UYC458855 VHY458854:VHY458855 VRU458854:VRU458855 WBQ458854:WBQ458855 WLM458854:WLM458855 WVI458854:WVI458855 IW524390:IW524391 SS524390:SS524391 ACO524390:ACO524391 AMK524390:AMK524391 AWG524390:AWG524391 BGC524390:BGC524391 BPY524390:BPY524391 BZU524390:BZU524391 CJQ524390:CJQ524391 CTM524390:CTM524391 DDI524390:DDI524391 DNE524390:DNE524391 DXA524390:DXA524391 EGW524390:EGW524391 EQS524390:EQS524391 FAO524390:FAO524391 FKK524390:FKK524391 FUG524390:FUG524391 GEC524390:GEC524391 GNY524390:GNY524391 GXU524390:GXU524391 HHQ524390:HHQ524391 HRM524390:HRM524391 IBI524390:IBI524391 ILE524390:ILE524391 IVA524390:IVA524391 JEW524390:JEW524391 JOS524390:JOS524391 JYO524390:JYO524391 KIK524390:KIK524391 KSG524390:KSG524391 LCC524390:LCC524391 LLY524390:LLY524391 LVU524390:LVU524391 MFQ524390:MFQ524391 MPM524390:MPM524391 MZI524390:MZI524391 NJE524390:NJE524391 NTA524390:NTA524391 OCW524390:OCW524391 OMS524390:OMS524391 OWO524390:OWO524391 PGK524390:PGK524391 PQG524390:PQG524391 QAC524390:QAC524391 QJY524390:QJY524391 QTU524390:QTU524391 RDQ524390:RDQ524391 RNM524390:RNM524391 RXI524390:RXI524391 SHE524390:SHE524391 SRA524390:SRA524391 TAW524390:TAW524391 TKS524390:TKS524391 TUO524390:TUO524391 UEK524390:UEK524391 UOG524390:UOG524391 UYC524390:UYC524391 VHY524390:VHY524391 VRU524390:VRU524391 WBQ524390:WBQ524391 WLM524390:WLM524391 WVI524390:WVI524391 IW589926:IW589927 SS589926:SS589927 ACO589926:ACO589927 AMK589926:AMK589927 AWG589926:AWG589927 BGC589926:BGC589927 BPY589926:BPY589927 BZU589926:BZU589927 CJQ589926:CJQ589927 CTM589926:CTM589927 DDI589926:DDI589927 DNE589926:DNE589927 DXA589926:DXA589927 EGW589926:EGW589927 EQS589926:EQS589927 FAO589926:FAO589927 FKK589926:FKK589927 FUG589926:FUG589927 GEC589926:GEC589927 GNY589926:GNY589927 GXU589926:GXU589927 HHQ589926:HHQ589927 HRM589926:HRM589927 IBI589926:IBI589927 ILE589926:ILE589927 IVA589926:IVA589927 JEW589926:JEW589927 JOS589926:JOS589927 JYO589926:JYO589927 KIK589926:KIK589927 KSG589926:KSG589927 LCC589926:LCC589927 LLY589926:LLY589927 LVU589926:LVU589927 MFQ589926:MFQ589927 MPM589926:MPM589927 MZI589926:MZI589927 NJE589926:NJE589927 NTA589926:NTA589927 OCW589926:OCW589927 OMS589926:OMS589927 OWO589926:OWO589927 PGK589926:PGK589927 PQG589926:PQG589927 QAC589926:QAC589927 QJY589926:QJY589927 QTU589926:QTU589927 RDQ589926:RDQ589927 RNM589926:RNM589927 RXI589926:RXI589927 SHE589926:SHE589927 SRA589926:SRA589927 TAW589926:TAW589927 TKS589926:TKS589927 TUO589926:TUO589927 UEK589926:UEK589927 UOG589926:UOG589927 UYC589926:UYC589927 VHY589926:VHY589927 VRU589926:VRU589927 WBQ589926:WBQ589927 WLM589926:WLM589927 WVI589926:WVI589927 IW655462:IW655463 SS655462:SS655463 ACO655462:ACO655463 AMK655462:AMK655463 AWG655462:AWG655463 BGC655462:BGC655463 BPY655462:BPY655463 BZU655462:BZU655463 CJQ655462:CJQ655463 CTM655462:CTM655463 DDI655462:DDI655463 DNE655462:DNE655463 DXA655462:DXA655463 EGW655462:EGW655463 EQS655462:EQS655463 FAO655462:FAO655463 FKK655462:FKK655463 FUG655462:FUG655463 GEC655462:GEC655463 GNY655462:GNY655463 GXU655462:GXU655463 HHQ655462:HHQ655463 HRM655462:HRM655463 IBI655462:IBI655463 ILE655462:ILE655463 IVA655462:IVA655463 JEW655462:JEW655463 JOS655462:JOS655463 JYO655462:JYO655463 KIK655462:KIK655463 KSG655462:KSG655463 LCC655462:LCC655463 LLY655462:LLY655463 LVU655462:LVU655463 MFQ655462:MFQ655463 MPM655462:MPM655463 MZI655462:MZI655463 NJE655462:NJE655463 NTA655462:NTA655463 OCW655462:OCW655463 OMS655462:OMS655463 OWO655462:OWO655463 PGK655462:PGK655463 PQG655462:PQG655463 QAC655462:QAC655463 QJY655462:QJY655463 QTU655462:QTU655463 RDQ655462:RDQ655463 RNM655462:RNM655463 RXI655462:RXI655463 SHE655462:SHE655463 SRA655462:SRA655463 TAW655462:TAW655463 TKS655462:TKS655463 TUO655462:TUO655463 UEK655462:UEK655463 UOG655462:UOG655463 UYC655462:UYC655463 VHY655462:VHY655463 VRU655462:VRU655463 WBQ655462:WBQ655463 WLM655462:WLM655463 WVI655462:WVI655463 IW720998:IW720999 SS720998:SS720999 ACO720998:ACO720999 AMK720998:AMK720999 AWG720998:AWG720999 BGC720998:BGC720999 BPY720998:BPY720999 BZU720998:BZU720999 CJQ720998:CJQ720999 CTM720998:CTM720999 DDI720998:DDI720999 DNE720998:DNE720999 DXA720998:DXA720999 EGW720998:EGW720999 EQS720998:EQS720999 FAO720998:FAO720999 FKK720998:FKK720999 FUG720998:FUG720999 GEC720998:GEC720999 GNY720998:GNY720999 GXU720998:GXU720999 HHQ720998:HHQ720999 HRM720998:HRM720999 IBI720998:IBI720999 ILE720998:ILE720999 IVA720998:IVA720999 JEW720998:JEW720999 JOS720998:JOS720999 JYO720998:JYO720999 KIK720998:KIK720999 KSG720998:KSG720999 LCC720998:LCC720999 LLY720998:LLY720999 LVU720998:LVU720999 MFQ720998:MFQ720999 MPM720998:MPM720999 MZI720998:MZI720999 NJE720998:NJE720999 NTA720998:NTA720999 OCW720998:OCW720999 OMS720998:OMS720999 OWO720998:OWO720999 PGK720998:PGK720999 PQG720998:PQG720999 QAC720998:QAC720999 QJY720998:QJY720999 QTU720998:QTU720999 RDQ720998:RDQ720999 RNM720998:RNM720999 RXI720998:RXI720999 SHE720998:SHE720999 SRA720998:SRA720999 TAW720998:TAW720999 TKS720998:TKS720999 TUO720998:TUO720999 UEK720998:UEK720999 UOG720998:UOG720999 UYC720998:UYC720999 VHY720998:VHY720999 VRU720998:VRU720999 WBQ720998:WBQ720999 WLM720998:WLM720999 WVI720998:WVI720999 IW786534:IW786535 SS786534:SS786535 ACO786534:ACO786535 AMK786534:AMK786535 AWG786534:AWG786535 BGC786534:BGC786535 BPY786534:BPY786535 BZU786534:BZU786535 CJQ786534:CJQ786535 CTM786534:CTM786535 DDI786534:DDI786535 DNE786534:DNE786535 DXA786534:DXA786535 EGW786534:EGW786535 EQS786534:EQS786535 FAO786534:FAO786535 FKK786534:FKK786535 FUG786534:FUG786535 GEC786534:GEC786535 GNY786534:GNY786535 GXU786534:GXU786535 HHQ786534:HHQ786535 HRM786534:HRM786535 IBI786534:IBI786535 ILE786534:ILE786535 IVA786534:IVA786535 JEW786534:JEW786535 JOS786534:JOS786535 JYO786534:JYO786535 KIK786534:KIK786535 KSG786534:KSG786535 LCC786534:LCC786535 LLY786534:LLY786535 LVU786534:LVU786535 MFQ786534:MFQ786535 MPM786534:MPM786535 MZI786534:MZI786535 NJE786534:NJE786535 NTA786534:NTA786535 OCW786534:OCW786535 OMS786534:OMS786535 OWO786534:OWO786535 PGK786534:PGK786535 PQG786534:PQG786535 QAC786534:QAC786535 QJY786534:QJY786535 QTU786534:QTU786535 RDQ786534:RDQ786535 RNM786534:RNM786535 RXI786534:RXI786535 SHE786534:SHE786535 SRA786534:SRA786535 TAW786534:TAW786535 TKS786534:TKS786535 TUO786534:TUO786535 UEK786534:UEK786535 UOG786534:UOG786535 UYC786534:UYC786535 VHY786534:VHY786535 VRU786534:VRU786535 WBQ786534:WBQ786535 WLM786534:WLM786535 WVI786534:WVI786535 IW852070:IW852071 SS852070:SS852071 ACO852070:ACO852071 AMK852070:AMK852071 AWG852070:AWG852071 BGC852070:BGC852071 BPY852070:BPY852071 BZU852070:BZU852071 CJQ852070:CJQ852071 CTM852070:CTM852071 DDI852070:DDI852071 DNE852070:DNE852071 DXA852070:DXA852071 EGW852070:EGW852071 EQS852070:EQS852071 FAO852070:FAO852071 FKK852070:FKK852071 FUG852070:FUG852071 GEC852070:GEC852071 GNY852070:GNY852071 GXU852070:GXU852071 HHQ852070:HHQ852071 HRM852070:HRM852071 IBI852070:IBI852071 ILE852070:ILE852071 IVA852070:IVA852071 JEW852070:JEW852071 JOS852070:JOS852071 JYO852070:JYO852071 KIK852070:KIK852071 KSG852070:KSG852071 LCC852070:LCC852071 LLY852070:LLY852071 LVU852070:LVU852071 MFQ852070:MFQ852071 MPM852070:MPM852071 MZI852070:MZI852071 NJE852070:NJE852071 NTA852070:NTA852071 OCW852070:OCW852071 OMS852070:OMS852071 OWO852070:OWO852071 PGK852070:PGK852071 PQG852070:PQG852071 QAC852070:QAC852071 QJY852070:QJY852071 QTU852070:QTU852071 RDQ852070:RDQ852071 RNM852070:RNM852071 RXI852070:RXI852071 SHE852070:SHE852071 SRA852070:SRA852071 TAW852070:TAW852071 TKS852070:TKS852071 TUO852070:TUO852071 UEK852070:UEK852071 UOG852070:UOG852071 UYC852070:UYC852071 VHY852070:VHY852071 VRU852070:VRU852071 WBQ852070:WBQ852071 WLM852070:WLM852071 WVI852070:WVI852071 IW917606:IW917607 SS917606:SS917607 ACO917606:ACO917607 AMK917606:AMK917607 AWG917606:AWG917607 BGC917606:BGC917607 BPY917606:BPY917607 BZU917606:BZU917607 CJQ917606:CJQ917607 CTM917606:CTM917607 DDI917606:DDI917607 DNE917606:DNE917607 DXA917606:DXA917607 EGW917606:EGW917607 EQS917606:EQS917607 FAO917606:FAO917607 FKK917606:FKK917607 FUG917606:FUG917607 GEC917606:GEC917607 GNY917606:GNY917607 GXU917606:GXU917607 HHQ917606:HHQ917607 HRM917606:HRM917607 IBI917606:IBI917607 ILE917606:ILE917607 IVA917606:IVA917607 JEW917606:JEW917607 JOS917606:JOS917607 JYO917606:JYO917607 KIK917606:KIK917607 KSG917606:KSG917607 LCC917606:LCC917607 LLY917606:LLY917607 LVU917606:LVU917607 MFQ917606:MFQ917607 MPM917606:MPM917607 MZI917606:MZI917607 NJE917606:NJE917607 NTA917606:NTA917607 OCW917606:OCW917607 OMS917606:OMS917607 OWO917606:OWO917607 PGK917606:PGK917607 PQG917606:PQG917607 QAC917606:QAC917607 QJY917606:QJY917607 QTU917606:QTU917607 RDQ917606:RDQ917607 RNM917606:RNM917607 RXI917606:RXI917607 SHE917606:SHE917607 SRA917606:SRA917607 TAW917606:TAW917607 TKS917606:TKS917607 TUO917606:TUO917607 UEK917606:UEK917607 UOG917606:UOG917607 UYC917606:UYC917607 VHY917606:VHY917607 VRU917606:VRU917607 WBQ917606:WBQ917607 WLM917606:WLM917607 WVI917606:WVI917607 IW983142:IW983143 SS983142:SS983143 ACO983142:ACO983143 AMK983142:AMK983143 AWG983142:AWG983143 BGC983142:BGC983143 BPY983142:BPY983143 BZU983142:BZU983143 CJQ983142:CJQ983143 CTM983142:CTM983143 DDI983142:DDI983143 DNE983142:DNE983143 DXA983142:DXA983143 EGW983142:EGW983143 EQS983142:EQS983143 FAO983142:FAO983143 FKK983142:FKK983143 FUG983142:FUG983143 GEC983142:GEC983143 GNY983142:GNY983143 GXU983142:GXU983143 HHQ983142:HHQ983143 HRM983142:HRM983143 IBI983142:IBI983143 ILE983142:ILE983143 IVA983142:IVA983143 JEW983142:JEW983143 JOS983142:JOS983143 JYO983142:JYO983143 KIK983142:KIK983143 KSG983142:KSG983143 LCC983142:LCC983143 LLY983142:LLY983143 LVU983142:LVU983143 MFQ983142:MFQ983143 MPM983142:MPM983143 MZI983142:MZI983143 NJE983142:NJE983143 NTA983142:NTA983143 OCW983142:OCW983143 OMS983142:OMS983143 OWO983142:OWO983143 PGK983142:PGK983143 PQG983142:PQG983143 QAC983142:QAC983143 QJY983142:QJY983143 QTU983142:QTU983143 RDQ983142:RDQ983143 RNM983142:RNM983143 RXI983142:RXI983143 SHE983142:SHE983143 SRA983142:SRA983143 TAW983142:TAW983143 TKS983142:TKS983143 TUO983142:TUO983143 UEK983142:UEK983143 UOG983142:UOG983143 UYC983142:UYC983143 VHY983142:VHY983143 VRU983142:VRU983143 WBQ983142:WBQ983143 WLM983142:WLM983143 WVI983142:WVI983143"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K45"/>
  <sheetViews>
    <sheetView topLeftCell="J1" workbookViewId="0">
      <selection activeCell="AE4" sqref="AE4"/>
    </sheetView>
  </sheetViews>
  <sheetFormatPr defaultColWidth="9.109375" defaultRowHeight="10.199999999999999" outlineLevelRow="1" x14ac:dyDescent="0.2"/>
  <cols>
    <col min="1" max="1" width="15.88671875" style="4" bestFit="1" customWidth="1"/>
    <col min="2" max="2" width="37.88671875" style="4" customWidth="1"/>
    <col min="3" max="252" width="9.109375" style="4"/>
    <col min="253" max="253" width="15.88671875" style="4" bestFit="1" customWidth="1"/>
    <col min="254" max="508" width="9.109375" style="4"/>
    <col min="509" max="509" width="15.88671875" style="4" bestFit="1" customWidth="1"/>
    <col min="510" max="764" width="9.109375" style="4"/>
    <col min="765" max="765" width="15.88671875" style="4" bestFit="1" customWidth="1"/>
    <col min="766" max="1020" width="9.109375" style="4"/>
    <col min="1021" max="1021" width="15.88671875" style="4" bestFit="1" customWidth="1"/>
    <col min="1022" max="1276" width="9.109375" style="4"/>
    <col min="1277" max="1277" width="15.88671875" style="4" bestFit="1" customWidth="1"/>
    <col min="1278" max="1532" width="9.109375" style="4"/>
    <col min="1533" max="1533" width="15.88671875" style="4" bestFit="1" customWidth="1"/>
    <col min="1534" max="1788" width="9.109375" style="4"/>
    <col min="1789" max="1789" width="15.88671875" style="4" bestFit="1" customWidth="1"/>
    <col min="1790" max="2044" width="9.109375" style="4"/>
    <col min="2045" max="2045" width="15.88671875" style="4" bestFit="1" customWidth="1"/>
    <col min="2046" max="2300" width="9.109375" style="4"/>
    <col min="2301" max="2301" width="15.88671875" style="4" bestFit="1" customWidth="1"/>
    <col min="2302" max="2556" width="9.109375" style="4"/>
    <col min="2557" max="2557" width="15.88671875" style="4" bestFit="1" customWidth="1"/>
    <col min="2558" max="2812" width="9.109375" style="4"/>
    <col min="2813" max="2813" width="15.88671875" style="4" bestFit="1" customWidth="1"/>
    <col min="2814" max="3068" width="9.109375" style="4"/>
    <col min="3069" max="3069" width="15.88671875" style="4" bestFit="1" customWidth="1"/>
    <col min="3070" max="3324" width="9.109375" style="4"/>
    <col min="3325" max="3325" width="15.88671875" style="4" bestFit="1" customWidth="1"/>
    <col min="3326" max="3580" width="9.109375" style="4"/>
    <col min="3581" max="3581" width="15.88671875" style="4" bestFit="1" customWidth="1"/>
    <col min="3582" max="3836" width="9.109375" style="4"/>
    <col min="3837" max="3837" width="15.88671875" style="4" bestFit="1" customWidth="1"/>
    <col min="3838" max="4092" width="9.109375" style="4"/>
    <col min="4093" max="4093" width="15.88671875" style="4" bestFit="1" customWidth="1"/>
    <col min="4094" max="4348" width="9.109375" style="4"/>
    <col min="4349" max="4349" width="15.88671875" style="4" bestFit="1" customWidth="1"/>
    <col min="4350" max="4604" width="9.109375" style="4"/>
    <col min="4605" max="4605" width="15.88671875" style="4" bestFit="1" customWidth="1"/>
    <col min="4606" max="4860" width="9.109375" style="4"/>
    <col min="4861" max="4861" width="15.88671875" style="4" bestFit="1" customWidth="1"/>
    <col min="4862" max="5116" width="9.109375" style="4"/>
    <col min="5117" max="5117" width="15.88671875" style="4" bestFit="1" customWidth="1"/>
    <col min="5118" max="5372" width="9.109375" style="4"/>
    <col min="5373" max="5373" width="15.88671875" style="4" bestFit="1" customWidth="1"/>
    <col min="5374" max="5628" width="9.109375" style="4"/>
    <col min="5629" max="5629" width="15.88671875" style="4" bestFit="1" customWidth="1"/>
    <col min="5630" max="5884" width="9.109375" style="4"/>
    <col min="5885" max="5885" width="15.88671875" style="4" bestFit="1" customWidth="1"/>
    <col min="5886" max="6140" width="9.109375" style="4"/>
    <col min="6141" max="6141" width="15.88671875" style="4" bestFit="1" customWidth="1"/>
    <col min="6142" max="6396" width="9.109375" style="4"/>
    <col min="6397" max="6397" width="15.88671875" style="4" bestFit="1" customWidth="1"/>
    <col min="6398" max="6652" width="9.109375" style="4"/>
    <col min="6653" max="6653" width="15.88671875" style="4" bestFit="1" customWidth="1"/>
    <col min="6654" max="6908" width="9.109375" style="4"/>
    <col min="6909" max="6909" width="15.88671875" style="4" bestFit="1" customWidth="1"/>
    <col min="6910" max="7164" width="9.109375" style="4"/>
    <col min="7165" max="7165" width="15.88671875" style="4" bestFit="1" customWidth="1"/>
    <col min="7166" max="7420" width="9.109375" style="4"/>
    <col min="7421" max="7421" width="15.88671875" style="4" bestFit="1" customWidth="1"/>
    <col min="7422" max="7676" width="9.109375" style="4"/>
    <col min="7677" max="7677" width="15.88671875" style="4" bestFit="1" customWidth="1"/>
    <col min="7678" max="7932" width="9.109375" style="4"/>
    <col min="7933" max="7933" width="15.88671875" style="4" bestFit="1" customWidth="1"/>
    <col min="7934" max="8188" width="9.109375" style="4"/>
    <col min="8189" max="8189" width="15.88671875" style="4" bestFit="1" customWidth="1"/>
    <col min="8190" max="8444" width="9.109375" style="4"/>
    <col min="8445" max="8445" width="15.88671875" style="4" bestFit="1" customWidth="1"/>
    <col min="8446" max="8700" width="9.109375" style="4"/>
    <col min="8701" max="8701" width="15.88671875" style="4" bestFit="1" customWidth="1"/>
    <col min="8702" max="8956" width="9.109375" style="4"/>
    <col min="8957" max="8957" width="15.88671875" style="4" bestFit="1" customWidth="1"/>
    <col min="8958" max="9212" width="9.109375" style="4"/>
    <col min="9213" max="9213" width="15.88671875" style="4" bestFit="1" customWidth="1"/>
    <col min="9214" max="9468" width="9.109375" style="4"/>
    <col min="9469" max="9469" width="15.88671875" style="4" bestFit="1" customWidth="1"/>
    <col min="9470" max="9724" width="9.109375" style="4"/>
    <col min="9725" max="9725" width="15.88671875" style="4" bestFit="1" customWidth="1"/>
    <col min="9726" max="9980" width="9.109375" style="4"/>
    <col min="9981" max="9981" width="15.88671875" style="4" bestFit="1" customWidth="1"/>
    <col min="9982" max="10236" width="9.109375" style="4"/>
    <col min="10237" max="10237" width="15.88671875" style="4" bestFit="1" customWidth="1"/>
    <col min="10238" max="10492" width="9.109375" style="4"/>
    <col min="10493" max="10493" width="15.88671875" style="4" bestFit="1" customWidth="1"/>
    <col min="10494" max="10748" width="9.109375" style="4"/>
    <col min="10749" max="10749" width="15.88671875" style="4" bestFit="1" customWidth="1"/>
    <col min="10750" max="11004" width="9.109375" style="4"/>
    <col min="11005" max="11005" width="15.88671875" style="4" bestFit="1" customWidth="1"/>
    <col min="11006" max="11260" width="9.109375" style="4"/>
    <col min="11261" max="11261" width="15.88671875" style="4" bestFit="1" customWidth="1"/>
    <col min="11262" max="11516" width="9.109375" style="4"/>
    <col min="11517" max="11517" width="15.88671875" style="4" bestFit="1" customWidth="1"/>
    <col min="11518" max="11772" width="9.109375" style="4"/>
    <col min="11773" max="11773" width="15.88671875" style="4" bestFit="1" customWidth="1"/>
    <col min="11774" max="12028" width="9.109375" style="4"/>
    <col min="12029" max="12029" width="15.88671875" style="4" bestFit="1" customWidth="1"/>
    <col min="12030" max="12284" width="9.109375" style="4"/>
    <col min="12285" max="12285" width="15.88671875" style="4" bestFit="1" customWidth="1"/>
    <col min="12286" max="12540" width="9.109375" style="4"/>
    <col min="12541" max="12541" width="15.88671875" style="4" bestFit="1" customWidth="1"/>
    <col min="12542" max="12796" width="9.109375" style="4"/>
    <col min="12797" max="12797" width="15.88671875" style="4" bestFit="1" customWidth="1"/>
    <col min="12798" max="13052" width="9.109375" style="4"/>
    <col min="13053" max="13053" width="15.88671875" style="4" bestFit="1" customWidth="1"/>
    <col min="13054" max="13308" width="9.109375" style="4"/>
    <col min="13309" max="13309" width="15.88671875" style="4" bestFit="1" customWidth="1"/>
    <col min="13310" max="13564" width="9.109375" style="4"/>
    <col min="13565" max="13565" width="15.88671875" style="4" bestFit="1" customWidth="1"/>
    <col min="13566" max="13820" width="9.109375" style="4"/>
    <col min="13821" max="13821" width="15.88671875" style="4" bestFit="1" customWidth="1"/>
    <col min="13822" max="14076" width="9.109375" style="4"/>
    <col min="14077" max="14077" width="15.88671875" style="4" bestFit="1" customWidth="1"/>
    <col min="14078" max="14332" width="9.109375" style="4"/>
    <col min="14333" max="14333" width="15.88671875" style="4" bestFit="1" customWidth="1"/>
    <col min="14334" max="14588" width="9.109375" style="4"/>
    <col min="14589" max="14589" width="15.88671875" style="4" bestFit="1" customWidth="1"/>
    <col min="14590" max="14844" width="9.109375" style="4"/>
    <col min="14845" max="14845" width="15.88671875" style="4" bestFit="1" customWidth="1"/>
    <col min="14846" max="15100" width="9.109375" style="4"/>
    <col min="15101" max="15101" width="15.88671875" style="4" bestFit="1" customWidth="1"/>
    <col min="15102" max="15356" width="9.109375" style="4"/>
    <col min="15357" max="15357" width="15.88671875" style="4" bestFit="1" customWidth="1"/>
    <col min="15358" max="15612" width="9.109375" style="4"/>
    <col min="15613" max="15613" width="15.88671875" style="4" bestFit="1" customWidth="1"/>
    <col min="15614" max="15868" width="9.109375" style="4"/>
    <col min="15869" max="15869" width="15.88671875" style="4" bestFit="1" customWidth="1"/>
    <col min="15870" max="16124" width="9.109375" style="4"/>
    <col min="16125" max="16125" width="15.88671875" style="4" bestFit="1" customWidth="1"/>
    <col min="16126" max="16384" width="9.109375" style="4"/>
  </cols>
  <sheetData>
    <row r="1" spans="1:37" ht="15.6" x14ac:dyDescent="0.2">
      <c r="A1" s="14" t="s">
        <v>610</v>
      </c>
      <c r="B1" s="26"/>
      <c r="C1" s="26"/>
      <c r="D1" s="26"/>
      <c r="E1" s="26"/>
      <c r="F1" s="26"/>
    </row>
    <row r="2" spans="1:37" s="1" customFormat="1" ht="15.6" x14ac:dyDescent="0.3">
      <c r="A2" s="1">
        <f>COUNTIF(A4:A44,"")</f>
        <v>0</v>
      </c>
      <c r="B2" s="1">
        <f t="shared" ref="B2:L2" si="0">COUNTIF(B4:B44,"")</f>
        <v>27</v>
      </c>
      <c r="C2" s="1">
        <f t="shared" si="0"/>
        <v>0</v>
      </c>
      <c r="D2" s="1">
        <f t="shared" si="0"/>
        <v>3</v>
      </c>
      <c r="E2" s="1">
        <f t="shared" si="0"/>
        <v>0</v>
      </c>
      <c r="F2" s="1">
        <f t="shared" si="0"/>
        <v>4</v>
      </c>
      <c r="G2" s="1">
        <f t="shared" si="0"/>
        <v>0</v>
      </c>
      <c r="H2" s="1">
        <f t="shared" si="0"/>
        <v>0</v>
      </c>
      <c r="I2" s="1">
        <f t="shared" si="0"/>
        <v>0</v>
      </c>
      <c r="J2" s="1">
        <f t="shared" si="0"/>
        <v>0</v>
      </c>
      <c r="K2" s="1">
        <f t="shared" si="0"/>
        <v>0</v>
      </c>
      <c r="L2" s="1">
        <f t="shared" si="0"/>
        <v>0</v>
      </c>
    </row>
    <row r="3" spans="1:37" s="8" customFormat="1" ht="13.2" outlineLevel="1" x14ac:dyDescent="0.25">
      <c r="A3" s="45" t="s">
        <v>1389</v>
      </c>
      <c r="B3" s="9" t="s">
        <v>14</v>
      </c>
      <c r="C3" s="10" t="s">
        <v>1392</v>
      </c>
      <c r="D3" s="10" t="s">
        <v>1390</v>
      </c>
      <c r="E3" s="10" t="s">
        <v>1410</v>
      </c>
      <c r="F3" s="10" t="s">
        <v>1411</v>
      </c>
      <c r="G3" s="10" t="s">
        <v>1412</v>
      </c>
      <c r="H3" s="10" t="s">
        <v>1413</v>
      </c>
      <c r="I3" s="10" t="s">
        <v>1414</v>
      </c>
      <c r="J3" s="10" t="s">
        <v>1415</v>
      </c>
      <c r="K3" s="10" t="s">
        <v>1416</v>
      </c>
      <c r="L3" s="10" t="s">
        <v>1417</v>
      </c>
      <c r="M3" s="8" t="s">
        <v>1357</v>
      </c>
      <c r="N3" s="8" t="s">
        <v>1364</v>
      </c>
      <c r="O3" s="45" t="s">
        <v>1389</v>
      </c>
      <c r="P3" s="45" t="s">
        <v>14</v>
      </c>
      <c r="Q3" s="45" t="s">
        <v>1390</v>
      </c>
      <c r="R3" s="45" t="s">
        <v>1391</v>
      </c>
      <c r="S3" s="45" t="s">
        <v>1392</v>
      </c>
      <c r="T3" s="45" t="s">
        <v>1395</v>
      </c>
      <c r="U3" s="10" t="s">
        <v>1410</v>
      </c>
      <c r="V3" s="10" t="s">
        <v>1411</v>
      </c>
      <c r="W3" s="10" t="s">
        <v>1412</v>
      </c>
      <c r="X3" s="10" t="s">
        <v>1413</v>
      </c>
      <c r="Y3" s="10" t="s">
        <v>1414</v>
      </c>
      <c r="Z3" s="10" t="s">
        <v>1415</v>
      </c>
      <c r="AA3" s="10" t="s">
        <v>1416</v>
      </c>
      <c r="AB3" s="10" t="s">
        <v>1417</v>
      </c>
      <c r="AC3" s="8" t="s">
        <v>1357</v>
      </c>
      <c r="AD3" s="45"/>
      <c r="AE3" s="45"/>
      <c r="AF3" s="45"/>
      <c r="AJ3" s="9"/>
      <c r="AK3" s="9"/>
    </row>
    <row r="4" spans="1:37" x14ac:dyDescent="0.2">
      <c r="A4" s="12" t="s">
        <v>620</v>
      </c>
      <c r="B4" s="13"/>
      <c r="C4" s="12">
        <v>20</v>
      </c>
      <c r="D4" s="12">
        <v>25</v>
      </c>
      <c r="E4" s="4" t="s">
        <v>675</v>
      </c>
      <c r="F4" s="12" t="s">
        <v>477</v>
      </c>
      <c r="G4" s="12">
        <v>3</v>
      </c>
      <c r="H4" s="12">
        <v>5</v>
      </c>
      <c r="I4" s="12">
        <v>-1</v>
      </c>
      <c r="J4" s="12">
        <v>0.15</v>
      </c>
      <c r="K4" s="12" t="b">
        <v>0</v>
      </c>
      <c r="L4" s="12" t="b">
        <v>1</v>
      </c>
      <c r="O4" s="4" t="str">
        <f>A$3&amp;": '"&amp;A4&amp;"'"</f>
        <v>product_name: 'Ashigaru'</v>
      </c>
      <c r="P4" s="4" t="str">
        <f>IF(B4="","",$B$3&amp;": '"&amp;SUBSTITUTE(SUBSTITUTE(B4,CHAR(10),"\n"),"'","\'")&amp;"'")</f>
        <v/>
      </c>
      <c r="Q4" s="4" t="str">
        <f>D$3&amp;": "&amp;IF(ISNUMBER(D4),D4,-1)</f>
        <v>cost: 25</v>
      </c>
      <c r="R4" s="4" t="str">
        <f ca="1">"stock: "&amp;TRUNC(RAND()*20)</f>
        <v>stock: 7</v>
      </c>
      <c r="S4" s="4" t="str">
        <f>C$3&amp;": "&amp;IF(ISNUMBER(C4),C4,-1)</f>
        <v>weight: 20</v>
      </c>
      <c r="T4" s="4" t="str">
        <f>$T$3&amp;": 2"</f>
        <v>category_id: 2</v>
      </c>
      <c r="U4" s="4" t="str">
        <f>IF(E4="","",E$3&amp;": '"&amp;E4&amp;"'")</f>
        <v>base_size: 'Medium'</v>
      </c>
      <c r="V4" s="4" t="str">
        <f>IF(F4="","",F$3&amp;": '"&amp;F4&amp;"'")</f>
        <v>armor_type: 'Light'</v>
      </c>
      <c r="W4" s="4" t="str">
        <f>G$3&amp;": "&amp;IF(ISNUMBER(G4),G4,-1)</f>
        <v>base_ac: 3</v>
      </c>
      <c r="X4" s="4" t="str">
        <f>H$3&amp;": "&amp;IF(ISNUMBER(H4),H4,-1)</f>
        <v>max_dex_bonus: 5</v>
      </c>
      <c r="Y4" s="4" t="str">
        <f t="shared" ref="Y4:Z4" si="1">I$3&amp;": "&amp;IF(ISNUMBER(I4),I4,-1)</f>
        <v>check_penalty: -1</v>
      </c>
      <c r="Z4" s="4" t="str">
        <f t="shared" si="1"/>
        <v>spell_failure: 0.15</v>
      </c>
      <c r="AA4" s="4" t="str">
        <f>IF(K4="","",K$3&amp;": "&amp;LOWER(K4))</f>
        <v>has_gauntlets: false</v>
      </c>
      <c r="AB4" s="4" t="str">
        <f>IF(L4="","",L$3&amp;": "&amp;LOWER(L4))</f>
        <v>can_run: true</v>
      </c>
      <c r="AD4" s="4" t="s">
        <v>1364</v>
      </c>
      <c r="AE4" s="4" t="str">
        <f ca="1">"{"&amp;_xlfn.TEXTJOIN(", ",,O4:T4,"additional_information: JSON.stringify({"&amp;_xlfn.TEXTJOIN(", ",,U4:AC4)&amp;"})")&amp;"},"</f>
        <v>{product_name: 'Ashigaru', cost: 25, stock: 7, weight: 20, category_id: 2, additional_information: JSON.stringify({base_size: 'Medium', armor_type: 'Light', base_ac: 3, max_dex_bonus: 5, check_penalty: -1, spell_failure: 0.15, has_gauntlets: false, can_run: true})},</v>
      </c>
    </row>
    <row r="5" spans="1:37" outlineLevel="1" x14ac:dyDescent="0.2">
      <c r="A5" s="12" t="s">
        <v>621</v>
      </c>
      <c r="B5" s="13" t="s">
        <v>622</v>
      </c>
      <c r="C5" s="12">
        <v>35</v>
      </c>
      <c r="D5" s="12">
        <v>250</v>
      </c>
      <c r="E5" s="4" t="s">
        <v>675</v>
      </c>
      <c r="F5" s="12" t="s">
        <v>674</v>
      </c>
      <c r="G5" s="12">
        <v>6</v>
      </c>
      <c r="H5" s="12">
        <v>1</v>
      </c>
      <c r="I5" s="12">
        <v>-6</v>
      </c>
      <c r="J5" s="12">
        <v>0.35</v>
      </c>
      <c r="K5" s="12" t="b">
        <v>1</v>
      </c>
      <c r="L5" s="12" t="b">
        <v>0</v>
      </c>
      <c r="O5" s="4" t="str">
        <f t="shared" ref="O5:O44" si="2">A$3&amp;": '"&amp;A5&amp;"'"</f>
        <v>product_name: 'Banded Mail'</v>
      </c>
      <c r="P5" s="4" t="str">
        <f t="shared" ref="P5:P44" si="3">IF(B5="","",$B$3&amp;": '"&amp;SUBSTITUTE(SUBSTITUTE(B5,CHAR(10),"\n"),"'","\'")&amp;"'")</f>
        <v>description: 'The suit includes gauntlets.'</v>
      </c>
      <c r="Q5" s="4" t="str">
        <f t="shared" ref="Q5:Q44" si="4">D$3&amp;": "&amp;IF(ISNUMBER(D5),D5,-1)</f>
        <v>cost: 250</v>
      </c>
      <c r="R5" s="4" t="str">
        <f t="shared" ref="R5:R44" ca="1" si="5">"stock: "&amp;TRUNC(RAND()*20)</f>
        <v>stock: 12</v>
      </c>
      <c r="S5" s="4" t="str">
        <f t="shared" ref="S5:S44" si="6">C$3&amp;": "&amp;IF(ISNUMBER(C5),C5,-1)</f>
        <v>weight: 35</v>
      </c>
      <c r="T5" s="4" t="str">
        <f t="shared" ref="T5:T44" si="7">$T$3&amp;": 2"</f>
        <v>category_id: 2</v>
      </c>
      <c r="U5" s="4" t="str">
        <f t="shared" ref="U5:U44" si="8">IF(E5="","",E$3&amp;": '"&amp;E5&amp;"'")</f>
        <v>base_size: 'Medium'</v>
      </c>
      <c r="V5" s="4" t="str">
        <f t="shared" ref="V5:V44" si="9">IF(F5="","",F$3&amp;": '"&amp;F5&amp;"'")</f>
        <v>armor_type: 'Heavy'</v>
      </c>
      <c r="W5" s="4" t="str">
        <f t="shared" ref="W5:W44" si="10">G$3&amp;": "&amp;IF(ISNUMBER(G5),G5,-1)</f>
        <v>base_ac: 6</v>
      </c>
      <c r="X5" s="4" t="str">
        <f t="shared" ref="X5:X44" si="11">H$3&amp;": "&amp;IF(ISNUMBER(H5),H5,-1)</f>
        <v>max_dex_bonus: 1</v>
      </c>
      <c r="Y5" s="4" t="str">
        <f t="shared" ref="Y5:Y44" si="12">I$3&amp;": "&amp;IF(ISNUMBER(I5),I5,-1)</f>
        <v>check_penalty: -6</v>
      </c>
      <c r="Z5" s="4" t="str">
        <f t="shared" ref="Z5:Z44" si="13">J$3&amp;": "&amp;IF(ISNUMBER(J5),J5,-1)</f>
        <v>spell_failure: 0.35</v>
      </c>
      <c r="AA5" s="4" t="str">
        <f t="shared" ref="AA5:AA44" si="14">IF(K5="","",K$3&amp;": "&amp;LOWER(K5))</f>
        <v>has_gauntlets: true</v>
      </c>
      <c r="AB5" s="4" t="str">
        <f t="shared" ref="AB5:AB44" si="15">IF(L5="","",L$3&amp;": "&amp;LOWER(L5))</f>
        <v>can_run: false</v>
      </c>
      <c r="AD5" s="4" t="s">
        <v>1364</v>
      </c>
      <c r="AE5" s="4" t="str">
        <f t="shared" ref="AE5:AE44" ca="1" si="16">"{"&amp;_xlfn.TEXTJOIN(", ",,O5:T5,"additional_information: JSON.stringify({"&amp;_xlfn.TEXTJOIN(", ",,U5:AC5)&amp;"})")&amp;"},"</f>
        <v>{product_name: 'Banded Mail', description: 'The suit includes gauntlets.', cost: 250, stock: 12, weight: 35, category_id: 2, additional_information: JSON.stringify({base_size: 'Medium', armor_type: 'Heavy', base_ac: 6, max_dex_bonus: 1, check_penalty: -6, spell_failure: 0.35, has_gauntlets: true, can_run: false})},</v>
      </c>
    </row>
    <row r="6" spans="1:37" outlineLevel="1" x14ac:dyDescent="0.2">
      <c r="A6" s="12" t="s">
        <v>623</v>
      </c>
      <c r="B6" s="13"/>
      <c r="C6" s="12">
        <v>15</v>
      </c>
      <c r="D6" s="27">
        <v>15</v>
      </c>
      <c r="E6" s="4" t="s">
        <v>675</v>
      </c>
      <c r="F6" s="12" t="s">
        <v>477</v>
      </c>
      <c r="G6" s="12">
        <v>2</v>
      </c>
      <c r="H6" s="12">
        <v>5</v>
      </c>
      <c r="I6" s="12">
        <v>-2</v>
      </c>
      <c r="J6" s="12">
        <v>0.15</v>
      </c>
      <c r="K6" s="12" t="b">
        <v>0</v>
      </c>
      <c r="L6" s="12" t="b">
        <v>1</v>
      </c>
      <c r="O6" s="4" t="str">
        <f t="shared" si="2"/>
        <v>product_name: 'Bark'</v>
      </c>
      <c r="P6" s="4" t="str">
        <f t="shared" si="3"/>
        <v/>
      </c>
      <c r="Q6" s="4" t="str">
        <f t="shared" si="4"/>
        <v>cost: 15</v>
      </c>
      <c r="R6" s="4" t="str">
        <f t="shared" ca="1" si="5"/>
        <v>stock: 14</v>
      </c>
      <c r="S6" s="4" t="str">
        <f t="shared" si="6"/>
        <v>weight: 15</v>
      </c>
      <c r="T6" s="4" t="str">
        <f t="shared" si="7"/>
        <v>category_id: 2</v>
      </c>
      <c r="U6" s="4" t="str">
        <f t="shared" si="8"/>
        <v>base_size: 'Medium'</v>
      </c>
      <c r="V6" s="4" t="str">
        <f t="shared" si="9"/>
        <v>armor_type: 'Light'</v>
      </c>
      <c r="W6" s="4" t="str">
        <f t="shared" si="10"/>
        <v>base_ac: 2</v>
      </c>
      <c r="X6" s="4" t="str">
        <f t="shared" si="11"/>
        <v>max_dex_bonus: 5</v>
      </c>
      <c r="Y6" s="4" t="str">
        <f t="shared" si="12"/>
        <v>check_penalty: -2</v>
      </c>
      <c r="Z6" s="4" t="str">
        <f t="shared" si="13"/>
        <v>spell_failure: 0.15</v>
      </c>
      <c r="AA6" s="4" t="str">
        <f t="shared" si="14"/>
        <v>has_gauntlets: false</v>
      </c>
      <c r="AB6" s="4" t="str">
        <f t="shared" si="15"/>
        <v>can_run: true</v>
      </c>
      <c r="AD6" s="4" t="s">
        <v>1364</v>
      </c>
      <c r="AE6" s="4" t="str">
        <f t="shared" ca="1" si="16"/>
        <v>{product_name: 'Bark', cost: 15, stock: 14, weight: 15, category_id: 2, additional_information: JSON.stringify({base_size: 'Medium', armor_type: 'Light', base_ac: 2, max_dex_bonus: 5, check_penalty: -2, spell_failure: 0.15, has_gauntlets: false, can_run: true})},</v>
      </c>
    </row>
    <row r="7" spans="1:37" outlineLevel="1" x14ac:dyDescent="0.2">
      <c r="A7" s="12" t="s">
        <v>624</v>
      </c>
      <c r="B7" s="13"/>
      <c r="C7" s="12">
        <v>20</v>
      </c>
      <c r="D7" s="12">
        <v>20</v>
      </c>
      <c r="E7" s="4" t="s">
        <v>675</v>
      </c>
      <c r="F7" s="12" t="s">
        <v>477</v>
      </c>
      <c r="G7" s="12">
        <v>3</v>
      </c>
      <c r="H7" s="12">
        <v>4</v>
      </c>
      <c r="I7" s="12">
        <v>-3</v>
      </c>
      <c r="J7" s="12">
        <v>0.15</v>
      </c>
      <c r="K7" s="12" t="b">
        <v>0</v>
      </c>
      <c r="L7" s="12" t="b">
        <v>1</v>
      </c>
      <c r="O7" s="4" t="str">
        <f t="shared" si="2"/>
        <v>product_name: 'Bone'</v>
      </c>
      <c r="P7" s="4" t="str">
        <f t="shared" si="3"/>
        <v/>
      </c>
      <c r="Q7" s="4" t="str">
        <f t="shared" si="4"/>
        <v>cost: 20</v>
      </c>
      <c r="R7" s="4" t="str">
        <f t="shared" ca="1" si="5"/>
        <v>stock: 16</v>
      </c>
      <c r="S7" s="4" t="str">
        <f t="shared" si="6"/>
        <v>weight: 20</v>
      </c>
      <c r="T7" s="4" t="str">
        <f t="shared" si="7"/>
        <v>category_id: 2</v>
      </c>
      <c r="U7" s="4" t="str">
        <f t="shared" si="8"/>
        <v>base_size: 'Medium'</v>
      </c>
      <c r="V7" s="4" t="str">
        <f t="shared" si="9"/>
        <v>armor_type: 'Light'</v>
      </c>
      <c r="W7" s="4" t="str">
        <f t="shared" si="10"/>
        <v>base_ac: 3</v>
      </c>
      <c r="X7" s="4" t="str">
        <f t="shared" si="11"/>
        <v>max_dex_bonus: 4</v>
      </c>
      <c r="Y7" s="4" t="str">
        <f t="shared" si="12"/>
        <v>check_penalty: -3</v>
      </c>
      <c r="Z7" s="4" t="str">
        <f t="shared" si="13"/>
        <v>spell_failure: 0.15</v>
      </c>
      <c r="AA7" s="4" t="str">
        <f t="shared" si="14"/>
        <v>has_gauntlets: false</v>
      </c>
      <c r="AB7" s="4" t="str">
        <f t="shared" si="15"/>
        <v>can_run: true</v>
      </c>
      <c r="AD7" s="4" t="s">
        <v>1364</v>
      </c>
      <c r="AE7" s="4" t="str">
        <f t="shared" ca="1" si="16"/>
        <v>{product_name: 'Bone', cost: 20, stock: 16, weight: 20, category_id: 2, additional_information: JSON.stringify({base_size: 'Medium', armor_type: 'Light', base_ac: 3, max_dex_bonus: 4, check_penalty: -3, spell_failure: 0.15, has_gauntlets: false, can_run: true})},</v>
      </c>
    </row>
    <row r="8" spans="1:37" outlineLevel="1" x14ac:dyDescent="0.2">
      <c r="A8" s="12" t="s">
        <v>625</v>
      </c>
      <c r="B8" s="13"/>
      <c r="C8" s="12">
        <v>1</v>
      </c>
      <c r="D8" s="27">
        <v>1</v>
      </c>
      <c r="E8" s="4" t="s">
        <v>675</v>
      </c>
      <c r="F8" s="12" t="s">
        <v>1352</v>
      </c>
      <c r="G8" s="12">
        <v>0</v>
      </c>
      <c r="H8" s="12">
        <v>99</v>
      </c>
      <c r="I8" s="12">
        <v>0</v>
      </c>
      <c r="J8" s="12">
        <v>0</v>
      </c>
      <c r="K8" s="12" t="b">
        <v>0</v>
      </c>
      <c r="L8" s="12" t="b">
        <v>1</v>
      </c>
      <c r="O8" s="4" t="str">
        <f t="shared" si="2"/>
        <v>product_name: 'Bracers'</v>
      </c>
      <c r="P8" s="4" t="str">
        <f t="shared" si="3"/>
        <v/>
      </c>
      <c r="Q8" s="4" t="str">
        <f t="shared" si="4"/>
        <v>cost: 1</v>
      </c>
      <c r="R8" s="4" t="str">
        <f t="shared" ca="1" si="5"/>
        <v>stock: 14</v>
      </c>
      <c r="S8" s="4" t="str">
        <f t="shared" si="6"/>
        <v>weight: 1</v>
      </c>
      <c r="T8" s="4" t="str">
        <f t="shared" si="7"/>
        <v>category_id: 2</v>
      </c>
      <c r="U8" s="4" t="str">
        <f t="shared" si="8"/>
        <v>base_size: 'Medium'</v>
      </c>
      <c r="V8" s="4" t="str">
        <f t="shared" si="9"/>
        <v/>
      </c>
      <c r="W8" s="4" t="str">
        <f t="shared" si="10"/>
        <v>base_ac: 0</v>
      </c>
      <c r="X8" s="4" t="str">
        <f t="shared" si="11"/>
        <v>max_dex_bonus: 99</v>
      </c>
      <c r="Y8" s="4" t="str">
        <f t="shared" si="12"/>
        <v>check_penalty: 0</v>
      </c>
      <c r="Z8" s="4" t="str">
        <f t="shared" si="13"/>
        <v>spell_failure: 0</v>
      </c>
      <c r="AA8" s="4" t="str">
        <f t="shared" si="14"/>
        <v>has_gauntlets: false</v>
      </c>
      <c r="AB8" s="4" t="str">
        <f t="shared" si="15"/>
        <v>can_run: true</v>
      </c>
      <c r="AD8" s="4" t="s">
        <v>1364</v>
      </c>
      <c r="AE8" s="4" t="str">
        <f t="shared" ca="1" si="16"/>
        <v>{product_name: 'Bracers', cost: 1, stock: 14, weight: 1, category_id: 2, additional_information: JSON.stringify({base_size: 'Medium', base_ac: 0, max_dex_bonus: 99, check_penalty: 0, spell_failure: 0, has_gauntlets: false, can_run: true})},</v>
      </c>
    </row>
    <row r="9" spans="1:37" outlineLevel="1" x14ac:dyDescent="0.2">
      <c r="A9" s="12" t="s">
        <v>626</v>
      </c>
      <c r="B9" s="13" t="s">
        <v>627</v>
      </c>
      <c r="C9" s="12">
        <v>30</v>
      </c>
      <c r="D9" s="12">
        <v>200</v>
      </c>
      <c r="E9" s="4" t="s">
        <v>675</v>
      </c>
      <c r="F9" s="12" t="s">
        <v>675</v>
      </c>
      <c r="G9" s="12">
        <v>5</v>
      </c>
      <c r="H9" s="12">
        <v>3</v>
      </c>
      <c r="I9" s="12">
        <v>-4</v>
      </c>
      <c r="J9" s="12">
        <v>0.25</v>
      </c>
      <c r="K9" s="12" t="b">
        <v>0</v>
      </c>
      <c r="L9" s="12" t="b">
        <v>0</v>
      </c>
      <c r="O9" s="4" t="str">
        <f t="shared" si="2"/>
        <v>product_name: 'Breastplate'</v>
      </c>
      <c r="P9" s="4" t="str">
        <f t="shared" si="3"/>
        <v>description: 'It comes with a helmet and greaves.'</v>
      </c>
      <c r="Q9" s="4" t="str">
        <f t="shared" si="4"/>
        <v>cost: 200</v>
      </c>
      <c r="R9" s="4" t="str">
        <f t="shared" ca="1" si="5"/>
        <v>stock: 4</v>
      </c>
      <c r="S9" s="4" t="str">
        <f t="shared" si="6"/>
        <v>weight: 30</v>
      </c>
      <c r="T9" s="4" t="str">
        <f t="shared" si="7"/>
        <v>category_id: 2</v>
      </c>
      <c r="U9" s="4" t="str">
        <f t="shared" si="8"/>
        <v>base_size: 'Medium'</v>
      </c>
      <c r="V9" s="4" t="str">
        <f t="shared" si="9"/>
        <v>armor_type: 'Medium'</v>
      </c>
      <c r="W9" s="4" t="str">
        <f t="shared" si="10"/>
        <v>base_ac: 5</v>
      </c>
      <c r="X9" s="4" t="str">
        <f t="shared" si="11"/>
        <v>max_dex_bonus: 3</v>
      </c>
      <c r="Y9" s="4" t="str">
        <f t="shared" si="12"/>
        <v>check_penalty: -4</v>
      </c>
      <c r="Z9" s="4" t="str">
        <f t="shared" si="13"/>
        <v>spell_failure: 0.25</v>
      </c>
      <c r="AA9" s="4" t="str">
        <f t="shared" si="14"/>
        <v>has_gauntlets: false</v>
      </c>
      <c r="AB9" s="4" t="str">
        <f t="shared" si="15"/>
        <v>can_run: false</v>
      </c>
      <c r="AD9" s="4" t="s">
        <v>1364</v>
      </c>
      <c r="AE9" s="4" t="str">
        <f t="shared" ca="1" si="16"/>
        <v>{product_name: 'Breastplate', description: 'It comes with a helmet and greaves.', cost: 200, stock: 4, weight: 30, category_id: 2, additional_information: JSON.stringify({base_size: 'Medium', armor_type: 'Medium', base_ac: 5, max_dex_bonus: 3, check_penalty: -4, spell_failure: 0.25, has_gauntlets: false, can_run: false})},</v>
      </c>
    </row>
    <row r="10" spans="1:37" outlineLevel="1" x14ac:dyDescent="0.2">
      <c r="A10" s="12" t="s">
        <v>628</v>
      </c>
      <c r="B10" s="13"/>
      <c r="C10" s="12">
        <v>40</v>
      </c>
      <c r="D10" s="12">
        <v>30</v>
      </c>
      <c r="E10" s="4" t="s">
        <v>675</v>
      </c>
      <c r="F10" s="12" t="s">
        <v>675</v>
      </c>
      <c r="G10" s="12">
        <v>4</v>
      </c>
      <c r="H10" s="12">
        <v>2</v>
      </c>
      <c r="I10" s="12">
        <v>-5</v>
      </c>
      <c r="J10" s="12">
        <v>0.3</v>
      </c>
      <c r="K10" s="12" t="b">
        <v>0</v>
      </c>
      <c r="L10" s="12" t="b">
        <v>0</v>
      </c>
      <c r="O10" s="4" t="str">
        <f t="shared" si="2"/>
        <v>product_name: 'Brigandine'</v>
      </c>
      <c r="P10" s="4" t="str">
        <f t="shared" si="3"/>
        <v/>
      </c>
      <c r="Q10" s="4" t="str">
        <f t="shared" si="4"/>
        <v>cost: 30</v>
      </c>
      <c r="R10" s="4" t="str">
        <f t="shared" ca="1" si="5"/>
        <v>stock: 11</v>
      </c>
      <c r="S10" s="4" t="str">
        <f t="shared" si="6"/>
        <v>weight: 40</v>
      </c>
      <c r="T10" s="4" t="str">
        <f t="shared" si="7"/>
        <v>category_id: 2</v>
      </c>
      <c r="U10" s="4" t="str">
        <f t="shared" si="8"/>
        <v>base_size: 'Medium'</v>
      </c>
      <c r="V10" s="4" t="str">
        <f t="shared" si="9"/>
        <v>armor_type: 'Medium'</v>
      </c>
      <c r="W10" s="4" t="str">
        <f t="shared" si="10"/>
        <v>base_ac: 4</v>
      </c>
      <c r="X10" s="4" t="str">
        <f t="shared" si="11"/>
        <v>max_dex_bonus: 2</v>
      </c>
      <c r="Y10" s="4" t="str">
        <f t="shared" si="12"/>
        <v>check_penalty: -5</v>
      </c>
      <c r="Z10" s="4" t="str">
        <f t="shared" si="13"/>
        <v>spell_failure: 0.3</v>
      </c>
      <c r="AA10" s="4" t="str">
        <f t="shared" si="14"/>
        <v>has_gauntlets: false</v>
      </c>
      <c r="AB10" s="4" t="str">
        <f t="shared" si="15"/>
        <v>can_run: false</v>
      </c>
      <c r="AD10" s="4" t="s">
        <v>1364</v>
      </c>
      <c r="AE10" s="4" t="str">
        <f t="shared" ca="1" si="16"/>
        <v>{product_name: 'Brigandine', cost: 30, stock: 11, weight: 40, category_id: 2, additional_information: JSON.stringify({base_size: 'Medium', armor_type: 'Medium', base_ac: 4, max_dex_bonus: 2, check_penalty: -5, spell_failure: 0.3, has_gauntlets: false, can_run: false})},</v>
      </c>
    </row>
    <row r="11" spans="1:37" outlineLevel="1" x14ac:dyDescent="0.2">
      <c r="A11" s="12" t="s">
        <v>629</v>
      </c>
      <c r="B11" s="13" t="s">
        <v>630</v>
      </c>
      <c r="C11" s="12">
        <v>25</v>
      </c>
      <c r="D11" s="12">
        <v>100</v>
      </c>
      <c r="E11" s="4" t="s">
        <v>675</v>
      </c>
      <c r="F11" s="12" t="s">
        <v>477</v>
      </c>
      <c r="G11" s="12">
        <v>4</v>
      </c>
      <c r="H11" s="12">
        <v>4</v>
      </c>
      <c r="I11" s="12">
        <v>-2</v>
      </c>
      <c r="J11" s="12">
        <v>0.2</v>
      </c>
      <c r="K11" s="12" t="b">
        <v>0</v>
      </c>
      <c r="L11" s="12" t="b">
        <v>1</v>
      </c>
      <c r="O11" s="4" t="str">
        <f t="shared" si="2"/>
        <v>product_name: 'Chain Shirt'</v>
      </c>
      <c r="P11" s="4" t="str">
        <f t="shared" si="3"/>
        <v>description: 'A chain shirt comes with a steel cap.'</v>
      </c>
      <c r="Q11" s="4" t="str">
        <f t="shared" si="4"/>
        <v>cost: 100</v>
      </c>
      <c r="R11" s="4" t="str">
        <f t="shared" ca="1" si="5"/>
        <v>stock: 4</v>
      </c>
      <c r="S11" s="4" t="str">
        <f t="shared" si="6"/>
        <v>weight: 25</v>
      </c>
      <c r="T11" s="4" t="str">
        <f t="shared" si="7"/>
        <v>category_id: 2</v>
      </c>
      <c r="U11" s="4" t="str">
        <f t="shared" si="8"/>
        <v>base_size: 'Medium'</v>
      </c>
      <c r="V11" s="4" t="str">
        <f t="shared" si="9"/>
        <v>armor_type: 'Light'</v>
      </c>
      <c r="W11" s="4" t="str">
        <f t="shared" si="10"/>
        <v>base_ac: 4</v>
      </c>
      <c r="X11" s="4" t="str">
        <f t="shared" si="11"/>
        <v>max_dex_bonus: 4</v>
      </c>
      <c r="Y11" s="4" t="str">
        <f t="shared" si="12"/>
        <v>check_penalty: -2</v>
      </c>
      <c r="Z11" s="4" t="str">
        <f t="shared" si="13"/>
        <v>spell_failure: 0.2</v>
      </c>
      <c r="AA11" s="4" t="str">
        <f t="shared" si="14"/>
        <v>has_gauntlets: false</v>
      </c>
      <c r="AB11" s="4" t="str">
        <f t="shared" si="15"/>
        <v>can_run: true</v>
      </c>
      <c r="AD11" s="4" t="s">
        <v>1364</v>
      </c>
      <c r="AE11" s="4" t="str">
        <f t="shared" ca="1" si="16"/>
        <v>{product_name: 'Chain Shirt', description: 'A chain shirt comes with a steel cap.', cost: 100, stock: 4, weight: 25, category_id: 2, additional_information: JSON.stringify({base_size: 'Medium', armor_type: 'Light', base_ac: 4, max_dex_bonus: 4, check_penalty: -2, spell_failure: 0.2, has_gauntlets: false, can_run: true})},</v>
      </c>
    </row>
    <row r="12" spans="1:37" outlineLevel="1" x14ac:dyDescent="0.2">
      <c r="A12" s="12" t="s">
        <v>631</v>
      </c>
      <c r="B12" s="13" t="s">
        <v>622</v>
      </c>
      <c r="C12" s="12">
        <v>40</v>
      </c>
      <c r="D12" s="12">
        <v>150</v>
      </c>
      <c r="E12" s="4" t="s">
        <v>675</v>
      </c>
      <c r="F12" s="12" t="s">
        <v>675</v>
      </c>
      <c r="G12" s="12">
        <v>5</v>
      </c>
      <c r="H12" s="12">
        <v>2</v>
      </c>
      <c r="I12" s="12">
        <v>-5</v>
      </c>
      <c r="J12" s="12">
        <v>0.3</v>
      </c>
      <c r="K12" s="12" t="b">
        <v>1</v>
      </c>
      <c r="L12" s="12" t="b">
        <v>1</v>
      </c>
      <c r="O12" s="4" t="str">
        <f t="shared" si="2"/>
        <v>product_name: 'Chainmail'</v>
      </c>
      <c r="P12" s="4" t="str">
        <f t="shared" si="3"/>
        <v>description: 'The suit includes gauntlets.'</v>
      </c>
      <c r="Q12" s="4" t="str">
        <f t="shared" si="4"/>
        <v>cost: 150</v>
      </c>
      <c r="R12" s="4" t="str">
        <f t="shared" ca="1" si="5"/>
        <v>stock: 18</v>
      </c>
      <c r="S12" s="4" t="str">
        <f t="shared" si="6"/>
        <v>weight: 40</v>
      </c>
      <c r="T12" s="4" t="str">
        <f t="shared" si="7"/>
        <v>category_id: 2</v>
      </c>
      <c r="U12" s="4" t="str">
        <f t="shared" si="8"/>
        <v>base_size: 'Medium'</v>
      </c>
      <c r="V12" s="4" t="str">
        <f t="shared" si="9"/>
        <v>armor_type: 'Medium'</v>
      </c>
      <c r="W12" s="4" t="str">
        <f t="shared" si="10"/>
        <v>base_ac: 5</v>
      </c>
      <c r="X12" s="4" t="str">
        <f t="shared" si="11"/>
        <v>max_dex_bonus: 2</v>
      </c>
      <c r="Y12" s="4" t="str">
        <f t="shared" si="12"/>
        <v>check_penalty: -5</v>
      </c>
      <c r="Z12" s="4" t="str">
        <f t="shared" si="13"/>
        <v>spell_failure: 0.3</v>
      </c>
      <c r="AA12" s="4" t="str">
        <f t="shared" si="14"/>
        <v>has_gauntlets: true</v>
      </c>
      <c r="AB12" s="4" t="str">
        <f t="shared" si="15"/>
        <v>can_run: true</v>
      </c>
      <c r="AD12" s="4" t="s">
        <v>1364</v>
      </c>
      <c r="AE12" s="4" t="str">
        <f t="shared" ca="1" si="16"/>
        <v>{product_name: 'Chainmail', description: 'The suit includes gauntlets.', cost: 150, stock: 18, weight: 40, category_id: 2, additional_information: JSON.stringify({base_size: 'Medium', armor_type: 'Medium', base_ac: 5, max_dex_bonus: 2, check_penalty: -5, spell_failure: 0.3, has_gauntlets: true, can_run: true})},</v>
      </c>
    </row>
    <row r="13" spans="1:37" outlineLevel="1" x14ac:dyDescent="0.2">
      <c r="A13" s="12" t="s">
        <v>632</v>
      </c>
      <c r="B13" s="13"/>
      <c r="C13" s="12">
        <v>15</v>
      </c>
      <c r="D13" s="12">
        <v>15</v>
      </c>
      <c r="E13" s="4" t="s">
        <v>675</v>
      </c>
      <c r="F13" s="12" t="s">
        <v>477</v>
      </c>
      <c r="G13" s="12">
        <v>2</v>
      </c>
      <c r="H13" s="12">
        <v>5</v>
      </c>
      <c r="I13" s="12">
        <v>-1</v>
      </c>
      <c r="J13" s="12">
        <v>0.05</v>
      </c>
      <c r="K13" s="12" t="b">
        <v>0</v>
      </c>
      <c r="L13" s="12" t="b">
        <v>1</v>
      </c>
      <c r="O13" s="4" t="str">
        <f t="shared" si="2"/>
        <v>product_name: 'Cord'</v>
      </c>
      <c r="P13" s="4" t="str">
        <f t="shared" si="3"/>
        <v/>
      </c>
      <c r="Q13" s="4" t="str">
        <f t="shared" si="4"/>
        <v>cost: 15</v>
      </c>
      <c r="R13" s="4" t="str">
        <f t="shared" ca="1" si="5"/>
        <v>stock: 12</v>
      </c>
      <c r="S13" s="4" t="str">
        <f t="shared" si="6"/>
        <v>weight: 15</v>
      </c>
      <c r="T13" s="4" t="str">
        <f t="shared" si="7"/>
        <v>category_id: 2</v>
      </c>
      <c r="U13" s="4" t="str">
        <f t="shared" si="8"/>
        <v>base_size: 'Medium'</v>
      </c>
      <c r="V13" s="4" t="str">
        <f t="shared" si="9"/>
        <v>armor_type: 'Light'</v>
      </c>
      <c r="W13" s="4" t="str">
        <f t="shared" si="10"/>
        <v>base_ac: 2</v>
      </c>
      <c r="X13" s="4" t="str">
        <f t="shared" si="11"/>
        <v>max_dex_bonus: 5</v>
      </c>
      <c r="Y13" s="4" t="str">
        <f t="shared" si="12"/>
        <v>check_penalty: -1</v>
      </c>
      <c r="Z13" s="4" t="str">
        <f t="shared" si="13"/>
        <v>spell_failure: 0.05</v>
      </c>
      <c r="AA13" s="4" t="str">
        <f t="shared" si="14"/>
        <v>has_gauntlets: false</v>
      </c>
      <c r="AB13" s="4" t="str">
        <f t="shared" si="15"/>
        <v>can_run: true</v>
      </c>
      <c r="AD13" s="4" t="s">
        <v>1364</v>
      </c>
      <c r="AE13" s="4" t="str">
        <f t="shared" ca="1" si="16"/>
        <v>{product_name: 'Cord', cost: 15, stock: 12, weight: 15, category_id: 2, additional_information: JSON.stringify({base_size: 'Medium', armor_type: 'Light', base_ac: 2, max_dex_bonus: 5, check_penalty: -1, spell_failure: 0.05, has_gauntlets: false, can_run: true})},</v>
      </c>
    </row>
    <row r="14" spans="1:37" outlineLevel="1" x14ac:dyDescent="0.2">
      <c r="A14" s="23" t="s">
        <v>633</v>
      </c>
      <c r="B14" s="24"/>
      <c r="C14" s="23">
        <v>25</v>
      </c>
      <c r="D14" s="23">
        <v>30</v>
      </c>
      <c r="E14" s="4" t="s">
        <v>675</v>
      </c>
      <c r="F14" s="12" t="s">
        <v>675</v>
      </c>
      <c r="G14" s="23">
        <v>4</v>
      </c>
      <c r="H14" s="23">
        <v>1</v>
      </c>
      <c r="I14" s="23">
        <v>-5</v>
      </c>
      <c r="J14" s="23">
        <v>0.25</v>
      </c>
      <c r="K14" s="23" t="b">
        <v>0</v>
      </c>
      <c r="L14" s="12" t="b">
        <v>0</v>
      </c>
      <c r="O14" s="4" t="str">
        <f t="shared" si="2"/>
        <v>product_name: 'Dhenuka'</v>
      </c>
      <c r="P14" s="4" t="str">
        <f t="shared" si="3"/>
        <v/>
      </c>
      <c r="Q14" s="4" t="str">
        <f t="shared" si="4"/>
        <v>cost: 30</v>
      </c>
      <c r="R14" s="4" t="str">
        <f t="shared" ca="1" si="5"/>
        <v>stock: 14</v>
      </c>
      <c r="S14" s="4" t="str">
        <f t="shared" si="6"/>
        <v>weight: 25</v>
      </c>
      <c r="T14" s="4" t="str">
        <f t="shared" si="7"/>
        <v>category_id: 2</v>
      </c>
      <c r="U14" s="4" t="str">
        <f t="shared" si="8"/>
        <v>base_size: 'Medium'</v>
      </c>
      <c r="V14" s="4" t="str">
        <f t="shared" si="9"/>
        <v>armor_type: 'Medium'</v>
      </c>
      <c r="W14" s="4" t="str">
        <f t="shared" si="10"/>
        <v>base_ac: 4</v>
      </c>
      <c r="X14" s="4" t="str">
        <f t="shared" si="11"/>
        <v>max_dex_bonus: 1</v>
      </c>
      <c r="Y14" s="4" t="str">
        <f t="shared" si="12"/>
        <v>check_penalty: -5</v>
      </c>
      <c r="Z14" s="4" t="str">
        <f t="shared" si="13"/>
        <v>spell_failure: 0.25</v>
      </c>
      <c r="AA14" s="4" t="str">
        <f t="shared" si="14"/>
        <v>has_gauntlets: false</v>
      </c>
      <c r="AB14" s="4" t="str">
        <f t="shared" si="15"/>
        <v>can_run: false</v>
      </c>
      <c r="AD14" s="4" t="s">
        <v>1364</v>
      </c>
      <c r="AE14" s="4" t="str">
        <f t="shared" ca="1" si="16"/>
        <v>{product_name: 'Dhenuka', cost: 30, stock: 14, weight: 25, category_id: 2, additional_information: JSON.stringify({base_size: 'Medium', armor_type: 'Medium', base_ac: 4, max_dex_bonus: 1, check_penalty: -5, spell_failure: 0.25, has_gauntlets: false, can_run: false})},</v>
      </c>
    </row>
    <row r="15" spans="1:37" outlineLevel="1" x14ac:dyDescent="0.2">
      <c r="A15" s="12" t="s">
        <v>634</v>
      </c>
      <c r="B15" s="13" t="s">
        <v>635</v>
      </c>
      <c r="C15" s="12">
        <v>50</v>
      </c>
      <c r="D15" s="12">
        <v>1500</v>
      </c>
      <c r="E15" s="4" t="s">
        <v>675</v>
      </c>
      <c r="F15" s="12" t="s">
        <v>674</v>
      </c>
      <c r="G15" s="12">
        <v>8</v>
      </c>
      <c r="H15" s="12">
        <v>1</v>
      </c>
      <c r="I15" s="12">
        <v>-6</v>
      </c>
      <c r="J15" s="12">
        <v>0.35</v>
      </c>
      <c r="K15" s="12" t="b">
        <v>1</v>
      </c>
      <c r="L15" s="12" t="b">
        <v>0</v>
      </c>
      <c r="O15" s="4" t="str">
        <f t="shared" si="2"/>
        <v>product_name: 'Full Plate'</v>
      </c>
      <c r="P15" s="4" t="str">
        <f t="shared" si="3"/>
        <v>description: 'The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
      <c r="Q15" s="4" t="str">
        <f t="shared" si="4"/>
        <v>cost: 1500</v>
      </c>
      <c r="R15" s="4" t="str">
        <f t="shared" ca="1" si="5"/>
        <v>stock: 6</v>
      </c>
      <c r="S15" s="4" t="str">
        <f t="shared" si="6"/>
        <v>weight: 50</v>
      </c>
      <c r="T15" s="4" t="str">
        <f t="shared" si="7"/>
        <v>category_id: 2</v>
      </c>
      <c r="U15" s="4" t="str">
        <f t="shared" si="8"/>
        <v>base_size: 'Medium'</v>
      </c>
      <c r="V15" s="4" t="str">
        <f t="shared" si="9"/>
        <v>armor_type: 'Heavy'</v>
      </c>
      <c r="W15" s="4" t="str">
        <f t="shared" si="10"/>
        <v>base_ac: 8</v>
      </c>
      <c r="X15" s="4" t="str">
        <f t="shared" si="11"/>
        <v>max_dex_bonus: 1</v>
      </c>
      <c r="Y15" s="4" t="str">
        <f t="shared" si="12"/>
        <v>check_penalty: -6</v>
      </c>
      <c r="Z15" s="4" t="str">
        <f t="shared" si="13"/>
        <v>spell_failure: 0.35</v>
      </c>
      <c r="AA15" s="4" t="str">
        <f t="shared" si="14"/>
        <v>has_gauntlets: true</v>
      </c>
      <c r="AB15" s="4" t="str">
        <f t="shared" si="15"/>
        <v>can_run: false</v>
      </c>
      <c r="AD15" s="4" t="s">
        <v>1364</v>
      </c>
      <c r="AE15" s="4" t="str">
        <f t="shared" ca="1" si="16"/>
        <v>{product_name: 'Full Plate', description: 'The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 cost: 1500, stock: 6, weight: 50, category_id: 2, additional_information: JSON.stringify({base_size: 'Medium', armor_type: 'Heavy', base_ac: 8, max_dex_bonus: 1, check_penalty: -6, spell_failure: 0.35, has_gauntlets: true, can_run: false})},</v>
      </c>
    </row>
    <row r="16" spans="1:37" outlineLevel="1" x14ac:dyDescent="0.2">
      <c r="A16" s="12" t="s">
        <v>636</v>
      </c>
      <c r="B16" s="13"/>
      <c r="C16" s="12">
        <v>45</v>
      </c>
      <c r="D16" s="12">
        <v>300</v>
      </c>
      <c r="E16" s="4" t="s">
        <v>675</v>
      </c>
      <c r="F16" s="12" t="s">
        <v>674</v>
      </c>
      <c r="G16" s="12">
        <v>7</v>
      </c>
      <c r="H16" s="12">
        <v>2</v>
      </c>
      <c r="I16" s="12">
        <v>-5</v>
      </c>
      <c r="J16" s="12">
        <v>0.4</v>
      </c>
      <c r="K16" s="12" t="b">
        <v>1</v>
      </c>
      <c r="L16" s="12" t="b">
        <v>0</v>
      </c>
      <c r="O16" s="4" t="str">
        <f t="shared" si="2"/>
        <v>product_name: 'Great'</v>
      </c>
      <c r="P16" s="4" t="str">
        <f t="shared" si="3"/>
        <v/>
      </c>
      <c r="Q16" s="4" t="str">
        <f t="shared" si="4"/>
        <v>cost: 300</v>
      </c>
      <c r="R16" s="4" t="str">
        <f t="shared" ca="1" si="5"/>
        <v>stock: 10</v>
      </c>
      <c r="S16" s="4" t="str">
        <f t="shared" si="6"/>
        <v>weight: 45</v>
      </c>
      <c r="T16" s="4" t="str">
        <f t="shared" si="7"/>
        <v>category_id: 2</v>
      </c>
      <c r="U16" s="4" t="str">
        <f t="shared" si="8"/>
        <v>base_size: 'Medium'</v>
      </c>
      <c r="V16" s="4" t="str">
        <f t="shared" si="9"/>
        <v>armor_type: 'Heavy'</v>
      </c>
      <c r="W16" s="4" t="str">
        <f t="shared" si="10"/>
        <v>base_ac: 7</v>
      </c>
      <c r="X16" s="4" t="str">
        <f t="shared" si="11"/>
        <v>max_dex_bonus: 2</v>
      </c>
      <c r="Y16" s="4" t="str">
        <f t="shared" si="12"/>
        <v>check_penalty: -5</v>
      </c>
      <c r="Z16" s="4" t="str">
        <f t="shared" si="13"/>
        <v>spell_failure: 0.4</v>
      </c>
      <c r="AA16" s="4" t="str">
        <f t="shared" si="14"/>
        <v>has_gauntlets: true</v>
      </c>
      <c r="AB16" s="4" t="str">
        <f t="shared" si="15"/>
        <v>can_run: false</v>
      </c>
      <c r="AD16" s="4" t="s">
        <v>1364</v>
      </c>
      <c r="AE16" s="4" t="str">
        <f t="shared" ca="1" si="16"/>
        <v>{product_name: 'Great', cost: 300, stock: 10, weight: 45, category_id: 2, additional_information: JSON.stringify({base_size: 'Medium', armor_type: 'Heavy', base_ac: 7, max_dex_bonus: 2, check_penalty: -5, spell_failure: 0.4, has_gauntlets: true, can_run: false})},</v>
      </c>
    </row>
    <row r="17" spans="1:31" outlineLevel="1" x14ac:dyDescent="0.2">
      <c r="A17" s="12" t="s">
        <v>637</v>
      </c>
      <c r="B17" s="13" t="s">
        <v>622</v>
      </c>
      <c r="C17" s="12">
        <v>50</v>
      </c>
      <c r="D17" s="12">
        <v>600</v>
      </c>
      <c r="E17" s="4" t="s">
        <v>675</v>
      </c>
      <c r="F17" s="12" t="s">
        <v>674</v>
      </c>
      <c r="G17" s="12">
        <v>7</v>
      </c>
      <c r="H17" s="12">
        <v>0</v>
      </c>
      <c r="I17" s="12">
        <v>-7</v>
      </c>
      <c r="J17" s="12">
        <v>0.4</v>
      </c>
      <c r="K17" s="12" t="b">
        <v>1</v>
      </c>
      <c r="L17" s="12" t="b">
        <v>0</v>
      </c>
      <c r="O17" s="4" t="str">
        <f t="shared" si="2"/>
        <v>product_name: 'Half-Plate'</v>
      </c>
      <c r="P17" s="4" t="str">
        <f t="shared" si="3"/>
        <v>description: 'The suit includes gauntlets.'</v>
      </c>
      <c r="Q17" s="4" t="str">
        <f t="shared" si="4"/>
        <v>cost: 600</v>
      </c>
      <c r="R17" s="4" t="str">
        <f t="shared" ca="1" si="5"/>
        <v>stock: 6</v>
      </c>
      <c r="S17" s="4" t="str">
        <f t="shared" si="6"/>
        <v>weight: 50</v>
      </c>
      <c r="T17" s="4" t="str">
        <f t="shared" si="7"/>
        <v>category_id: 2</v>
      </c>
      <c r="U17" s="4" t="str">
        <f t="shared" si="8"/>
        <v>base_size: 'Medium'</v>
      </c>
      <c r="V17" s="4" t="str">
        <f t="shared" si="9"/>
        <v>armor_type: 'Heavy'</v>
      </c>
      <c r="W17" s="4" t="str">
        <f t="shared" si="10"/>
        <v>base_ac: 7</v>
      </c>
      <c r="X17" s="4" t="str">
        <f t="shared" si="11"/>
        <v>max_dex_bonus: 0</v>
      </c>
      <c r="Y17" s="4" t="str">
        <f t="shared" si="12"/>
        <v>check_penalty: -7</v>
      </c>
      <c r="Z17" s="4" t="str">
        <f t="shared" si="13"/>
        <v>spell_failure: 0.4</v>
      </c>
      <c r="AA17" s="4" t="str">
        <f t="shared" si="14"/>
        <v>has_gauntlets: true</v>
      </c>
      <c r="AB17" s="4" t="str">
        <f t="shared" si="15"/>
        <v>can_run: false</v>
      </c>
      <c r="AD17" s="4" t="s">
        <v>1364</v>
      </c>
      <c r="AE17" s="4" t="str">
        <f t="shared" ca="1" si="16"/>
        <v>{product_name: 'Half-Plate', description: 'The suit includes gauntlets.', cost: 600, stock: 6, weight: 50, category_id: 2, additional_information: JSON.stringify({base_size: 'Medium', armor_type: 'Heavy', base_ac: 7, max_dex_bonus: 0, check_penalty: -7, spell_failure: 0.4, has_gauntlets: true, can_run: false})},</v>
      </c>
    </row>
    <row r="18" spans="1:31" outlineLevel="1" x14ac:dyDescent="0.2">
      <c r="A18" s="12" t="s">
        <v>638</v>
      </c>
      <c r="B18" s="13"/>
      <c r="C18" s="12">
        <v>15</v>
      </c>
      <c r="D18" s="23">
        <v>15</v>
      </c>
      <c r="E18" s="4" t="s">
        <v>675</v>
      </c>
      <c r="F18" s="12" t="s">
        <v>477</v>
      </c>
      <c r="G18" s="12">
        <v>2</v>
      </c>
      <c r="H18" s="12">
        <v>5</v>
      </c>
      <c r="I18" s="12">
        <v>-1</v>
      </c>
      <c r="J18" s="12">
        <v>0.15</v>
      </c>
      <c r="K18" s="12" t="b">
        <v>0</v>
      </c>
      <c r="L18" s="12" t="b">
        <v>1</v>
      </c>
      <c r="O18" s="4" t="str">
        <f t="shared" si="2"/>
        <v>product_name: 'Hard Leather'</v>
      </c>
      <c r="P18" s="4" t="str">
        <f t="shared" si="3"/>
        <v/>
      </c>
      <c r="Q18" s="4" t="str">
        <f t="shared" si="4"/>
        <v>cost: 15</v>
      </c>
      <c r="R18" s="4" t="str">
        <f t="shared" ca="1" si="5"/>
        <v>stock: 2</v>
      </c>
      <c r="S18" s="4" t="str">
        <f t="shared" si="6"/>
        <v>weight: 15</v>
      </c>
      <c r="T18" s="4" t="str">
        <f t="shared" si="7"/>
        <v>category_id: 2</v>
      </c>
      <c r="U18" s="4" t="str">
        <f t="shared" si="8"/>
        <v>base_size: 'Medium'</v>
      </c>
      <c r="V18" s="4" t="str">
        <f t="shared" si="9"/>
        <v>armor_type: 'Light'</v>
      </c>
      <c r="W18" s="4" t="str">
        <f t="shared" si="10"/>
        <v>base_ac: 2</v>
      </c>
      <c r="X18" s="4" t="str">
        <f t="shared" si="11"/>
        <v>max_dex_bonus: 5</v>
      </c>
      <c r="Y18" s="4" t="str">
        <f t="shared" si="12"/>
        <v>check_penalty: -1</v>
      </c>
      <c r="Z18" s="4" t="str">
        <f t="shared" si="13"/>
        <v>spell_failure: 0.15</v>
      </c>
      <c r="AA18" s="4" t="str">
        <f t="shared" si="14"/>
        <v>has_gauntlets: false</v>
      </c>
      <c r="AB18" s="4" t="str">
        <f t="shared" si="15"/>
        <v>can_run: true</v>
      </c>
      <c r="AD18" s="4" t="s">
        <v>1364</v>
      </c>
      <c r="AE18" s="4" t="str">
        <f t="shared" ca="1" si="16"/>
        <v>{product_name: 'Hard Leather', cost: 15, stock: 2, weight: 15, category_id: 2, additional_information: JSON.stringify({base_size: 'Medium', armor_type: 'Light', base_ac: 2, max_dex_bonus: 5, check_penalty: -1, spell_failure: 0.15, has_gauntlets: false, can_run: true})},</v>
      </c>
    </row>
    <row r="19" spans="1:31" outlineLevel="1" x14ac:dyDescent="0.2">
      <c r="A19" s="12" t="s">
        <v>639</v>
      </c>
      <c r="B19" s="13"/>
      <c r="C19" s="12">
        <v>48</v>
      </c>
      <c r="D19" s="12">
        <v>180</v>
      </c>
      <c r="E19" s="4" t="s">
        <v>675</v>
      </c>
      <c r="F19" s="12" t="s">
        <v>675</v>
      </c>
      <c r="G19" s="12">
        <v>5</v>
      </c>
      <c r="H19" s="12">
        <v>1</v>
      </c>
      <c r="I19" s="12">
        <v>-6</v>
      </c>
      <c r="J19" s="12">
        <v>0.4</v>
      </c>
      <c r="K19" s="12" t="b">
        <v>1</v>
      </c>
      <c r="L19" s="12" t="b">
        <v>0</v>
      </c>
      <c r="O19" s="4" t="str">
        <f t="shared" si="2"/>
        <v>product_name: 'Heavy Chain Mail'</v>
      </c>
      <c r="P19" s="4" t="str">
        <f t="shared" si="3"/>
        <v/>
      </c>
      <c r="Q19" s="4" t="str">
        <f t="shared" si="4"/>
        <v>cost: 180</v>
      </c>
      <c r="R19" s="4" t="str">
        <f t="shared" ca="1" si="5"/>
        <v>stock: 17</v>
      </c>
      <c r="S19" s="4" t="str">
        <f t="shared" si="6"/>
        <v>weight: 48</v>
      </c>
      <c r="T19" s="4" t="str">
        <f t="shared" si="7"/>
        <v>category_id: 2</v>
      </c>
      <c r="U19" s="4" t="str">
        <f t="shared" si="8"/>
        <v>base_size: 'Medium'</v>
      </c>
      <c r="V19" s="4" t="str">
        <f t="shared" si="9"/>
        <v>armor_type: 'Medium'</v>
      </c>
      <c r="W19" s="4" t="str">
        <f t="shared" si="10"/>
        <v>base_ac: 5</v>
      </c>
      <c r="X19" s="4" t="str">
        <f t="shared" si="11"/>
        <v>max_dex_bonus: 1</v>
      </c>
      <c r="Y19" s="4" t="str">
        <f t="shared" si="12"/>
        <v>check_penalty: -6</v>
      </c>
      <c r="Z19" s="4" t="str">
        <f t="shared" si="13"/>
        <v>spell_failure: 0.4</v>
      </c>
      <c r="AA19" s="4" t="str">
        <f t="shared" si="14"/>
        <v>has_gauntlets: true</v>
      </c>
      <c r="AB19" s="4" t="str">
        <f t="shared" si="15"/>
        <v>can_run: false</v>
      </c>
      <c r="AD19" s="4" t="s">
        <v>1364</v>
      </c>
      <c r="AE19" s="4" t="str">
        <f t="shared" ca="1" si="16"/>
        <v>{product_name: 'Heavy Chain Mail', cost: 180, stock: 17, weight: 48, category_id: 2, additional_information: JSON.stringify({base_size: 'Medium', armor_type: 'Medium', base_ac: 5, max_dex_bonus: 1, check_penalty: -6, spell_failure: 0.4, has_gauntlets: true, can_run: false})},</v>
      </c>
    </row>
    <row r="20" spans="1:31" outlineLevel="1" x14ac:dyDescent="0.2">
      <c r="A20" s="12" t="s">
        <v>640</v>
      </c>
      <c r="B20" s="13"/>
      <c r="C20" s="12">
        <v>10</v>
      </c>
      <c r="D20" s="27">
        <v>10</v>
      </c>
      <c r="E20" s="4" t="s">
        <v>675</v>
      </c>
      <c r="F20" s="12" t="s">
        <v>1352</v>
      </c>
      <c r="G20" s="12">
        <v>0</v>
      </c>
      <c r="H20" s="12">
        <v>6</v>
      </c>
      <c r="I20" s="12">
        <v>0</v>
      </c>
      <c r="J20" s="12">
        <v>0.08</v>
      </c>
      <c r="K20" s="12" t="b">
        <v>0</v>
      </c>
      <c r="L20" s="12" t="b">
        <v>1</v>
      </c>
      <c r="O20" s="4" t="str">
        <f t="shared" si="2"/>
        <v>product_name: 'Heavy Clothing'</v>
      </c>
      <c r="P20" s="4" t="str">
        <f t="shared" si="3"/>
        <v/>
      </c>
      <c r="Q20" s="4" t="str">
        <f t="shared" si="4"/>
        <v>cost: 10</v>
      </c>
      <c r="R20" s="4" t="str">
        <f t="shared" ca="1" si="5"/>
        <v>stock: 0</v>
      </c>
      <c r="S20" s="4" t="str">
        <f t="shared" si="6"/>
        <v>weight: 10</v>
      </c>
      <c r="T20" s="4" t="str">
        <f t="shared" si="7"/>
        <v>category_id: 2</v>
      </c>
      <c r="U20" s="4" t="str">
        <f t="shared" si="8"/>
        <v>base_size: 'Medium'</v>
      </c>
      <c r="V20" s="4" t="str">
        <f t="shared" si="9"/>
        <v/>
      </c>
      <c r="W20" s="4" t="str">
        <f t="shared" si="10"/>
        <v>base_ac: 0</v>
      </c>
      <c r="X20" s="4" t="str">
        <f t="shared" si="11"/>
        <v>max_dex_bonus: 6</v>
      </c>
      <c r="Y20" s="4" t="str">
        <f t="shared" si="12"/>
        <v>check_penalty: 0</v>
      </c>
      <c r="Z20" s="4" t="str">
        <f t="shared" si="13"/>
        <v>spell_failure: 0.08</v>
      </c>
      <c r="AA20" s="4" t="str">
        <f t="shared" si="14"/>
        <v>has_gauntlets: false</v>
      </c>
      <c r="AB20" s="4" t="str">
        <f t="shared" si="15"/>
        <v>can_run: true</v>
      </c>
      <c r="AD20" s="4" t="s">
        <v>1364</v>
      </c>
      <c r="AE20" s="4" t="str">
        <f t="shared" ca="1" si="16"/>
        <v>{product_name: 'Heavy Clothing', cost: 10, stock: 0, weight: 10, category_id: 2, additional_information: JSON.stringify({base_size: 'Medium', base_ac: 0, max_dex_bonus: 6, check_penalty: 0, spell_failure: 0.08, has_gauntlets: false, can_run: true})},</v>
      </c>
    </row>
    <row r="21" spans="1:31" outlineLevel="1" x14ac:dyDescent="0.2">
      <c r="A21" s="12" t="s">
        <v>641</v>
      </c>
      <c r="B21" s="13"/>
      <c r="C21" s="12">
        <v>25</v>
      </c>
      <c r="D21" s="12">
        <v>15</v>
      </c>
      <c r="E21" s="4" t="s">
        <v>675</v>
      </c>
      <c r="F21" s="12" t="s">
        <v>675</v>
      </c>
      <c r="G21" s="12">
        <v>3</v>
      </c>
      <c r="H21" s="12">
        <v>4</v>
      </c>
      <c r="I21" s="12">
        <v>-3</v>
      </c>
      <c r="J21" s="12">
        <v>0.2</v>
      </c>
      <c r="K21" s="12" t="b">
        <v>0</v>
      </c>
      <c r="L21" s="12" t="b">
        <v>1</v>
      </c>
      <c r="O21" s="4" t="str">
        <f t="shared" si="2"/>
        <v>product_name: 'Hide'</v>
      </c>
      <c r="P21" s="4" t="str">
        <f t="shared" si="3"/>
        <v/>
      </c>
      <c r="Q21" s="4" t="str">
        <f t="shared" si="4"/>
        <v>cost: 15</v>
      </c>
      <c r="R21" s="4" t="str">
        <f t="shared" ca="1" si="5"/>
        <v>stock: 12</v>
      </c>
      <c r="S21" s="4" t="str">
        <f t="shared" si="6"/>
        <v>weight: 25</v>
      </c>
      <c r="T21" s="4" t="str">
        <f t="shared" si="7"/>
        <v>category_id: 2</v>
      </c>
      <c r="U21" s="4" t="str">
        <f t="shared" si="8"/>
        <v>base_size: 'Medium'</v>
      </c>
      <c r="V21" s="4" t="str">
        <f t="shared" si="9"/>
        <v>armor_type: 'Medium'</v>
      </c>
      <c r="W21" s="4" t="str">
        <f t="shared" si="10"/>
        <v>base_ac: 3</v>
      </c>
      <c r="X21" s="4" t="str">
        <f t="shared" si="11"/>
        <v>max_dex_bonus: 4</v>
      </c>
      <c r="Y21" s="4" t="str">
        <f t="shared" si="12"/>
        <v>check_penalty: -3</v>
      </c>
      <c r="Z21" s="4" t="str">
        <f t="shared" si="13"/>
        <v>spell_failure: 0.2</v>
      </c>
      <c r="AA21" s="4" t="str">
        <f t="shared" si="14"/>
        <v>has_gauntlets: false</v>
      </c>
      <c r="AB21" s="4" t="str">
        <f t="shared" si="15"/>
        <v>can_run: true</v>
      </c>
      <c r="AD21" s="4" t="s">
        <v>1364</v>
      </c>
      <c r="AE21" s="4" t="str">
        <f t="shared" ca="1" si="16"/>
        <v>{product_name: 'Hide', cost: 15, stock: 12, weight: 25, category_id: 2, additional_information: JSON.stringify({base_size: 'Medium', armor_type: 'Medium', base_ac: 3, max_dex_bonus: 4, check_penalty: -3, spell_failure: 0.2, has_gauntlets: false, can_run: true})},</v>
      </c>
    </row>
    <row r="22" spans="1:31" outlineLevel="1" x14ac:dyDescent="0.2">
      <c r="A22" s="12" t="s">
        <v>642</v>
      </c>
      <c r="B22" s="13"/>
      <c r="C22" s="12">
        <v>35</v>
      </c>
      <c r="D22" s="12">
        <v>150</v>
      </c>
      <c r="E22" s="4" t="s">
        <v>675</v>
      </c>
      <c r="F22" s="12" t="s">
        <v>675</v>
      </c>
      <c r="G22" s="12">
        <v>5</v>
      </c>
      <c r="H22" s="12">
        <v>3</v>
      </c>
      <c r="I22" s="12">
        <v>-4</v>
      </c>
      <c r="J22" s="12">
        <v>0.3</v>
      </c>
      <c r="K22" s="12" t="b">
        <v>0</v>
      </c>
      <c r="L22" s="12" t="b">
        <v>0</v>
      </c>
      <c r="O22" s="4" t="str">
        <f t="shared" si="2"/>
        <v>product_name: 'Lamellar'</v>
      </c>
      <c r="P22" s="4" t="str">
        <f t="shared" si="3"/>
        <v/>
      </c>
      <c r="Q22" s="4" t="str">
        <f t="shared" si="4"/>
        <v>cost: 150</v>
      </c>
      <c r="R22" s="4" t="str">
        <f t="shared" ca="1" si="5"/>
        <v>stock: 6</v>
      </c>
      <c r="S22" s="4" t="str">
        <f t="shared" si="6"/>
        <v>weight: 35</v>
      </c>
      <c r="T22" s="4" t="str">
        <f t="shared" si="7"/>
        <v>category_id: 2</v>
      </c>
      <c r="U22" s="4" t="str">
        <f t="shared" si="8"/>
        <v>base_size: 'Medium'</v>
      </c>
      <c r="V22" s="4" t="str">
        <f t="shared" si="9"/>
        <v>armor_type: 'Medium'</v>
      </c>
      <c r="W22" s="4" t="str">
        <f t="shared" si="10"/>
        <v>base_ac: 5</v>
      </c>
      <c r="X22" s="4" t="str">
        <f t="shared" si="11"/>
        <v>max_dex_bonus: 3</v>
      </c>
      <c r="Y22" s="4" t="str">
        <f t="shared" si="12"/>
        <v>check_penalty: -4</v>
      </c>
      <c r="Z22" s="4" t="str">
        <f t="shared" si="13"/>
        <v>spell_failure: 0.3</v>
      </c>
      <c r="AA22" s="4" t="str">
        <f t="shared" si="14"/>
        <v>has_gauntlets: false</v>
      </c>
      <c r="AB22" s="4" t="str">
        <f t="shared" si="15"/>
        <v>can_run: false</v>
      </c>
      <c r="AD22" s="4" t="s">
        <v>1364</v>
      </c>
      <c r="AE22" s="4" t="str">
        <f t="shared" ca="1" si="16"/>
        <v>{product_name: 'Lamellar', cost: 150, stock: 6, weight: 35, category_id: 2, additional_information: JSON.stringify({base_size: 'Medium', armor_type: 'Medium', base_ac: 5, max_dex_bonus: 3, check_penalty: -4, spell_failure: 0.3, has_gauntlets: false, can_run: false})},</v>
      </c>
    </row>
    <row r="23" spans="1:31" outlineLevel="1" x14ac:dyDescent="0.2">
      <c r="A23" s="12" t="s">
        <v>643</v>
      </c>
      <c r="B23" s="13"/>
      <c r="C23" s="12">
        <v>15</v>
      </c>
      <c r="D23" s="12">
        <v>10</v>
      </c>
      <c r="E23" s="4" t="s">
        <v>675</v>
      </c>
      <c r="F23" s="12" t="s">
        <v>477</v>
      </c>
      <c r="G23" s="12">
        <v>2</v>
      </c>
      <c r="H23" s="12">
        <v>6</v>
      </c>
      <c r="I23" s="12">
        <v>0</v>
      </c>
      <c r="J23" s="12">
        <v>0.1</v>
      </c>
      <c r="K23" s="12" t="b">
        <v>0</v>
      </c>
      <c r="L23" s="12" t="b">
        <v>1</v>
      </c>
      <c r="O23" s="4" t="str">
        <f t="shared" si="2"/>
        <v>product_name: 'Leather'</v>
      </c>
      <c r="P23" s="4" t="str">
        <f t="shared" si="3"/>
        <v/>
      </c>
      <c r="Q23" s="4" t="str">
        <f t="shared" si="4"/>
        <v>cost: 10</v>
      </c>
      <c r="R23" s="4" t="str">
        <f t="shared" ca="1" si="5"/>
        <v>stock: 18</v>
      </c>
      <c r="S23" s="4" t="str">
        <f t="shared" si="6"/>
        <v>weight: 15</v>
      </c>
      <c r="T23" s="4" t="str">
        <f t="shared" si="7"/>
        <v>category_id: 2</v>
      </c>
      <c r="U23" s="4" t="str">
        <f t="shared" si="8"/>
        <v>base_size: 'Medium'</v>
      </c>
      <c r="V23" s="4" t="str">
        <f t="shared" si="9"/>
        <v>armor_type: 'Light'</v>
      </c>
      <c r="W23" s="4" t="str">
        <f t="shared" si="10"/>
        <v>base_ac: 2</v>
      </c>
      <c r="X23" s="4" t="str">
        <f t="shared" si="11"/>
        <v>max_dex_bonus: 6</v>
      </c>
      <c r="Y23" s="4" t="str">
        <f t="shared" si="12"/>
        <v>check_penalty: 0</v>
      </c>
      <c r="Z23" s="4" t="str">
        <f t="shared" si="13"/>
        <v>spell_failure: 0.1</v>
      </c>
      <c r="AA23" s="4" t="str">
        <f t="shared" si="14"/>
        <v>has_gauntlets: false</v>
      </c>
      <c r="AB23" s="4" t="str">
        <f t="shared" si="15"/>
        <v>can_run: true</v>
      </c>
      <c r="AD23" s="4" t="s">
        <v>1364</v>
      </c>
      <c r="AE23" s="4" t="str">
        <f t="shared" ca="1" si="16"/>
        <v>{product_name: 'Leather', cost: 10, stock: 18, weight: 15, category_id: 2, additional_information: JSON.stringify({base_size: 'Medium', armor_type: 'Light', base_ac: 2, max_dex_bonus: 6, check_penalty: 0, spell_failure: 0.1, has_gauntlets: false, can_run: true})},</v>
      </c>
    </row>
    <row r="24" spans="1:31" outlineLevel="1" x14ac:dyDescent="0.2">
      <c r="A24" s="12" t="s">
        <v>645</v>
      </c>
      <c r="B24" s="13"/>
      <c r="C24" s="12">
        <v>20</v>
      </c>
      <c r="D24" s="12">
        <v>35</v>
      </c>
      <c r="E24" s="4" t="s">
        <v>675</v>
      </c>
      <c r="F24" s="12" t="s">
        <v>477</v>
      </c>
      <c r="G24" s="12">
        <v>3</v>
      </c>
      <c r="H24" s="12">
        <v>6</v>
      </c>
      <c r="I24" s="12">
        <v>-2</v>
      </c>
      <c r="J24" s="12">
        <v>0.15</v>
      </c>
      <c r="K24" s="12" t="b">
        <v>0</v>
      </c>
      <c r="L24" s="12" t="b">
        <v>1</v>
      </c>
      <c r="O24" s="4" t="str">
        <f t="shared" si="2"/>
        <v>product_name: 'Leather Scale'</v>
      </c>
      <c r="P24" s="4" t="str">
        <f t="shared" si="3"/>
        <v/>
      </c>
      <c r="Q24" s="4" t="str">
        <f t="shared" si="4"/>
        <v>cost: 35</v>
      </c>
      <c r="R24" s="4" t="str">
        <f t="shared" ca="1" si="5"/>
        <v>stock: 7</v>
      </c>
      <c r="S24" s="4" t="str">
        <f t="shared" si="6"/>
        <v>weight: 20</v>
      </c>
      <c r="T24" s="4" t="str">
        <f t="shared" si="7"/>
        <v>category_id: 2</v>
      </c>
      <c r="U24" s="4" t="str">
        <f t="shared" si="8"/>
        <v>base_size: 'Medium'</v>
      </c>
      <c r="V24" s="4" t="str">
        <f t="shared" si="9"/>
        <v>armor_type: 'Light'</v>
      </c>
      <c r="W24" s="4" t="str">
        <f t="shared" si="10"/>
        <v>base_ac: 3</v>
      </c>
      <c r="X24" s="4" t="str">
        <f t="shared" si="11"/>
        <v>max_dex_bonus: 6</v>
      </c>
      <c r="Y24" s="4" t="str">
        <f t="shared" si="12"/>
        <v>check_penalty: -2</v>
      </c>
      <c r="Z24" s="4" t="str">
        <f t="shared" si="13"/>
        <v>spell_failure: 0.15</v>
      </c>
      <c r="AA24" s="4" t="str">
        <f t="shared" si="14"/>
        <v>has_gauntlets: false</v>
      </c>
      <c r="AB24" s="4" t="str">
        <f t="shared" si="15"/>
        <v>can_run: true</v>
      </c>
      <c r="AD24" s="4" t="s">
        <v>1364</v>
      </c>
      <c r="AE24" s="4" t="str">
        <f t="shared" ca="1" si="16"/>
        <v>{product_name: 'Leather Scale', cost: 35, stock: 7, weight: 20, category_id: 2, additional_information: JSON.stringify({base_size: 'Medium', armor_type: 'Light', base_ac: 3, max_dex_bonus: 6, check_penalty: -2, spell_failure: 0.15, has_gauntlets: false, can_run: true})},</v>
      </c>
    </row>
    <row r="25" spans="1:31" outlineLevel="1" x14ac:dyDescent="0.2">
      <c r="A25" s="23" t="s">
        <v>646</v>
      </c>
      <c r="B25" s="24"/>
      <c r="C25" s="23">
        <v>20</v>
      </c>
      <c r="D25" s="23">
        <v>10</v>
      </c>
      <c r="E25" s="4" t="s">
        <v>675</v>
      </c>
      <c r="F25" s="12" t="s">
        <v>477</v>
      </c>
      <c r="G25" s="23">
        <v>3</v>
      </c>
      <c r="H25" s="23">
        <v>6</v>
      </c>
      <c r="I25" s="23">
        <v>-1</v>
      </c>
      <c r="J25" s="23">
        <v>0.1</v>
      </c>
      <c r="K25" s="23" t="b">
        <v>0</v>
      </c>
      <c r="L25" s="12" t="b">
        <v>1</v>
      </c>
      <c r="O25" s="4" t="str">
        <f t="shared" si="2"/>
        <v>product_name: 'Light Hide'</v>
      </c>
      <c r="P25" s="4" t="str">
        <f t="shared" si="3"/>
        <v/>
      </c>
      <c r="Q25" s="4" t="str">
        <f t="shared" si="4"/>
        <v>cost: 10</v>
      </c>
      <c r="R25" s="4" t="str">
        <f t="shared" ca="1" si="5"/>
        <v>stock: 1</v>
      </c>
      <c r="S25" s="4" t="str">
        <f t="shared" si="6"/>
        <v>weight: 20</v>
      </c>
      <c r="T25" s="4" t="str">
        <f t="shared" si="7"/>
        <v>category_id: 2</v>
      </c>
      <c r="U25" s="4" t="str">
        <f t="shared" si="8"/>
        <v>base_size: 'Medium'</v>
      </c>
      <c r="V25" s="4" t="str">
        <f t="shared" si="9"/>
        <v>armor_type: 'Light'</v>
      </c>
      <c r="W25" s="4" t="str">
        <f t="shared" si="10"/>
        <v>base_ac: 3</v>
      </c>
      <c r="X25" s="4" t="str">
        <f t="shared" si="11"/>
        <v>max_dex_bonus: 6</v>
      </c>
      <c r="Y25" s="4" t="str">
        <f t="shared" si="12"/>
        <v>check_penalty: -1</v>
      </c>
      <c r="Z25" s="4" t="str">
        <f t="shared" si="13"/>
        <v>spell_failure: 0.1</v>
      </c>
      <c r="AA25" s="4" t="str">
        <f t="shared" si="14"/>
        <v>has_gauntlets: false</v>
      </c>
      <c r="AB25" s="4" t="str">
        <f t="shared" si="15"/>
        <v>can_run: true</v>
      </c>
      <c r="AD25" s="4" t="s">
        <v>1364</v>
      </c>
      <c r="AE25" s="4" t="str">
        <f t="shared" ca="1" si="16"/>
        <v>{product_name: 'Light Hide', cost: 10, stock: 1, weight: 20, category_id: 2, additional_information: JSON.stringify({base_size: 'Medium', armor_type: 'Light', base_ac: 3, max_dex_bonus: 6, check_penalty: -1, spell_failure: 0.1, has_gauntlets: false, can_run: true})},</v>
      </c>
    </row>
    <row r="26" spans="1:31" outlineLevel="1" x14ac:dyDescent="0.2">
      <c r="A26" s="12" t="s">
        <v>647</v>
      </c>
      <c r="B26" s="13"/>
      <c r="C26" s="12">
        <v>0</v>
      </c>
      <c r="D26" s="12">
        <v>0</v>
      </c>
      <c r="E26" s="4" t="s">
        <v>675</v>
      </c>
      <c r="F26" s="12" t="s">
        <v>1352</v>
      </c>
      <c r="G26" s="12">
        <v>4</v>
      </c>
      <c r="H26" s="12">
        <v>99</v>
      </c>
      <c r="I26" s="12">
        <v>0</v>
      </c>
      <c r="J26" s="12">
        <v>0</v>
      </c>
      <c r="K26" s="12" t="b">
        <v>0</v>
      </c>
      <c r="L26" s="12" t="b">
        <v>1</v>
      </c>
      <c r="O26" s="4" t="str">
        <f t="shared" si="2"/>
        <v>product_name: 'Mage Armor'</v>
      </c>
      <c r="P26" s="4" t="str">
        <f t="shared" si="3"/>
        <v/>
      </c>
      <c r="Q26" s="4" t="str">
        <f t="shared" si="4"/>
        <v>cost: 0</v>
      </c>
      <c r="R26" s="4" t="str">
        <f t="shared" ca="1" si="5"/>
        <v>stock: 16</v>
      </c>
      <c r="S26" s="4" t="str">
        <f t="shared" si="6"/>
        <v>weight: 0</v>
      </c>
      <c r="T26" s="4" t="str">
        <f t="shared" si="7"/>
        <v>category_id: 2</v>
      </c>
      <c r="U26" s="4" t="str">
        <f t="shared" si="8"/>
        <v>base_size: 'Medium'</v>
      </c>
      <c r="V26" s="4" t="str">
        <f t="shared" si="9"/>
        <v/>
      </c>
      <c r="W26" s="4" t="str">
        <f t="shared" si="10"/>
        <v>base_ac: 4</v>
      </c>
      <c r="X26" s="4" t="str">
        <f t="shared" si="11"/>
        <v>max_dex_bonus: 99</v>
      </c>
      <c r="Y26" s="4" t="str">
        <f t="shared" si="12"/>
        <v>check_penalty: 0</v>
      </c>
      <c r="Z26" s="4" t="str">
        <f t="shared" si="13"/>
        <v>spell_failure: 0</v>
      </c>
      <c r="AA26" s="4" t="str">
        <f t="shared" si="14"/>
        <v>has_gauntlets: false</v>
      </c>
      <c r="AB26" s="4" t="str">
        <f t="shared" si="15"/>
        <v>can_run: true</v>
      </c>
      <c r="AD26" s="4" t="s">
        <v>1364</v>
      </c>
      <c r="AE26" s="4" t="str">
        <f t="shared" ca="1" si="16"/>
        <v>{product_name: 'Mage Armor', cost: 0, stock: 16, weight: 0, category_id: 2, additional_information: JSON.stringify({base_size: 'Medium', base_ac: 4, max_dex_bonus: 99, check_penalty: 0, spell_failure: 0, has_gauntlets: false, can_run: true})},</v>
      </c>
    </row>
    <row r="27" spans="1:31" outlineLevel="1" x14ac:dyDescent="0.2">
      <c r="A27" s="12" t="s">
        <v>648</v>
      </c>
      <c r="B27" s="13"/>
      <c r="C27" s="12">
        <v>40</v>
      </c>
      <c r="D27" s="12">
        <v>125</v>
      </c>
      <c r="E27" s="4" t="s">
        <v>675</v>
      </c>
      <c r="F27" s="12" t="s">
        <v>675</v>
      </c>
      <c r="G27" s="12">
        <v>4</v>
      </c>
      <c r="H27" s="12">
        <v>4</v>
      </c>
      <c r="I27" s="12">
        <v>-3</v>
      </c>
      <c r="J27" s="12">
        <v>0.2</v>
      </c>
      <c r="K27" s="12" t="b">
        <v>0</v>
      </c>
      <c r="L27" s="12" t="b">
        <v>0</v>
      </c>
      <c r="O27" s="4" t="str">
        <f t="shared" si="2"/>
        <v>product_name: 'Naga'</v>
      </c>
      <c r="P27" s="4" t="str">
        <f t="shared" si="3"/>
        <v/>
      </c>
      <c r="Q27" s="4" t="str">
        <f t="shared" si="4"/>
        <v>cost: 125</v>
      </c>
      <c r="R27" s="4" t="str">
        <f t="shared" ca="1" si="5"/>
        <v>stock: 12</v>
      </c>
      <c r="S27" s="4" t="str">
        <f t="shared" si="6"/>
        <v>weight: 40</v>
      </c>
      <c r="T27" s="4" t="str">
        <f t="shared" si="7"/>
        <v>category_id: 2</v>
      </c>
      <c r="U27" s="4" t="str">
        <f t="shared" si="8"/>
        <v>base_size: 'Medium'</v>
      </c>
      <c r="V27" s="4" t="str">
        <f t="shared" si="9"/>
        <v>armor_type: 'Medium'</v>
      </c>
      <c r="W27" s="4" t="str">
        <f t="shared" si="10"/>
        <v>base_ac: 4</v>
      </c>
      <c r="X27" s="4" t="str">
        <f t="shared" si="11"/>
        <v>max_dex_bonus: 4</v>
      </c>
      <c r="Y27" s="4" t="str">
        <f t="shared" si="12"/>
        <v>check_penalty: -3</v>
      </c>
      <c r="Z27" s="4" t="str">
        <f t="shared" si="13"/>
        <v>spell_failure: 0.2</v>
      </c>
      <c r="AA27" s="4" t="str">
        <f t="shared" si="14"/>
        <v>has_gauntlets: false</v>
      </c>
      <c r="AB27" s="4" t="str">
        <f t="shared" si="15"/>
        <v>can_run: false</v>
      </c>
      <c r="AD27" s="4" t="s">
        <v>1364</v>
      </c>
      <c r="AE27" s="4" t="str">
        <f t="shared" ca="1" si="16"/>
        <v>{product_name: 'Naga', cost: 125, stock: 12, weight: 40, category_id: 2, additional_information: JSON.stringify({base_size: 'Medium', armor_type: 'Medium', base_ac: 4, max_dex_bonus: 4, check_penalty: -3, spell_failure: 0.2, has_gauntlets: false, can_run: false})},</v>
      </c>
    </row>
    <row r="28" spans="1:31" outlineLevel="1" x14ac:dyDescent="0.2">
      <c r="A28" s="12" t="s">
        <v>649</v>
      </c>
      <c r="B28" s="13"/>
      <c r="C28" s="12">
        <v>0</v>
      </c>
      <c r="D28" s="12">
        <v>0</v>
      </c>
      <c r="E28" s="4" t="s">
        <v>675</v>
      </c>
      <c r="F28" s="12" t="s">
        <v>1352</v>
      </c>
      <c r="G28" s="12">
        <v>0</v>
      </c>
      <c r="H28" s="12">
        <v>99</v>
      </c>
      <c r="I28" s="12">
        <v>0</v>
      </c>
      <c r="J28" s="12">
        <v>0</v>
      </c>
      <c r="K28" s="12" t="b">
        <v>0</v>
      </c>
      <c r="L28" s="12" t="b">
        <v>1</v>
      </c>
      <c r="O28" s="4" t="str">
        <f t="shared" si="2"/>
        <v>product_name: 'None'</v>
      </c>
      <c r="P28" s="4" t="str">
        <f t="shared" si="3"/>
        <v/>
      </c>
      <c r="Q28" s="4" t="str">
        <f t="shared" si="4"/>
        <v>cost: 0</v>
      </c>
      <c r="R28" s="4" t="str">
        <f t="shared" ca="1" si="5"/>
        <v>stock: 16</v>
      </c>
      <c r="S28" s="4" t="str">
        <f t="shared" si="6"/>
        <v>weight: 0</v>
      </c>
      <c r="T28" s="4" t="str">
        <f t="shared" si="7"/>
        <v>category_id: 2</v>
      </c>
      <c r="U28" s="4" t="str">
        <f t="shared" si="8"/>
        <v>base_size: 'Medium'</v>
      </c>
      <c r="V28" s="4" t="str">
        <f t="shared" si="9"/>
        <v/>
      </c>
      <c r="W28" s="4" t="str">
        <f t="shared" si="10"/>
        <v>base_ac: 0</v>
      </c>
      <c r="X28" s="4" t="str">
        <f t="shared" si="11"/>
        <v>max_dex_bonus: 99</v>
      </c>
      <c r="Y28" s="4" t="str">
        <f t="shared" si="12"/>
        <v>check_penalty: 0</v>
      </c>
      <c r="Z28" s="4" t="str">
        <f t="shared" si="13"/>
        <v>spell_failure: 0</v>
      </c>
      <c r="AA28" s="4" t="str">
        <f t="shared" si="14"/>
        <v>has_gauntlets: false</v>
      </c>
      <c r="AB28" s="4" t="str">
        <f t="shared" si="15"/>
        <v>can_run: true</v>
      </c>
      <c r="AD28" s="4" t="s">
        <v>1364</v>
      </c>
      <c r="AE28" s="4" t="str">
        <f t="shared" ca="1" si="16"/>
        <v>{product_name: 'None', cost: 0, stock: 16, weight: 0, category_id: 2, additional_information: JSON.stringify({base_size: 'Medium', base_ac: 0, max_dex_bonus: 99, check_penalty: 0, spell_failure: 0, has_gauntlets: false, can_run: true})},</v>
      </c>
    </row>
    <row r="29" spans="1:31" outlineLevel="1" x14ac:dyDescent="0.2">
      <c r="A29" s="12" t="s">
        <v>650</v>
      </c>
      <c r="B29" s="13"/>
      <c r="C29" s="12">
        <v>10</v>
      </c>
      <c r="D29" s="12">
        <v>5</v>
      </c>
      <c r="E29" s="4" t="s">
        <v>675</v>
      </c>
      <c r="F29" s="12" t="s">
        <v>477</v>
      </c>
      <c r="G29" s="12">
        <v>1</v>
      </c>
      <c r="H29" s="12">
        <v>8</v>
      </c>
      <c r="I29" s="12">
        <v>0</v>
      </c>
      <c r="J29" s="12">
        <v>0.05</v>
      </c>
      <c r="K29" s="12" t="b">
        <v>0</v>
      </c>
      <c r="L29" s="12" t="b">
        <v>1</v>
      </c>
      <c r="O29" s="4" t="str">
        <f t="shared" si="2"/>
        <v>product_name: 'Padded'</v>
      </c>
      <c r="P29" s="4" t="str">
        <f t="shared" si="3"/>
        <v/>
      </c>
      <c r="Q29" s="4" t="str">
        <f t="shared" si="4"/>
        <v>cost: 5</v>
      </c>
      <c r="R29" s="4" t="str">
        <f t="shared" ca="1" si="5"/>
        <v>stock: 19</v>
      </c>
      <c r="S29" s="4" t="str">
        <f t="shared" si="6"/>
        <v>weight: 10</v>
      </c>
      <c r="T29" s="4" t="str">
        <f t="shared" si="7"/>
        <v>category_id: 2</v>
      </c>
      <c r="U29" s="4" t="str">
        <f t="shared" si="8"/>
        <v>base_size: 'Medium'</v>
      </c>
      <c r="V29" s="4" t="str">
        <f t="shared" si="9"/>
        <v>armor_type: 'Light'</v>
      </c>
      <c r="W29" s="4" t="str">
        <f t="shared" si="10"/>
        <v>base_ac: 1</v>
      </c>
      <c r="X29" s="4" t="str">
        <f t="shared" si="11"/>
        <v>max_dex_bonus: 8</v>
      </c>
      <c r="Y29" s="4" t="str">
        <f t="shared" si="12"/>
        <v>check_penalty: 0</v>
      </c>
      <c r="Z29" s="4" t="str">
        <f t="shared" si="13"/>
        <v>spell_failure: 0.05</v>
      </c>
      <c r="AA29" s="4" t="str">
        <f t="shared" si="14"/>
        <v>has_gauntlets: false</v>
      </c>
      <c r="AB29" s="4" t="str">
        <f t="shared" si="15"/>
        <v>can_run: true</v>
      </c>
      <c r="AD29" s="4" t="s">
        <v>1364</v>
      </c>
      <c r="AE29" s="4" t="str">
        <f t="shared" ca="1" si="16"/>
        <v>{product_name: 'Padded', cost: 5, stock: 19, weight: 10, category_id: 2, additional_information: JSON.stringify({base_size: 'Medium', armor_type: 'Light', base_ac: 1, max_dex_bonus: 8, check_penalty: 0, spell_failure: 0.05, has_gauntlets: false, can_run: true})},</v>
      </c>
    </row>
    <row r="30" spans="1:31" outlineLevel="1" x14ac:dyDescent="0.2">
      <c r="A30" s="12" t="s">
        <v>651</v>
      </c>
      <c r="B30" s="13"/>
      <c r="C30" s="12">
        <v>30</v>
      </c>
      <c r="D30" s="12">
        <v>50</v>
      </c>
      <c r="E30" s="4" t="s">
        <v>675</v>
      </c>
      <c r="F30" s="12" t="s">
        <v>675</v>
      </c>
      <c r="G30" s="12">
        <v>4</v>
      </c>
      <c r="H30" s="12">
        <v>4</v>
      </c>
      <c r="I30" s="12">
        <v>-3</v>
      </c>
      <c r="J30" s="12">
        <v>0.25</v>
      </c>
      <c r="K30" s="12" t="b">
        <v>1</v>
      </c>
      <c r="L30" s="12" t="b">
        <v>0</v>
      </c>
      <c r="O30" s="4" t="str">
        <f t="shared" si="2"/>
        <v>product_name: 'Partial'</v>
      </c>
      <c r="P30" s="4" t="str">
        <f t="shared" si="3"/>
        <v/>
      </c>
      <c r="Q30" s="4" t="str">
        <f t="shared" si="4"/>
        <v>cost: 50</v>
      </c>
      <c r="R30" s="4" t="str">
        <f t="shared" ca="1" si="5"/>
        <v>stock: 10</v>
      </c>
      <c r="S30" s="4" t="str">
        <f t="shared" si="6"/>
        <v>weight: 30</v>
      </c>
      <c r="T30" s="4" t="str">
        <f t="shared" si="7"/>
        <v>category_id: 2</v>
      </c>
      <c r="U30" s="4" t="str">
        <f t="shared" si="8"/>
        <v>base_size: 'Medium'</v>
      </c>
      <c r="V30" s="4" t="str">
        <f t="shared" si="9"/>
        <v>armor_type: 'Medium'</v>
      </c>
      <c r="W30" s="4" t="str">
        <f t="shared" si="10"/>
        <v>base_ac: 4</v>
      </c>
      <c r="X30" s="4" t="str">
        <f t="shared" si="11"/>
        <v>max_dex_bonus: 4</v>
      </c>
      <c r="Y30" s="4" t="str">
        <f t="shared" si="12"/>
        <v>check_penalty: -3</v>
      </c>
      <c r="Z30" s="4" t="str">
        <f t="shared" si="13"/>
        <v>spell_failure: 0.25</v>
      </c>
      <c r="AA30" s="4" t="str">
        <f t="shared" si="14"/>
        <v>has_gauntlets: true</v>
      </c>
      <c r="AB30" s="4" t="str">
        <f t="shared" si="15"/>
        <v>can_run: false</v>
      </c>
      <c r="AD30" s="4" t="s">
        <v>1364</v>
      </c>
      <c r="AE30" s="4" t="str">
        <f t="shared" ca="1" si="16"/>
        <v>{product_name: 'Partial', cost: 50, stock: 10, weight: 30, category_id: 2, additional_information: JSON.stringify({base_size: 'Medium', armor_type: 'Medium', base_ac: 4, max_dex_bonus: 4, check_penalty: -3, spell_failure: 0.25, has_gauntlets: true, can_run: false})},</v>
      </c>
    </row>
    <row r="31" spans="1:31" outlineLevel="1" x14ac:dyDescent="0.2">
      <c r="A31" s="12" t="s">
        <v>652</v>
      </c>
      <c r="B31" s="13" t="s">
        <v>622</v>
      </c>
      <c r="C31" s="12">
        <v>30</v>
      </c>
      <c r="D31" s="12">
        <v>50</v>
      </c>
      <c r="E31" s="4" t="s">
        <v>675</v>
      </c>
      <c r="F31" s="12" t="s">
        <v>675</v>
      </c>
      <c r="G31" s="12">
        <v>4</v>
      </c>
      <c r="H31" s="12">
        <v>3</v>
      </c>
      <c r="I31" s="12">
        <v>-4</v>
      </c>
      <c r="J31" s="12">
        <v>0.25</v>
      </c>
      <c r="K31" s="12" t="b">
        <v>1</v>
      </c>
      <c r="L31" s="12" t="b">
        <v>0</v>
      </c>
      <c r="O31" s="4" t="str">
        <f t="shared" si="2"/>
        <v>product_name: 'Scale Mail'</v>
      </c>
      <c r="P31" s="4" t="str">
        <f t="shared" si="3"/>
        <v>description: 'The suit includes gauntlets.'</v>
      </c>
      <c r="Q31" s="4" t="str">
        <f t="shared" si="4"/>
        <v>cost: 50</v>
      </c>
      <c r="R31" s="4" t="str">
        <f t="shared" ca="1" si="5"/>
        <v>stock: 10</v>
      </c>
      <c r="S31" s="4" t="str">
        <f t="shared" si="6"/>
        <v>weight: 30</v>
      </c>
      <c r="T31" s="4" t="str">
        <f t="shared" si="7"/>
        <v>category_id: 2</v>
      </c>
      <c r="U31" s="4" t="str">
        <f t="shared" si="8"/>
        <v>base_size: 'Medium'</v>
      </c>
      <c r="V31" s="4" t="str">
        <f t="shared" si="9"/>
        <v>armor_type: 'Medium'</v>
      </c>
      <c r="W31" s="4" t="str">
        <f t="shared" si="10"/>
        <v>base_ac: 4</v>
      </c>
      <c r="X31" s="4" t="str">
        <f t="shared" si="11"/>
        <v>max_dex_bonus: 3</v>
      </c>
      <c r="Y31" s="4" t="str">
        <f t="shared" si="12"/>
        <v>check_penalty: -4</v>
      </c>
      <c r="Z31" s="4" t="str">
        <f t="shared" si="13"/>
        <v>spell_failure: 0.25</v>
      </c>
      <c r="AA31" s="4" t="str">
        <f t="shared" si="14"/>
        <v>has_gauntlets: true</v>
      </c>
      <c r="AB31" s="4" t="str">
        <f t="shared" si="15"/>
        <v>can_run: false</v>
      </c>
      <c r="AD31" s="4" t="s">
        <v>1364</v>
      </c>
      <c r="AE31" s="4" t="str">
        <f t="shared" ca="1" si="16"/>
        <v>{product_name: 'Scale Mail', description: 'The suit includes gauntlets.', cost: 50, stock: 10, weight: 30, category_id: 2, additional_information: JSON.stringify({base_size: 'Medium', armor_type: 'Medium', base_ac: 4, max_dex_bonus: 3, check_penalty: -4, spell_failure: 0.25, has_gauntlets: true, can_run: false})},</v>
      </c>
    </row>
    <row r="32" spans="1:31" outlineLevel="1" x14ac:dyDescent="0.2">
      <c r="A32" s="12" t="s">
        <v>653</v>
      </c>
      <c r="B32" s="13" t="s">
        <v>622</v>
      </c>
      <c r="C32" s="12">
        <v>45</v>
      </c>
      <c r="D32" s="12">
        <v>200</v>
      </c>
      <c r="E32" s="4" t="s">
        <v>675</v>
      </c>
      <c r="F32" s="12" t="s">
        <v>674</v>
      </c>
      <c r="G32" s="12">
        <v>6</v>
      </c>
      <c r="H32" s="12">
        <v>0</v>
      </c>
      <c r="I32" s="12">
        <v>-7</v>
      </c>
      <c r="J32" s="12">
        <v>0.4</v>
      </c>
      <c r="K32" s="12" t="b">
        <v>1</v>
      </c>
      <c r="L32" s="12" t="b">
        <v>0</v>
      </c>
      <c r="O32" s="4" t="str">
        <f t="shared" si="2"/>
        <v>product_name: 'Splint Mail'</v>
      </c>
      <c r="P32" s="4" t="str">
        <f t="shared" si="3"/>
        <v>description: 'The suit includes gauntlets.'</v>
      </c>
      <c r="Q32" s="4" t="str">
        <f t="shared" si="4"/>
        <v>cost: 200</v>
      </c>
      <c r="R32" s="4" t="str">
        <f t="shared" ca="1" si="5"/>
        <v>stock: 11</v>
      </c>
      <c r="S32" s="4" t="str">
        <f t="shared" si="6"/>
        <v>weight: 45</v>
      </c>
      <c r="T32" s="4" t="str">
        <f t="shared" si="7"/>
        <v>category_id: 2</v>
      </c>
      <c r="U32" s="4" t="str">
        <f t="shared" si="8"/>
        <v>base_size: 'Medium'</v>
      </c>
      <c r="V32" s="4" t="str">
        <f t="shared" si="9"/>
        <v>armor_type: 'Heavy'</v>
      </c>
      <c r="W32" s="4" t="str">
        <f t="shared" si="10"/>
        <v>base_ac: 6</v>
      </c>
      <c r="X32" s="4" t="str">
        <f t="shared" si="11"/>
        <v>max_dex_bonus: 0</v>
      </c>
      <c r="Y32" s="4" t="str">
        <f t="shared" si="12"/>
        <v>check_penalty: -7</v>
      </c>
      <c r="Z32" s="4" t="str">
        <f t="shared" si="13"/>
        <v>spell_failure: 0.4</v>
      </c>
      <c r="AA32" s="4" t="str">
        <f t="shared" si="14"/>
        <v>has_gauntlets: true</v>
      </c>
      <c r="AB32" s="4" t="str">
        <f t="shared" si="15"/>
        <v>can_run: false</v>
      </c>
      <c r="AD32" s="4" t="s">
        <v>1364</v>
      </c>
      <c r="AE32" s="4" t="str">
        <f t="shared" ca="1" si="16"/>
        <v>{product_name: 'Splint Mail', description: 'The suit includes gauntlets.', cost: 200, stock: 11, weight: 45, category_id: 2, additional_information: JSON.stringify({base_size: 'Medium', armor_type: 'Heavy', base_ac: 6, max_dex_bonus: 0, check_penalty: -7, spell_failure: 0.4, has_gauntlets: true, can_run: false})},</v>
      </c>
    </row>
    <row r="33" spans="1:31" outlineLevel="1" x14ac:dyDescent="0.2">
      <c r="A33" s="12" t="s">
        <v>654</v>
      </c>
      <c r="B33" s="13"/>
      <c r="C33" s="12">
        <v>20</v>
      </c>
      <c r="D33" s="12">
        <v>25</v>
      </c>
      <c r="E33" s="4" t="s">
        <v>675</v>
      </c>
      <c r="F33" s="12" t="s">
        <v>477</v>
      </c>
      <c r="G33" s="12">
        <v>3</v>
      </c>
      <c r="H33" s="12">
        <v>5</v>
      </c>
      <c r="I33" s="12">
        <v>-1</v>
      </c>
      <c r="J33" s="12">
        <v>0.15</v>
      </c>
      <c r="K33" s="12" t="b">
        <v>0</v>
      </c>
      <c r="L33" s="12" t="b">
        <v>1</v>
      </c>
      <c r="O33" s="4" t="str">
        <f t="shared" si="2"/>
        <v>product_name: 'Studded Leather'</v>
      </c>
      <c r="P33" s="4" t="str">
        <f t="shared" si="3"/>
        <v/>
      </c>
      <c r="Q33" s="4" t="str">
        <f t="shared" si="4"/>
        <v>cost: 25</v>
      </c>
      <c r="R33" s="4" t="str">
        <f t="shared" ca="1" si="5"/>
        <v>stock: 14</v>
      </c>
      <c r="S33" s="4" t="str">
        <f t="shared" si="6"/>
        <v>weight: 20</v>
      </c>
      <c r="T33" s="4" t="str">
        <f t="shared" si="7"/>
        <v>category_id: 2</v>
      </c>
      <c r="U33" s="4" t="str">
        <f t="shared" si="8"/>
        <v>base_size: 'Medium'</v>
      </c>
      <c r="V33" s="4" t="str">
        <f t="shared" si="9"/>
        <v>armor_type: 'Light'</v>
      </c>
      <c r="W33" s="4" t="str">
        <f t="shared" si="10"/>
        <v>base_ac: 3</v>
      </c>
      <c r="X33" s="4" t="str">
        <f t="shared" si="11"/>
        <v>max_dex_bonus: 5</v>
      </c>
      <c r="Y33" s="4" t="str">
        <f t="shared" si="12"/>
        <v>check_penalty: -1</v>
      </c>
      <c r="Z33" s="4" t="str">
        <f t="shared" si="13"/>
        <v>spell_failure: 0.15</v>
      </c>
      <c r="AA33" s="4" t="str">
        <f t="shared" si="14"/>
        <v>has_gauntlets: false</v>
      </c>
      <c r="AB33" s="4" t="str">
        <f t="shared" si="15"/>
        <v>can_run: true</v>
      </c>
      <c r="AD33" s="4" t="s">
        <v>1364</v>
      </c>
      <c r="AE33" s="4" t="str">
        <f t="shared" ca="1" si="16"/>
        <v>{product_name: 'Studded Leather', cost: 25, stock: 14, weight: 20, category_id: 2, additional_information: JSON.stringify({base_size: 'Medium', armor_type: 'Light', base_ac: 3, max_dex_bonus: 5, check_penalty: -1, spell_failure: 0.15, has_gauntlets: false, can_run: true})},</v>
      </c>
    </row>
    <row r="34" spans="1:31" outlineLevel="1" x14ac:dyDescent="0.2">
      <c r="A34" s="12" t="s">
        <v>656</v>
      </c>
      <c r="B34" s="13"/>
      <c r="C34" s="12">
        <v>5</v>
      </c>
      <c r="D34" s="27">
        <v>5</v>
      </c>
      <c r="E34" s="4" t="s">
        <v>675</v>
      </c>
      <c r="F34" s="12" t="s">
        <v>477</v>
      </c>
      <c r="G34" s="12">
        <v>1</v>
      </c>
      <c r="H34" s="12">
        <v>5</v>
      </c>
      <c r="I34" s="12">
        <v>0</v>
      </c>
      <c r="J34" s="12">
        <v>0.1</v>
      </c>
      <c r="K34" s="12" t="b">
        <v>0</v>
      </c>
      <c r="L34" s="12" t="b">
        <v>1</v>
      </c>
      <c r="O34" s="4" t="str">
        <f t="shared" si="2"/>
        <v>product_name: 'Wicker'</v>
      </c>
      <c r="P34" s="4" t="str">
        <f t="shared" si="3"/>
        <v/>
      </c>
      <c r="Q34" s="4" t="str">
        <f t="shared" si="4"/>
        <v>cost: 5</v>
      </c>
      <c r="R34" s="4" t="str">
        <f t="shared" ca="1" si="5"/>
        <v>stock: 7</v>
      </c>
      <c r="S34" s="4" t="str">
        <f t="shared" si="6"/>
        <v>weight: 5</v>
      </c>
      <c r="T34" s="4" t="str">
        <f t="shared" si="7"/>
        <v>category_id: 2</v>
      </c>
      <c r="U34" s="4" t="str">
        <f t="shared" si="8"/>
        <v>base_size: 'Medium'</v>
      </c>
      <c r="V34" s="4" t="str">
        <f t="shared" si="9"/>
        <v>armor_type: 'Light'</v>
      </c>
      <c r="W34" s="4" t="str">
        <f t="shared" si="10"/>
        <v>base_ac: 1</v>
      </c>
      <c r="X34" s="4" t="str">
        <f t="shared" si="11"/>
        <v>max_dex_bonus: 5</v>
      </c>
      <c r="Y34" s="4" t="str">
        <f t="shared" si="12"/>
        <v>check_penalty: 0</v>
      </c>
      <c r="Z34" s="4" t="str">
        <f t="shared" si="13"/>
        <v>spell_failure: 0.1</v>
      </c>
      <c r="AA34" s="4" t="str">
        <f t="shared" si="14"/>
        <v>has_gauntlets: false</v>
      </c>
      <c r="AB34" s="4" t="str">
        <f t="shared" si="15"/>
        <v>can_run: true</v>
      </c>
      <c r="AD34" s="4" t="s">
        <v>1364</v>
      </c>
      <c r="AE34" s="4" t="str">
        <f t="shared" ca="1" si="16"/>
        <v>{product_name: 'Wicker', cost: 5, stock: 7, weight: 5, category_id: 2, additional_information: JSON.stringify({base_size: 'Medium', armor_type: 'Light', base_ac: 1, max_dex_bonus: 5, check_penalty: 0, spell_failure: 0.1, has_gauntlets: false, can_run: true})},</v>
      </c>
    </row>
    <row r="35" spans="1:31" outlineLevel="1" x14ac:dyDescent="0.2">
      <c r="A35" s="12" t="s">
        <v>657</v>
      </c>
      <c r="B35" s="13"/>
      <c r="C35" s="12">
        <v>20</v>
      </c>
      <c r="D35" s="27">
        <v>15</v>
      </c>
      <c r="E35" s="4" t="s">
        <v>675</v>
      </c>
      <c r="F35" s="12" t="s">
        <v>477</v>
      </c>
      <c r="G35" s="12">
        <v>3</v>
      </c>
      <c r="H35" s="12">
        <v>4</v>
      </c>
      <c r="I35" s="12">
        <v>-3</v>
      </c>
      <c r="J35" s="12">
        <v>0.15</v>
      </c>
      <c r="K35" s="12" t="b">
        <v>0</v>
      </c>
      <c r="L35" s="12" t="b">
        <v>1</v>
      </c>
      <c r="O35" s="4" t="str">
        <f t="shared" si="2"/>
        <v>product_name: 'Wood'</v>
      </c>
      <c r="P35" s="4" t="str">
        <f t="shared" si="3"/>
        <v/>
      </c>
      <c r="Q35" s="4" t="str">
        <f t="shared" si="4"/>
        <v>cost: 15</v>
      </c>
      <c r="R35" s="4" t="str">
        <f t="shared" ca="1" si="5"/>
        <v>stock: 11</v>
      </c>
      <c r="S35" s="4" t="str">
        <f t="shared" si="6"/>
        <v>weight: 20</v>
      </c>
      <c r="T35" s="4" t="str">
        <f t="shared" si="7"/>
        <v>category_id: 2</v>
      </c>
      <c r="U35" s="4" t="str">
        <f t="shared" si="8"/>
        <v>base_size: 'Medium'</v>
      </c>
      <c r="V35" s="4" t="str">
        <f t="shared" si="9"/>
        <v>armor_type: 'Light'</v>
      </c>
      <c r="W35" s="4" t="str">
        <f t="shared" si="10"/>
        <v>base_ac: 3</v>
      </c>
      <c r="X35" s="4" t="str">
        <f t="shared" si="11"/>
        <v>max_dex_bonus: 4</v>
      </c>
      <c r="Y35" s="4" t="str">
        <f t="shared" si="12"/>
        <v>check_penalty: -3</v>
      </c>
      <c r="Z35" s="4" t="str">
        <f t="shared" si="13"/>
        <v>spell_failure: 0.15</v>
      </c>
      <c r="AA35" s="4" t="str">
        <f t="shared" si="14"/>
        <v>has_gauntlets: false</v>
      </c>
      <c r="AB35" s="4" t="str">
        <f t="shared" si="15"/>
        <v>can_run: true</v>
      </c>
      <c r="AD35" s="4" t="s">
        <v>1364</v>
      </c>
      <c r="AE35" s="4" t="str">
        <f t="shared" ca="1" si="16"/>
        <v>{product_name: 'Wood', cost: 15, stock: 11, weight: 20, category_id: 2, additional_information: JSON.stringify({base_size: 'Medium', armor_type: 'Light', base_ac: 3, max_dex_bonus: 4, check_penalty: -3, spell_failure: 0.15, has_gauntlets: false, can_run: true})},</v>
      </c>
    </row>
    <row r="36" spans="1:31" ht="11.25" customHeight="1" outlineLevel="1" x14ac:dyDescent="0.2">
      <c r="A36" s="12" t="s">
        <v>660</v>
      </c>
      <c r="B36" s="13" t="s">
        <v>661</v>
      </c>
      <c r="C36" s="12">
        <v>5</v>
      </c>
      <c r="D36" s="12">
        <v>15</v>
      </c>
      <c r="E36" s="12" t="s">
        <v>1355</v>
      </c>
      <c r="F36" s="12" t="s">
        <v>477</v>
      </c>
      <c r="G36" s="12">
        <v>1</v>
      </c>
      <c r="H36" s="12">
        <v>99</v>
      </c>
      <c r="I36" s="12">
        <v>-1</v>
      </c>
      <c r="J36" s="12">
        <v>0.05</v>
      </c>
      <c r="K36" s="12" t="b">
        <v>0</v>
      </c>
      <c r="L36" s="12" t="b">
        <v>1</v>
      </c>
      <c r="O36" s="4" t="str">
        <f t="shared" si="2"/>
        <v>product_name: 'Buckler'</v>
      </c>
      <c r="P36" s="4" t="str">
        <f t="shared" si="3"/>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6" s="4" t="str">
        <f t="shared" si="4"/>
        <v>cost: 15</v>
      </c>
      <c r="R36" s="4" t="str">
        <f t="shared" ca="1" si="5"/>
        <v>stock: 11</v>
      </c>
      <c r="S36" s="4" t="str">
        <f t="shared" si="6"/>
        <v>weight: 5</v>
      </c>
      <c r="T36" s="4" t="str">
        <f t="shared" si="7"/>
        <v>category_id: 2</v>
      </c>
      <c r="U36" s="4" t="str">
        <f t="shared" si="8"/>
        <v>base_size: 'Tiny'</v>
      </c>
      <c r="V36" s="4" t="str">
        <f t="shared" si="9"/>
        <v>armor_type: 'Light'</v>
      </c>
      <c r="W36" s="4" t="str">
        <f t="shared" si="10"/>
        <v>base_ac: 1</v>
      </c>
      <c r="X36" s="4" t="str">
        <f t="shared" si="11"/>
        <v>max_dex_bonus: 99</v>
      </c>
      <c r="Y36" s="4" t="str">
        <f t="shared" si="12"/>
        <v>check_penalty: -1</v>
      </c>
      <c r="Z36" s="4" t="str">
        <f t="shared" si="13"/>
        <v>spell_failure: 0.05</v>
      </c>
      <c r="AA36" s="4" t="str">
        <f t="shared" si="14"/>
        <v>has_gauntlets: false</v>
      </c>
      <c r="AB36" s="4" t="str">
        <f t="shared" si="15"/>
        <v>can_run: true</v>
      </c>
      <c r="AD36" s="4" t="s">
        <v>1364</v>
      </c>
      <c r="AE36" s="4" t="str">
        <f t="shared" ca="1" si="16"/>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11, weight: 5, category_id: 2, additional_information: JSON.stringify({base_size: 'Tiny', armor_type: 'Light', base_ac: 1, max_dex_bonus: 99, check_penalty: -1, spell_failure: 0.05, has_gauntlets: false, can_run: true})},</v>
      </c>
    </row>
    <row r="37" spans="1:31" outlineLevel="1" x14ac:dyDescent="0.2">
      <c r="A37" s="12" t="s">
        <v>662</v>
      </c>
      <c r="B37" s="13"/>
      <c r="C37" s="12">
        <v>10</v>
      </c>
      <c r="D37" s="12"/>
      <c r="E37" s="12" t="s">
        <v>1356</v>
      </c>
      <c r="F37" s="12" t="s">
        <v>477</v>
      </c>
      <c r="G37" s="12">
        <v>1</v>
      </c>
      <c r="H37" s="12">
        <v>99</v>
      </c>
      <c r="I37" s="12">
        <v>-1</v>
      </c>
      <c r="J37" s="12">
        <v>0.05</v>
      </c>
      <c r="K37" s="12" t="b">
        <v>0</v>
      </c>
      <c r="L37" s="12" t="b">
        <v>1</v>
      </c>
      <c r="O37" s="4" t="str">
        <f t="shared" si="2"/>
        <v>product_name: 'Grasping Shield'</v>
      </c>
      <c r="P37" s="4" t="str">
        <f t="shared" si="3"/>
        <v/>
      </c>
      <c r="Q37" s="4" t="str">
        <f t="shared" si="4"/>
        <v>cost: -1</v>
      </c>
      <c r="R37" s="4" t="str">
        <f t="shared" ca="1" si="5"/>
        <v>stock: 19</v>
      </c>
      <c r="S37" s="4" t="str">
        <f t="shared" si="6"/>
        <v>weight: 10</v>
      </c>
      <c r="T37" s="4" t="str">
        <f t="shared" si="7"/>
        <v>category_id: 2</v>
      </c>
      <c r="U37" s="4" t="str">
        <f t="shared" si="8"/>
        <v>base_size: 'Small'</v>
      </c>
      <c r="V37" s="4" t="str">
        <f t="shared" si="9"/>
        <v>armor_type: 'Light'</v>
      </c>
      <c r="W37" s="4" t="str">
        <f t="shared" si="10"/>
        <v>base_ac: 1</v>
      </c>
      <c r="X37" s="4" t="str">
        <f t="shared" si="11"/>
        <v>max_dex_bonus: 99</v>
      </c>
      <c r="Y37" s="4" t="str">
        <f t="shared" si="12"/>
        <v>check_penalty: -1</v>
      </c>
      <c r="Z37" s="4" t="str">
        <f t="shared" si="13"/>
        <v>spell_failure: 0.05</v>
      </c>
      <c r="AA37" s="4" t="str">
        <f t="shared" si="14"/>
        <v>has_gauntlets: false</v>
      </c>
      <c r="AB37" s="4" t="str">
        <f t="shared" si="15"/>
        <v>can_run: true</v>
      </c>
      <c r="AD37" s="4" t="s">
        <v>1364</v>
      </c>
      <c r="AE37" s="4" t="str">
        <f t="shared" ca="1" si="16"/>
        <v>{product_name: 'Grasping Shield', cost: -1, stock: 19, weight: 10, category_id: 2, additional_information: JSON.stringify({base_size: 'Small', armor_type: 'Light', base_ac: 1, max_dex_bonus: 99, check_penalty: -1, spell_failure: 0.05, has_gauntlets: false, can_run: true})},</v>
      </c>
    </row>
    <row r="38" spans="1:31" ht="11.25" customHeight="1" outlineLevel="1" x14ac:dyDescent="0.2">
      <c r="A38" s="12" t="s">
        <v>663</v>
      </c>
      <c r="B38" s="13"/>
      <c r="C38" s="12">
        <v>45</v>
      </c>
      <c r="D38" s="12"/>
      <c r="E38" s="12" t="s">
        <v>675</v>
      </c>
      <c r="F38" s="12" t="s">
        <v>477</v>
      </c>
      <c r="G38" s="12">
        <v>0</v>
      </c>
      <c r="H38" s="12">
        <v>99</v>
      </c>
      <c r="I38" s="12">
        <v>-10</v>
      </c>
      <c r="J38" s="12">
        <v>0.5</v>
      </c>
      <c r="K38" s="12" t="b">
        <v>0</v>
      </c>
      <c r="L38" s="12" t="b">
        <v>1</v>
      </c>
      <c r="O38" s="4" t="str">
        <f t="shared" si="2"/>
        <v>product_name: 'Kappa Shell'</v>
      </c>
      <c r="P38" s="4" t="str">
        <f t="shared" si="3"/>
        <v/>
      </c>
      <c r="Q38" s="4" t="str">
        <f t="shared" si="4"/>
        <v>cost: -1</v>
      </c>
      <c r="R38" s="4" t="str">
        <f t="shared" ca="1" si="5"/>
        <v>stock: 5</v>
      </c>
      <c r="S38" s="4" t="str">
        <f t="shared" si="6"/>
        <v>weight: 45</v>
      </c>
      <c r="T38" s="4" t="str">
        <f t="shared" si="7"/>
        <v>category_id: 2</v>
      </c>
      <c r="U38" s="4" t="str">
        <f t="shared" si="8"/>
        <v>base_size: 'Medium'</v>
      </c>
      <c r="V38" s="4" t="str">
        <f t="shared" si="9"/>
        <v>armor_type: 'Light'</v>
      </c>
      <c r="W38" s="4" t="str">
        <f t="shared" si="10"/>
        <v>base_ac: 0</v>
      </c>
      <c r="X38" s="4" t="str">
        <f t="shared" si="11"/>
        <v>max_dex_bonus: 99</v>
      </c>
      <c r="Y38" s="4" t="str">
        <f t="shared" si="12"/>
        <v>check_penalty: -10</v>
      </c>
      <c r="Z38" s="4" t="str">
        <f t="shared" si="13"/>
        <v>spell_failure: 0.5</v>
      </c>
      <c r="AA38" s="4" t="str">
        <f t="shared" si="14"/>
        <v>has_gauntlets: false</v>
      </c>
      <c r="AB38" s="4" t="str">
        <f t="shared" si="15"/>
        <v>can_run: true</v>
      </c>
      <c r="AD38" s="4" t="s">
        <v>1364</v>
      </c>
      <c r="AE38" s="4" t="str">
        <f t="shared" ca="1" si="16"/>
        <v>{product_name: 'Kappa Shell', cost: -1, stock: 5, weight: 45, category_id: 2, additional_information: JSON.stringify({base_size: 'Medium', armor_type: 'Light', base_ac: 0, max_dex_bonus: 99, check_penalty: -10, spell_failure: 0.5, has_gauntlets: false, can_run: true})},</v>
      </c>
    </row>
    <row r="39" spans="1:31" ht="11.25" customHeight="1" outlineLevel="1" x14ac:dyDescent="0.2">
      <c r="A39" s="12" t="s">
        <v>664</v>
      </c>
      <c r="B39" s="13" t="s">
        <v>665</v>
      </c>
      <c r="C39" s="12">
        <v>15</v>
      </c>
      <c r="D39" s="12">
        <v>20</v>
      </c>
      <c r="E39" s="12" t="s">
        <v>1356</v>
      </c>
      <c r="F39" s="12" t="s">
        <v>477</v>
      </c>
      <c r="G39" s="12">
        <v>2</v>
      </c>
      <c r="H39" s="12">
        <v>99</v>
      </c>
      <c r="I39" s="12">
        <v>-2</v>
      </c>
      <c r="J39" s="12">
        <v>0.15</v>
      </c>
      <c r="K39" s="12" t="b">
        <v>0</v>
      </c>
      <c r="L39" s="12" t="b">
        <v>1</v>
      </c>
      <c r="O39" s="4" t="str">
        <f t="shared" si="2"/>
        <v>product_name: 'Shield, Heavy Steel'</v>
      </c>
      <c r="P39"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39" s="4" t="str">
        <f t="shared" si="4"/>
        <v>cost: 20</v>
      </c>
      <c r="R39" s="4" t="str">
        <f t="shared" ca="1" si="5"/>
        <v>stock: 3</v>
      </c>
      <c r="S39" s="4" t="str">
        <f t="shared" si="6"/>
        <v>weight: 15</v>
      </c>
      <c r="T39" s="4" t="str">
        <f t="shared" si="7"/>
        <v>category_id: 2</v>
      </c>
      <c r="U39" s="4" t="str">
        <f t="shared" si="8"/>
        <v>base_size: 'Small'</v>
      </c>
      <c r="V39" s="4" t="str">
        <f t="shared" si="9"/>
        <v>armor_type: 'Light'</v>
      </c>
      <c r="W39" s="4" t="str">
        <f t="shared" si="10"/>
        <v>base_ac: 2</v>
      </c>
      <c r="X39" s="4" t="str">
        <f t="shared" si="11"/>
        <v>max_dex_bonus: 99</v>
      </c>
      <c r="Y39" s="4" t="str">
        <f t="shared" si="12"/>
        <v>check_penalty: -2</v>
      </c>
      <c r="Z39" s="4" t="str">
        <f t="shared" si="13"/>
        <v>spell_failure: 0.15</v>
      </c>
      <c r="AA39" s="4" t="str">
        <f t="shared" si="14"/>
        <v>has_gauntlets: false</v>
      </c>
      <c r="AB39" s="4" t="str">
        <f t="shared" si="15"/>
        <v>can_run: true</v>
      </c>
      <c r="AD39" s="4" t="s">
        <v>1364</v>
      </c>
      <c r="AE39" s="4" t="str">
        <f t="shared" ca="1" si="16"/>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3, weight: 15, category_id: 2, additional_information: JSON.stringify({base_size: 'Small', armor_type: 'Light', base_ac: 2, max_dex_bonus: 99, check_penalty: -2, spell_failure: 0.15, has_gauntlets: false, can_run: true})},</v>
      </c>
    </row>
    <row r="40" spans="1:31" ht="11.25" customHeight="1" outlineLevel="1" x14ac:dyDescent="0.2">
      <c r="A40" s="12" t="s">
        <v>666</v>
      </c>
      <c r="B40" s="13" t="s">
        <v>665</v>
      </c>
      <c r="C40" s="12">
        <v>15</v>
      </c>
      <c r="D40" s="12">
        <v>7</v>
      </c>
      <c r="E40" s="12" t="s">
        <v>1356</v>
      </c>
      <c r="F40" s="12" t="s">
        <v>477</v>
      </c>
      <c r="G40" s="12">
        <v>2</v>
      </c>
      <c r="H40" s="12">
        <v>99</v>
      </c>
      <c r="I40" s="12">
        <v>-2</v>
      </c>
      <c r="J40" s="12">
        <v>0.15</v>
      </c>
      <c r="K40" s="12" t="b">
        <v>0</v>
      </c>
      <c r="L40" s="12" t="b">
        <v>1</v>
      </c>
      <c r="O40" s="4" t="str">
        <f t="shared" si="2"/>
        <v>product_name: 'Shield, Heavy Wooden'</v>
      </c>
      <c r="P40"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4"/>
        <v>cost: 7</v>
      </c>
      <c r="R40" s="4" t="str">
        <f t="shared" ca="1" si="5"/>
        <v>stock: 7</v>
      </c>
      <c r="S40" s="4" t="str">
        <f t="shared" si="6"/>
        <v>weight: 15</v>
      </c>
      <c r="T40" s="4" t="str">
        <f t="shared" si="7"/>
        <v>category_id: 2</v>
      </c>
      <c r="U40" s="4" t="str">
        <f t="shared" si="8"/>
        <v>base_size: 'Small'</v>
      </c>
      <c r="V40" s="4" t="str">
        <f t="shared" si="9"/>
        <v>armor_type: 'Light'</v>
      </c>
      <c r="W40" s="4" t="str">
        <f t="shared" si="10"/>
        <v>base_ac: 2</v>
      </c>
      <c r="X40" s="4" t="str">
        <f t="shared" si="11"/>
        <v>max_dex_bonus: 99</v>
      </c>
      <c r="Y40" s="4" t="str">
        <f t="shared" si="12"/>
        <v>check_penalty: -2</v>
      </c>
      <c r="Z40" s="4" t="str">
        <f t="shared" si="13"/>
        <v>spell_failure: 0.15</v>
      </c>
      <c r="AA40" s="4" t="str">
        <f t="shared" si="14"/>
        <v>has_gauntlets: false</v>
      </c>
      <c r="AB40" s="4" t="str">
        <f t="shared" si="15"/>
        <v>can_run: true</v>
      </c>
      <c r="AD40" s="4" t="s">
        <v>1364</v>
      </c>
      <c r="AE40" s="4" t="str">
        <f t="shared" ca="1" si="16"/>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7, weight: 15, category_id: 2, additional_information: JSON.stringify({base_size: 'Small', armor_type: 'Light', base_ac: 2, max_dex_bonus: 99, check_penalty: -2, spell_failure: 0.15, has_gauntlets: false, can_run: true})},</v>
      </c>
    </row>
    <row r="41" spans="1:31" ht="11.25" customHeight="1" outlineLevel="1" x14ac:dyDescent="0.2">
      <c r="A41" s="12" t="s">
        <v>667</v>
      </c>
      <c r="B41" s="13" t="s">
        <v>668</v>
      </c>
      <c r="C41" s="12">
        <v>6</v>
      </c>
      <c r="D41" s="12">
        <v>9</v>
      </c>
      <c r="E41" s="12" t="s">
        <v>1356</v>
      </c>
      <c r="F41" s="12" t="s">
        <v>477</v>
      </c>
      <c r="G41" s="12">
        <v>1</v>
      </c>
      <c r="H41" s="12">
        <v>99</v>
      </c>
      <c r="I41" s="12">
        <v>-1</v>
      </c>
      <c r="J41" s="12">
        <v>0.05</v>
      </c>
      <c r="K41" s="12" t="b">
        <v>0</v>
      </c>
      <c r="L41" s="12" t="b">
        <v>1</v>
      </c>
      <c r="O41" s="4" t="str">
        <f t="shared" si="2"/>
        <v>product_name: 'Shield, Light Steel'</v>
      </c>
      <c r="P41"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4"/>
        <v>cost: 9</v>
      </c>
      <c r="R41" s="4" t="str">
        <f t="shared" ca="1" si="5"/>
        <v>stock: 10</v>
      </c>
      <c r="S41" s="4" t="str">
        <f t="shared" si="6"/>
        <v>weight: 6</v>
      </c>
      <c r="T41" s="4" t="str">
        <f t="shared" si="7"/>
        <v>category_id: 2</v>
      </c>
      <c r="U41" s="4" t="str">
        <f t="shared" si="8"/>
        <v>base_size: 'Small'</v>
      </c>
      <c r="V41" s="4" t="str">
        <f t="shared" si="9"/>
        <v>armor_type: 'Light'</v>
      </c>
      <c r="W41" s="4" t="str">
        <f t="shared" si="10"/>
        <v>base_ac: 1</v>
      </c>
      <c r="X41" s="4" t="str">
        <f t="shared" si="11"/>
        <v>max_dex_bonus: 99</v>
      </c>
      <c r="Y41" s="4" t="str">
        <f t="shared" si="12"/>
        <v>check_penalty: -1</v>
      </c>
      <c r="Z41" s="4" t="str">
        <f t="shared" si="13"/>
        <v>spell_failure: 0.05</v>
      </c>
      <c r="AA41" s="4" t="str">
        <f t="shared" si="14"/>
        <v>has_gauntlets: false</v>
      </c>
      <c r="AB41" s="4" t="str">
        <f t="shared" si="15"/>
        <v>can_run: true</v>
      </c>
      <c r="AD41" s="4" t="s">
        <v>1364</v>
      </c>
      <c r="AE41" s="4" t="str">
        <f t="shared" ca="1" si="16"/>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10, weight: 6, category_id: 2, additional_information: JSON.stringify({base_size: 'Small', armor_type: 'Light', base_ac: 1, max_dex_bonus: 99, check_penalty: -1, spell_failure: 0.05, has_gauntlets: false, can_run: true})},</v>
      </c>
    </row>
    <row r="42" spans="1:31" ht="11.25" customHeight="1" outlineLevel="1" x14ac:dyDescent="0.2">
      <c r="A42" s="12" t="s">
        <v>669</v>
      </c>
      <c r="B42" s="13" t="s">
        <v>668</v>
      </c>
      <c r="C42" s="12">
        <v>6</v>
      </c>
      <c r="D42" s="12">
        <v>3</v>
      </c>
      <c r="E42" s="12" t="s">
        <v>1356</v>
      </c>
      <c r="F42" s="12" t="s">
        <v>477</v>
      </c>
      <c r="G42" s="12">
        <v>1</v>
      </c>
      <c r="H42" s="12">
        <v>99</v>
      </c>
      <c r="I42" s="12">
        <v>-1</v>
      </c>
      <c r="J42" s="12">
        <v>0.05</v>
      </c>
      <c r="K42" s="12" t="b">
        <v>0</v>
      </c>
      <c r="L42" s="12" t="b">
        <v>1</v>
      </c>
      <c r="O42" s="4" t="str">
        <f t="shared" si="2"/>
        <v>product_name: 'Shield, Light Wooden'</v>
      </c>
      <c r="P42"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4"/>
        <v>cost: 3</v>
      </c>
      <c r="R42" s="4" t="str">
        <f t="shared" ca="1" si="5"/>
        <v>stock: 12</v>
      </c>
      <c r="S42" s="4" t="str">
        <f t="shared" si="6"/>
        <v>weight: 6</v>
      </c>
      <c r="T42" s="4" t="str">
        <f t="shared" si="7"/>
        <v>category_id: 2</v>
      </c>
      <c r="U42" s="4" t="str">
        <f t="shared" si="8"/>
        <v>base_size: 'Small'</v>
      </c>
      <c r="V42" s="4" t="str">
        <f t="shared" si="9"/>
        <v>armor_type: 'Light'</v>
      </c>
      <c r="W42" s="4" t="str">
        <f t="shared" si="10"/>
        <v>base_ac: 1</v>
      </c>
      <c r="X42" s="4" t="str">
        <f t="shared" si="11"/>
        <v>max_dex_bonus: 99</v>
      </c>
      <c r="Y42" s="4" t="str">
        <f t="shared" si="12"/>
        <v>check_penalty: -1</v>
      </c>
      <c r="Z42" s="4" t="str">
        <f t="shared" si="13"/>
        <v>spell_failure: 0.05</v>
      </c>
      <c r="AA42" s="4" t="str">
        <f t="shared" si="14"/>
        <v>has_gauntlets: false</v>
      </c>
      <c r="AB42" s="4" t="str">
        <f t="shared" si="15"/>
        <v>can_run: true</v>
      </c>
      <c r="AD42" s="4" t="s">
        <v>1364</v>
      </c>
      <c r="AE42" s="4" t="str">
        <f t="shared" ca="1" si="16"/>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12, weight: 6, category_id: 2, additional_information: JSON.stringify({base_size: 'Small', armor_type: 'Light', base_ac: 1, max_dex_bonus: 99, check_penalty: -1, spell_failure: 0.05, has_gauntlets: false, can_run: true})},</v>
      </c>
    </row>
    <row r="43" spans="1:31" ht="11.25" customHeight="1" outlineLevel="1" x14ac:dyDescent="0.2">
      <c r="A43" s="12" t="s">
        <v>670</v>
      </c>
      <c r="B43" s="13" t="s">
        <v>671</v>
      </c>
      <c r="C43" s="12">
        <v>45</v>
      </c>
      <c r="D43" s="12">
        <v>30</v>
      </c>
      <c r="E43" s="12" t="s">
        <v>675</v>
      </c>
      <c r="F43" s="12" t="s">
        <v>477</v>
      </c>
      <c r="G43" s="12">
        <v>0</v>
      </c>
      <c r="H43" s="12">
        <v>99</v>
      </c>
      <c r="I43" s="12">
        <v>-10</v>
      </c>
      <c r="J43" s="12">
        <v>0.5</v>
      </c>
      <c r="K43" s="12" t="b">
        <v>0</v>
      </c>
      <c r="L43" s="12" t="b">
        <v>1</v>
      </c>
      <c r="O43" s="4" t="str">
        <f t="shared" si="2"/>
        <v>product_name: 'Shield, Tower'</v>
      </c>
      <c r="P43" s="4" t="str">
        <f t="shared" si="3"/>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3" s="4" t="str">
        <f t="shared" si="4"/>
        <v>cost: 30</v>
      </c>
      <c r="R43" s="4" t="str">
        <f t="shared" ca="1" si="5"/>
        <v>stock: 13</v>
      </c>
      <c r="S43" s="4" t="str">
        <f t="shared" si="6"/>
        <v>weight: 45</v>
      </c>
      <c r="T43" s="4" t="str">
        <f t="shared" si="7"/>
        <v>category_id: 2</v>
      </c>
      <c r="U43" s="4" t="str">
        <f t="shared" si="8"/>
        <v>base_size: 'Medium'</v>
      </c>
      <c r="V43" s="4" t="str">
        <f t="shared" si="9"/>
        <v>armor_type: 'Light'</v>
      </c>
      <c r="W43" s="4" t="str">
        <f t="shared" si="10"/>
        <v>base_ac: 0</v>
      </c>
      <c r="X43" s="4" t="str">
        <f t="shared" si="11"/>
        <v>max_dex_bonus: 99</v>
      </c>
      <c r="Y43" s="4" t="str">
        <f t="shared" si="12"/>
        <v>check_penalty: -10</v>
      </c>
      <c r="Z43" s="4" t="str">
        <f t="shared" si="13"/>
        <v>spell_failure: 0.5</v>
      </c>
      <c r="AA43" s="4" t="str">
        <f t="shared" si="14"/>
        <v>has_gauntlets: false</v>
      </c>
      <c r="AB43" s="4" t="str">
        <f t="shared" si="15"/>
        <v>can_run: true</v>
      </c>
      <c r="AD43" s="4" t="s">
        <v>1364</v>
      </c>
      <c r="AE43" s="4" t="str">
        <f t="shared" ca="1" si="16"/>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13, weight: 45, category_id: 2, additional_information: JSON.stringify({base_size: 'Medium', armor_type: 'Light', base_ac: 0, max_dex_bonus: 99, check_penalty: -10, spell_failure: 0.5, has_gauntlets: false, can_run: true})},</v>
      </c>
    </row>
    <row r="44" spans="1:31" ht="11.25" customHeight="1" outlineLevel="1" x14ac:dyDescent="0.2">
      <c r="A44" s="12" t="s">
        <v>672</v>
      </c>
      <c r="B44" s="13"/>
      <c r="C44" s="12">
        <v>1</v>
      </c>
      <c r="D44" s="12"/>
      <c r="E44" s="12" t="s">
        <v>1355</v>
      </c>
      <c r="F44" s="12" t="s">
        <v>477</v>
      </c>
      <c r="G44" s="12">
        <v>1</v>
      </c>
      <c r="H44" s="12">
        <v>99</v>
      </c>
      <c r="I44" s="12">
        <v>-1</v>
      </c>
      <c r="J44" s="12">
        <v>0.05</v>
      </c>
      <c r="K44" s="12" t="b">
        <v>0</v>
      </c>
      <c r="L44" s="12" t="b">
        <v>1</v>
      </c>
      <c r="O44" s="4" t="str">
        <f t="shared" si="2"/>
        <v>product_name: 'Tessen'</v>
      </c>
      <c r="P44" s="4" t="str">
        <f t="shared" si="3"/>
        <v/>
      </c>
      <c r="Q44" s="4" t="str">
        <f t="shared" si="4"/>
        <v>cost: -1</v>
      </c>
      <c r="R44" s="4" t="str">
        <f t="shared" ca="1" si="5"/>
        <v>stock: 15</v>
      </c>
      <c r="S44" s="4" t="str">
        <f t="shared" si="6"/>
        <v>weight: 1</v>
      </c>
      <c r="T44" s="4" t="str">
        <f t="shared" si="7"/>
        <v>category_id: 2</v>
      </c>
      <c r="U44" s="4" t="str">
        <f t="shared" si="8"/>
        <v>base_size: 'Tiny'</v>
      </c>
      <c r="V44" s="4" t="str">
        <f t="shared" si="9"/>
        <v>armor_type: 'Light'</v>
      </c>
      <c r="W44" s="4" t="str">
        <f t="shared" si="10"/>
        <v>base_ac: 1</v>
      </c>
      <c r="X44" s="4" t="str">
        <f t="shared" si="11"/>
        <v>max_dex_bonus: 99</v>
      </c>
      <c r="Y44" s="4" t="str">
        <f t="shared" si="12"/>
        <v>check_penalty: -1</v>
      </c>
      <c r="Z44" s="4" t="str">
        <f t="shared" si="13"/>
        <v>spell_failure: 0.05</v>
      </c>
      <c r="AA44" s="4" t="str">
        <f t="shared" si="14"/>
        <v>has_gauntlets: false</v>
      </c>
      <c r="AB44" s="4" t="str">
        <f t="shared" si="15"/>
        <v>can_run: true</v>
      </c>
      <c r="AD44" s="4" t="s">
        <v>1364</v>
      </c>
      <c r="AE44" s="4" t="str">
        <f t="shared" ca="1" si="16"/>
        <v>{product_name: 'Tessen', cost: -1, stock: 15, weight: 1, category_id: 2, additional_information: JSON.stringify({base_size: 'Tiny', armor_type: 'Light', base_ac: 1, max_dex_bonus: 99, check_penalty: -1, spell_failure: 0.05, has_gauntlets: false, can_run: true})},</v>
      </c>
    </row>
    <row r="45" spans="1:31"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P262"/>
  <sheetViews>
    <sheetView tabSelected="1" workbookViewId="0">
      <selection activeCell="O6" sqref="O6"/>
    </sheetView>
  </sheetViews>
  <sheetFormatPr defaultColWidth="9.109375" defaultRowHeight="10.199999999999999" outlineLevelRow="1" x14ac:dyDescent="0.2"/>
  <cols>
    <col min="1" max="1" width="23.33203125" style="4" bestFit="1" customWidth="1"/>
    <col min="2" max="2" width="38.109375" style="35" customWidth="1"/>
    <col min="3" max="4" width="9.109375" style="4"/>
    <col min="5" max="5" width="19.33203125" style="4" bestFit="1" customWidth="1"/>
    <col min="6" max="251" width="9.109375" style="4"/>
    <col min="252" max="252" width="23.33203125" style="4" bestFit="1" customWidth="1"/>
    <col min="253" max="507" width="9.109375" style="4"/>
    <col min="508" max="508" width="23.33203125" style="4" bestFit="1" customWidth="1"/>
    <col min="509" max="763" width="9.109375" style="4"/>
    <col min="764" max="764" width="23.33203125" style="4" bestFit="1" customWidth="1"/>
    <col min="765" max="1019" width="9.109375" style="4"/>
    <col min="1020" max="1020" width="23.33203125" style="4" bestFit="1" customWidth="1"/>
    <col min="1021" max="1275" width="9.109375" style="4"/>
    <col min="1276" max="1276" width="23.33203125" style="4" bestFit="1" customWidth="1"/>
    <col min="1277" max="1531" width="9.109375" style="4"/>
    <col min="1532" max="1532" width="23.33203125" style="4" bestFit="1" customWidth="1"/>
    <col min="1533" max="1787" width="9.109375" style="4"/>
    <col min="1788" max="1788" width="23.33203125" style="4" bestFit="1" customWidth="1"/>
    <col min="1789" max="2043" width="9.109375" style="4"/>
    <col min="2044" max="2044" width="23.33203125" style="4" bestFit="1" customWidth="1"/>
    <col min="2045" max="2299" width="9.109375" style="4"/>
    <col min="2300" max="2300" width="23.33203125" style="4" bestFit="1" customWidth="1"/>
    <col min="2301" max="2555" width="9.109375" style="4"/>
    <col min="2556" max="2556" width="23.33203125" style="4" bestFit="1" customWidth="1"/>
    <col min="2557" max="2811" width="9.109375" style="4"/>
    <col min="2812" max="2812" width="23.33203125" style="4" bestFit="1" customWidth="1"/>
    <col min="2813" max="3067" width="9.109375" style="4"/>
    <col min="3068" max="3068" width="23.33203125" style="4" bestFit="1" customWidth="1"/>
    <col min="3069" max="3323" width="9.109375" style="4"/>
    <col min="3324" max="3324" width="23.33203125" style="4" bestFit="1" customWidth="1"/>
    <col min="3325" max="3579" width="9.109375" style="4"/>
    <col min="3580" max="3580" width="23.33203125" style="4" bestFit="1" customWidth="1"/>
    <col min="3581" max="3835" width="9.109375" style="4"/>
    <col min="3836" max="3836" width="23.33203125" style="4" bestFit="1" customWidth="1"/>
    <col min="3837" max="4091" width="9.109375" style="4"/>
    <col min="4092" max="4092" width="23.33203125" style="4" bestFit="1" customWidth="1"/>
    <col min="4093" max="4347" width="9.109375" style="4"/>
    <col min="4348" max="4348" width="23.33203125" style="4" bestFit="1" customWidth="1"/>
    <col min="4349" max="4603" width="9.109375" style="4"/>
    <col min="4604" max="4604" width="23.33203125" style="4" bestFit="1" customWidth="1"/>
    <col min="4605" max="4859" width="9.109375" style="4"/>
    <col min="4860" max="4860" width="23.33203125" style="4" bestFit="1" customWidth="1"/>
    <col min="4861" max="5115" width="9.109375" style="4"/>
    <col min="5116" max="5116" width="23.33203125" style="4" bestFit="1" customWidth="1"/>
    <col min="5117" max="5371" width="9.109375" style="4"/>
    <col min="5372" max="5372" width="23.33203125" style="4" bestFit="1" customWidth="1"/>
    <col min="5373" max="5627" width="9.109375" style="4"/>
    <col min="5628" max="5628" width="23.33203125" style="4" bestFit="1" customWidth="1"/>
    <col min="5629" max="5883" width="9.109375" style="4"/>
    <col min="5884" max="5884" width="23.33203125" style="4" bestFit="1" customWidth="1"/>
    <col min="5885" max="6139" width="9.109375" style="4"/>
    <col min="6140" max="6140" width="23.33203125" style="4" bestFit="1" customWidth="1"/>
    <col min="6141" max="6395" width="9.109375" style="4"/>
    <col min="6396" max="6396" width="23.33203125" style="4" bestFit="1" customWidth="1"/>
    <col min="6397" max="6651" width="9.109375" style="4"/>
    <col min="6652" max="6652" width="23.33203125" style="4" bestFit="1" customWidth="1"/>
    <col min="6653" max="6907" width="9.109375" style="4"/>
    <col min="6908" max="6908" width="23.33203125" style="4" bestFit="1" customWidth="1"/>
    <col min="6909" max="7163" width="9.109375" style="4"/>
    <col min="7164" max="7164" width="23.33203125" style="4" bestFit="1" customWidth="1"/>
    <col min="7165" max="7419" width="9.109375" style="4"/>
    <col min="7420" max="7420" width="23.33203125" style="4" bestFit="1" customWidth="1"/>
    <col min="7421" max="7675" width="9.109375" style="4"/>
    <col min="7676" max="7676" width="23.33203125" style="4" bestFit="1" customWidth="1"/>
    <col min="7677" max="7931" width="9.109375" style="4"/>
    <col min="7932" max="7932" width="23.33203125" style="4" bestFit="1" customWidth="1"/>
    <col min="7933" max="8187" width="9.109375" style="4"/>
    <col min="8188" max="8188" width="23.33203125" style="4" bestFit="1" customWidth="1"/>
    <col min="8189" max="8443" width="9.109375" style="4"/>
    <col min="8444" max="8444" width="23.33203125" style="4" bestFit="1" customWidth="1"/>
    <col min="8445" max="8699" width="9.109375" style="4"/>
    <col min="8700" max="8700" width="23.33203125" style="4" bestFit="1" customWidth="1"/>
    <col min="8701" max="8955" width="9.109375" style="4"/>
    <col min="8956" max="8956" width="23.33203125" style="4" bestFit="1" customWidth="1"/>
    <col min="8957" max="9211" width="9.109375" style="4"/>
    <col min="9212" max="9212" width="23.33203125" style="4" bestFit="1" customWidth="1"/>
    <col min="9213" max="9467" width="9.109375" style="4"/>
    <col min="9468" max="9468" width="23.33203125" style="4" bestFit="1" customWidth="1"/>
    <col min="9469" max="9723" width="9.109375" style="4"/>
    <col min="9724" max="9724" width="23.33203125" style="4" bestFit="1" customWidth="1"/>
    <col min="9725" max="9979" width="9.109375" style="4"/>
    <col min="9980" max="9980" width="23.33203125" style="4" bestFit="1" customWidth="1"/>
    <col min="9981" max="10235" width="9.109375" style="4"/>
    <col min="10236" max="10236" width="23.33203125" style="4" bestFit="1" customWidth="1"/>
    <col min="10237" max="10491" width="9.109375" style="4"/>
    <col min="10492" max="10492" width="23.33203125" style="4" bestFit="1" customWidth="1"/>
    <col min="10493" max="10747" width="9.109375" style="4"/>
    <col min="10748" max="10748" width="23.33203125" style="4" bestFit="1" customWidth="1"/>
    <col min="10749" max="11003" width="9.109375" style="4"/>
    <col min="11004" max="11004" width="23.33203125" style="4" bestFit="1" customWidth="1"/>
    <col min="11005" max="11259" width="9.109375" style="4"/>
    <col min="11260" max="11260" width="23.33203125" style="4" bestFit="1" customWidth="1"/>
    <col min="11261" max="11515" width="9.109375" style="4"/>
    <col min="11516" max="11516" width="23.33203125" style="4" bestFit="1" customWidth="1"/>
    <col min="11517" max="11771" width="9.109375" style="4"/>
    <col min="11772" max="11772" width="23.33203125" style="4" bestFit="1" customWidth="1"/>
    <col min="11773" max="12027" width="9.109375" style="4"/>
    <col min="12028" max="12028" width="23.33203125" style="4" bestFit="1" customWidth="1"/>
    <col min="12029" max="12283" width="9.109375" style="4"/>
    <col min="12284" max="12284" width="23.33203125" style="4" bestFit="1" customWidth="1"/>
    <col min="12285" max="12539" width="9.109375" style="4"/>
    <col min="12540" max="12540" width="23.33203125" style="4" bestFit="1" customWidth="1"/>
    <col min="12541" max="12795" width="9.109375" style="4"/>
    <col min="12796" max="12796" width="23.33203125" style="4" bestFit="1" customWidth="1"/>
    <col min="12797" max="13051" width="9.109375" style="4"/>
    <col min="13052" max="13052" width="23.33203125" style="4" bestFit="1" customWidth="1"/>
    <col min="13053" max="13307" width="9.109375" style="4"/>
    <col min="13308" max="13308" width="23.33203125" style="4" bestFit="1" customWidth="1"/>
    <col min="13309" max="13563" width="9.109375" style="4"/>
    <col min="13564" max="13564" width="23.33203125" style="4" bestFit="1" customWidth="1"/>
    <col min="13565" max="13819" width="9.109375" style="4"/>
    <col min="13820" max="13820" width="23.33203125" style="4" bestFit="1" customWidth="1"/>
    <col min="13821" max="14075" width="9.109375" style="4"/>
    <col min="14076" max="14076" width="23.33203125" style="4" bestFit="1" customWidth="1"/>
    <col min="14077" max="14331" width="9.109375" style="4"/>
    <col min="14332" max="14332" width="23.33203125" style="4" bestFit="1" customWidth="1"/>
    <col min="14333" max="14587" width="9.109375" style="4"/>
    <col min="14588" max="14588" width="23.33203125" style="4" bestFit="1" customWidth="1"/>
    <col min="14589" max="14843" width="9.109375" style="4"/>
    <col min="14844" max="14844" width="23.33203125" style="4" bestFit="1" customWidth="1"/>
    <col min="14845" max="15099" width="9.109375" style="4"/>
    <col min="15100" max="15100" width="23.33203125" style="4" bestFit="1" customWidth="1"/>
    <col min="15101" max="15355" width="9.109375" style="4"/>
    <col min="15356" max="15356" width="23.33203125" style="4" bestFit="1" customWidth="1"/>
    <col min="15357" max="15611" width="9.109375" style="4"/>
    <col min="15612" max="15612" width="23.33203125" style="4" bestFit="1" customWidth="1"/>
    <col min="15613" max="15867" width="9.109375" style="4"/>
    <col min="15868" max="15868" width="23.33203125" style="4" bestFit="1" customWidth="1"/>
    <col min="15869" max="16123" width="9.109375" style="4"/>
    <col min="16124" max="16124" width="23.33203125" style="4" bestFit="1" customWidth="1"/>
    <col min="16125" max="16384" width="9.109375" style="4"/>
  </cols>
  <sheetData>
    <row r="1" spans="1:16" s="32" customFormat="1" ht="15.6" x14ac:dyDescent="0.25">
      <c r="A1" s="14" t="s">
        <v>901</v>
      </c>
      <c r="B1" s="42"/>
    </row>
    <row r="2" spans="1:16" s="12" customFormat="1" outlineLevel="1" x14ac:dyDescent="0.25">
      <c r="A2" s="33">
        <v>1</v>
      </c>
      <c r="B2" s="43">
        <v>3</v>
      </c>
      <c r="C2" s="33">
        <v>8</v>
      </c>
      <c r="D2" s="33">
        <v>10</v>
      </c>
      <c r="E2" s="33">
        <v>7</v>
      </c>
    </row>
    <row r="3" spans="1:16" s="10" customFormat="1" outlineLevel="1" x14ac:dyDescent="0.2">
      <c r="A3" s="12"/>
      <c r="B3" s="35"/>
      <c r="C3" s="12"/>
      <c r="D3" s="12"/>
      <c r="E3" s="6"/>
    </row>
    <row r="4" spans="1:16" s="12" customFormat="1" ht="13.2" outlineLevel="1" x14ac:dyDescent="0.25">
      <c r="A4" s="10" t="s">
        <v>1389</v>
      </c>
      <c r="B4" s="36" t="s">
        <v>14</v>
      </c>
      <c r="C4" s="10" t="s">
        <v>1392</v>
      </c>
      <c r="D4" s="10" t="s">
        <v>1390</v>
      </c>
      <c r="E4" s="10" t="s">
        <v>1418</v>
      </c>
      <c r="F4" s="12" t="s">
        <v>1364</v>
      </c>
      <c r="G4" s="45" t="s">
        <v>1389</v>
      </c>
      <c r="H4" s="45" t="s">
        <v>14</v>
      </c>
      <c r="I4" s="45" t="s">
        <v>1390</v>
      </c>
      <c r="J4" s="45" t="s">
        <v>1391</v>
      </c>
      <c r="K4" s="45" t="s">
        <v>1392</v>
      </c>
      <c r="L4" s="45" t="s">
        <v>1395</v>
      </c>
      <c r="M4" s="10" t="s">
        <v>1418</v>
      </c>
      <c r="N4" s="10" t="s">
        <v>1364</v>
      </c>
      <c r="O4" s="10" t="s">
        <v>1419</v>
      </c>
      <c r="P4" s="10"/>
    </row>
    <row r="5" spans="1:16" s="12" customFormat="1" ht="11.25" customHeight="1" outlineLevel="1" x14ac:dyDescent="0.2">
      <c r="A5" s="11" t="s">
        <v>904</v>
      </c>
      <c r="B5" s="37" t="s">
        <v>906</v>
      </c>
      <c r="C5" s="12">
        <v>1</v>
      </c>
      <c r="D5" s="12">
        <v>10</v>
      </c>
      <c r="E5" s="13" t="s">
        <v>907</v>
      </c>
      <c r="G5" s="4" t="str">
        <f>A$4&amp;": '"&amp;SUBSTITUTE(SUBSTITUTE(A5,CHAR(10),"\n"),"'","\'")&amp;"'"</f>
        <v>product_name: 'Acid, Flask of'</v>
      </c>
      <c r="H5" s="4" t="str">
        <f>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I5" s="4" t="str">
        <f>D$4&amp;": "&amp;IF(ISNUMBER(D5),D5,-1)</f>
        <v>cost: 10</v>
      </c>
      <c r="J5" s="4" t="str">
        <f ca="1">"stock: "&amp;TRUNC(RAND()*20)</f>
        <v>stock: 19</v>
      </c>
      <c r="K5" s="4" t="str">
        <f>C$4&amp;": "&amp;IF(ISNUMBER(C5),C5,-1)</f>
        <v>weight: 1</v>
      </c>
      <c r="L5" s="4" t="str">
        <f>$L$4&amp;": 3"</f>
        <v>category_id: 3</v>
      </c>
      <c r="M5" s="4" t="str">
        <f>IF(E5="","",E$4&amp;": '"&amp;E5&amp;"'")</f>
        <v>type: 'Special Substances &amp; Items'</v>
      </c>
      <c r="N5" s="4" t="str">
        <f>IF(F4="","",F$3&amp;": '"&amp;F4&amp;"'")</f>
        <v>: '.'</v>
      </c>
      <c r="O5" s="4" t="str">
        <f ca="1">"{"&amp;_xlfn.TEXTJOIN(", ",,G5:L5,"additional_information: JSON.stringify({"&amp;_xlfn.TEXTJOIN(", ",,M5)&amp;"})")&amp;"},"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19, weight: 1, category_id: 3, additional_information: JSON.stringify({type: 'Special Substances &amp; Items'})},</v>
      </c>
      <c r="P5" s="4"/>
    </row>
    <row r="6" spans="1:16" s="12" customFormat="1" outlineLevel="1" x14ac:dyDescent="0.2">
      <c r="A6" s="11" t="s">
        <v>48</v>
      </c>
      <c r="B6" s="37" t="s">
        <v>908</v>
      </c>
      <c r="C6" s="12">
        <v>1</v>
      </c>
      <c r="D6" s="12">
        <v>30</v>
      </c>
      <c r="E6" s="13"/>
      <c r="G6" s="4" t="str">
        <f t="shared" ref="G6:G69" si="0">A$4&amp;": '"&amp;SUBSTITUTE(SUBSTITUTE(A6,CHAR(10),"\n"),"'","\'")&amp;"'"</f>
        <v>product_name: 'Alchemical Sleep Gas'</v>
      </c>
      <c r="H6" s="4" t="str">
        <f t="shared" ref="H6:H69" si="1">IF(B6="","",$B$4&amp;": '"&amp;SUBSTITUTE(SUBSTITUTE(B6,CHAR(10),"\n"),"'","\'")&amp;"'")</f>
        <v>description: 'DC 17 or sleep for 1 rnd; DC 15 or sleep for d4+1 min.'</v>
      </c>
      <c r="I6" s="4" t="str">
        <f t="shared" ref="I6:I69" si="2">D$4&amp;": "&amp;IF(ISNUMBER(D6),D6,-1)</f>
        <v>cost: 30</v>
      </c>
      <c r="J6" s="4" t="str">
        <f t="shared" ref="J6:J69" ca="1" si="3">"stock: "&amp;TRUNC(RAND()*20)</f>
        <v>stock: 13</v>
      </c>
      <c r="K6" s="4" t="str">
        <f t="shared" ref="K6:K69" si="4">C$4&amp;": "&amp;IF(ISNUMBER(C6),C6,-1)</f>
        <v>weight: 1</v>
      </c>
      <c r="L6" s="4" t="str">
        <f t="shared" ref="L6:L69" si="5">$L$4&amp;": 3"</f>
        <v>category_id: 3</v>
      </c>
      <c r="M6" s="4" t="str">
        <f t="shared" ref="M6:M69" si="6">IF(E6="","",E$4&amp;": '"&amp;E6&amp;"'")</f>
        <v/>
      </c>
      <c r="N6" s="4" t="str">
        <f t="shared" ref="N6:N69" si="7">IF(F5="","",F$3&amp;": '"&amp;F5&amp;"'")</f>
        <v/>
      </c>
      <c r="O6" s="4" t="str">
        <f t="shared" ref="O6:O69" ca="1" si="8">"{"&amp;_xlfn.TEXTJOIN(", ",,G6:L6,"additional_information: JSON.stringify({"&amp;_xlfn.TEXTJOIN(", ",,M6)&amp;"})")&amp;"},"</f>
        <v>{product_name: 'Alchemical Sleep Gas', description: 'DC 17 or sleep for 1 rnd; DC 15 or sleep for d4+1 min.', cost: 30, stock: 13, weight: 1, category_id: 3, additional_information: JSON.stringify({})},</v>
      </c>
    </row>
    <row r="7" spans="1:16" s="12" customFormat="1" ht="153" outlineLevel="1" x14ac:dyDescent="0.2">
      <c r="A7" s="11" t="s">
        <v>909</v>
      </c>
      <c r="B7" s="37" t="s">
        <v>910</v>
      </c>
      <c r="C7" s="12">
        <v>1</v>
      </c>
      <c r="D7" s="12">
        <v>20</v>
      </c>
      <c r="E7" s="13" t="s">
        <v>907</v>
      </c>
      <c r="G7" s="4" t="str">
        <f t="shared" si="0"/>
        <v>product_name: 'Alchemist\'s Fire, Flask of'</v>
      </c>
      <c r="H7" s="4" t="str">
        <f t="shared" si="1"/>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I7" s="4" t="str">
        <f t="shared" si="2"/>
        <v>cost: 20</v>
      </c>
      <c r="J7" s="4" t="str">
        <f t="shared" ca="1" si="3"/>
        <v>stock: 10</v>
      </c>
      <c r="K7" s="4" t="str">
        <f t="shared" si="4"/>
        <v>weight: 1</v>
      </c>
      <c r="L7" s="4" t="str">
        <f t="shared" si="5"/>
        <v>category_id: 3</v>
      </c>
      <c r="M7" s="4" t="str">
        <f t="shared" si="6"/>
        <v>type: 'Special Substances &amp; Items'</v>
      </c>
      <c r="N7" s="4" t="str">
        <f t="shared" si="7"/>
        <v/>
      </c>
      <c r="O7" s="4" t="str">
        <f t="shared" ca="1" si="8"/>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10, weight: 1, category_id: 3, additional_information: JSON.stringify({type: 'Special Substances &amp; Items'})},</v>
      </c>
    </row>
    <row r="8" spans="1:16" s="12" customFormat="1" ht="81.599999999999994" outlineLevel="1" x14ac:dyDescent="0.2">
      <c r="A8" s="11" t="s">
        <v>911</v>
      </c>
      <c r="B8" s="37" t="s">
        <v>913</v>
      </c>
      <c r="C8" s="12">
        <v>40</v>
      </c>
      <c r="D8" s="12">
        <v>500</v>
      </c>
      <c r="E8" s="13" t="s">
        <v>914</v>
      </c>
      <c r="G8" s="4" t="str">
        <f t="shared" si="0"/>
        <v>product_name: 'Alchemists\' Lab'</v>
      </c>
      <c r="H8" s="4" t="str">
        <f t="shared" si="1"/>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I8" s="4" t="str">
        <f t="shared" si="2"/>
        <v>cost: 500</v>
      </c>
      <c r="J8" s="4" t="str">
        <f t="shared" ca="1" si="3"/>
        <v>stock: 17</v>
      </c>
      <c r="K8" s="4" t="str">
        <f t="shared" si="4"/>
        <v>weight: 40</v>
      </c>
      <c r="L8" s="4" t="str">
        <f t="shared" si="5"/>
        <v>category_id: 3</v>
      </c>
      <c r="M8" s="4" t="str">
        <f t="shared" si="6"/>
        <v>type: 'Tools &amp; Skill Kits'</v>
      </c>
      <c r="N8" s="4" t="str">
        <f t="shared" si="7"/>
        <v/>
      </c>
      <c r="O8" s="4" t="str">
        <f t="shared" ca="1" si="8"/>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17, weight: 40, category_id: 3, additional_information: JSON.stringify({type: 'Tools &amp; Skill Kits'})},</v>
      </c>
    </row>
    <row r="9" spans="1:16" s="12" customFormat="1" outlineLevel="1" x14ac:dyDescent="0.2">
      <c r="A9" s="11" t="s">
        <v>915</v>
      </c>
      <c r="B9" s="37" t="s">
        <v>916</v>
      </c>
      <c r="C9" s="12">
        <v>40</v>
      </c>
      <c r="D9" s="12">
        <v>40</v>
      </c>
      <c r="E9" s="13"/>
      <c r="G9" s="4" t="str">
        <f t="shared" si="0"/>
        <v>product_name: 'Altar Case, Granite'</v>
      </c>
      <c r="H9" s="4" t="str">
        <f t="shared" si="1"/>
        <v>description: 'traveling altar.'</v>
      </c>
      <c r="I9" s="4" t="str">
        <f t="shared" si="2"/>
        <v>cost: 40</v>
      </c>
      <c r="J9" s="4" t="str">
        <f t="shared" ca="1" si="3"/>
        <v>stock: 1</v>
      </c>
      <c r="K9" s="4" t="str">
        <f t="shared" si="4"/>
        <v>weight: 40</v>
      </c>
      <c r="L9" s="4" t="str">
        <f t="shared" si="5"/>
        <v>category_id: 3</v>
      </c>
      <c r="M9" s="4" t="str">
        <f t="shared" si="6"/>
        <v/>
      </c>
      <c r="N9" s="4" t="str">
        <f t="shared" si="7"/>
        <v/>
      </c>
      <c r="O9" s="4" t="str">
        <f t="shared" ca="1" si="8"/>
        <v>{product_name: 'Altar Case, Granite', description: 'traveling altar.', cost: 40, stock: 1, weight: 40, category_id: 3, additional_information: JSON.stringify({})},</v>
      </c>
    </row>
    <row r="10" spans="1:16" s="12" customFormat="1" outlineLevel="1" x14ac:dyDescent="0.2">
      <c r="A10" s="11" t="s">
        <v>917</v>
      </c>
      <c r="B10" s="37" t="s">
        <v>916</v>
      </c>
      <c r="C10" s="12">
        <v>5</v>
      </c>
      <c r="D10" s="12">
        <v>20</v>
      </c>
      <c r="E10" s="13"/>
      <c r="G10" s="4" t="str">
        <f t="shared" si="0"/>
        <v>product_name: 'Altar Case, Spruce'</v>
      </c>
      <c r="H10" s="4" t="str">
        <f t="shared" si="1"/>
        <v>description: 'traveling altar.'</v>
      </c>
      <c r="I10" s="4" t="str">
        <f t="shared" si="2"/>
        <v>cost: 20</v>
      </c>
      <c r="J10" s="4" t="str">
        <f t="shared" ca="1" si="3"/>
        <v>stock: 9</v>
      </c>
      <c r="K10" s="4" t="str">
        <f t="shared" si="4"/>
        <v>weight: 5</v>
      </c>
      <c r="L10" s="4" t="str">
        <f t="shared" si="5"/>
        <v>category_id: 3</v>
      </c>
      <c r="M10" s="4" t="str">
        <f t="shared" si="6"/>
        <v/>
      </c>
      <c r="N10" s="4" t="str">
        <f t="shared" si="7"/>
        <v/>
      </c>
      <c r="O10" s="4" t="str">
        <f t="shared" ca="1" si="8"/>
        <v>{product_name: 'Altar Case, Spruce', description: 'traveling altar.', cost: 20, stock: 9, weight: 5, category_id: 3, additional_information: JSON.stringify({})},</v>
      </c>
    </row>
    <row r="11" spans="1:16" s="12" customFormat="1" outlineLevel="1" x14ac:dyDescent="0.2">
      <c r="A11" s="11" t="s">
        <v>918</v>
      </c>
      <c r="B11" s="37" t="s">
        <v>1352</v>
      </c>
      <c r="C11" s="12">
        <v>0</v>
      </c>
      <c r="D11" s="12">
        <v>40</v>
      </c>
      <c r="E11" s="13"/>
      <c r="G11" s="4" t="str">
        <f t="shared" si="0"/>
        <v>product_name: 'Altar Cloth, Gold Brocade'</v>
      </c>
      <c r="H11" s="4" t="str">
        <f t="shared" si="1"/>
        <v/>
      </c>
      <c r="I11" s="4" t="str">
        <f t="shared" si="2"/>
        <v>cost: 40</v>
      </c>
      <c r="J11" s="4" t="str">
        <f t="shared" ca="1" si="3"/>
        <v>stock: 11</v>
      </c>
      <c r="K11" s="4" t="str">
        <f t="shared" si="4"/>
        <v>weight: 0</v>
      </c>
      <c r="L11" s="4" t="str">
        <f t="shared" si="5"/>
        <v>category_id: 3</v>
      </c>
      <c r="M11" s="4" t="str">
        <f t="shared" si="6"/>
        <v/>
      </c>
      <c r="N11" s="4" t="str">
        <f t="shared" si="7"/>
        <v/>
      </c>
      <c r="O11" s="4" t="str">
        <f t="shared" ca="1" si="8"/>
        <v>{product_name: 'Altar Cloth, Gold Brocade', cost: 40, stock: 11, weight: 0, category_id: 3, additional_information: JSON.stringify({})},</v>
      </c>
    </row>
    <row r="12" spans="1:16" s="12" customFormat="1" outlineLevel="1" x14ac:dyDescent="0.2">
      <c r="A12" s="11" t="s">
        <v>919</v>
      </c>
      <c r="B12" s="37" t="s">
        <v>1352</v>
      </c>
      <c r="C12" s="12">
        <v>0</v>
      </c>
      <c r="D12" s="12">
        <v>15</v>
      </c>
      <c r="E12" s="13"/>
      <c r="G12" s="4" t="str">
        <f t="shared" si="0"/>
        <v>product_name: 'Altar Cloth, Linen'</v>
      </c>
      <c r="H12" s="4" t="str">
        <f t="shared" si="1"/>
        <v/>
      </c>
      <c r="I12" s="4" t="str">
        <f t="shared" si="2"/>
        <v>cost: 15</v>
      </c>
      <c r="J12" s="4" t="str">
        <f t="shared" ca="1" si="3"/>
        <v>stock: 5</v>
      </c>
      <c r="K12" s="4" t="str">
        <f t="shared" si="4"/>
        <v>weight: 0</v>
      </c>
      <c r="L12" s="4" t="str">
        <f t="shared" si="5"/>
        <v>category_id: 3</v>
      </c>
      <c r="M12" s="4" t="str">
        <f t="shared" si="6"/>
        <v/>
      </c>
      <c r="N12" s="4" t="str">
        <f t="shared" si="7"/>
        <v/>
      </c>
      <c r="O12" s="4" t="str">
        <f t="shared" ca="1" si="8"/>
        <v>{product_name: 'Altar Cloth, Linen', cost: 15, stock: 5, weight: 0, category_id: 3, additional_information: JSON.stringify({})},</v>
      </c>
    </row>
    <row r="13" spans="1:16" s="12" customFormat="1" outlineLevel="1" x14ac:dyDescent="0.2">
      <c r="A13" s="11" t="s">
        <v>920</v>
      </c>
      <c r="B13" s="37" t="s">
        <v>1352</v>
      </c>
      <c r="C13" s="12">
        <v>0</v>
      </c>
      <c r="D13" s="12">
        <v>35</v>
      </c>
      <c r="E13" s="13"/>
      <c r="G13" s="4" t="str">
        <f t="shared" si="0"/>
        <v>product_name: 'Altar Cloth, Silk'</v>
      </c>
      <c r="H13" s="4" t="str">
        <f t="shared" si="1"/>
        <v/>
      </c>
      <c r="I13" s="4" t="str">
        <f t="shared" si="2"/>
        <v>cost: 35</v>
      </c>
      <c r="J13" s="4" t="str">
        <f t="shared" ca="1" si="3"/>
        <v>stock: 3</v>
      </c>
      <c r="K13" s="4" t="str">
        <f t="shared" si="4"/>
        <v>weight: 0</v>
      </c>
      <c r="L13" s="4" t="str">
        <f t="shared" si="5"/>
        <v>category_id: 3</v>
      </c>
      <c r="M13" s="4" t="str">
        <f t="shared" si="6"/>
        <v/>
      </c>
      <c r="N13" s="4" t="str">
        <f t="shared" si="7"/>
        <v/>
      </c>
      <c r="O13" s="4" t="str">
        <f t="shared" ca="1" si="8"/>
        <v>{product_name: 'Altar Cloth, Silk', cost: 35, stock: 3, weight: 0, category_id: 3, additional_information: JSON.stringify({})},</v>
      </c>
    </row>
    <row r="14" spans="1:16" s="12" customFormat="1" outlineLevel="1" x14ac:dyDescent="0.2">
      <c r="A14" s="11" t="s">
        <v>921</v>
      </c>
      <c r="B14" s="37" t="s">
        <v>1352</v>
      </c>
      <c r="C14" s="12">
        <v>0</v>
      </c>
      <c r="D14" s="12">
        <v>3</v>
      </c>
      <c r="E14" s="13"/>
      <c r="G14" s="4" t="str">
        <f t="shared" si="0"/>
        <v>product_name: 'Altar Cloth, Small'</v>
      </c>
      <c r="H14" s="4" t="str">
        <f t="shared" si="1"/>
        <v/>
      </c>
      <c r="I14" s="4" t="str">
        <f t="shared" si="2"/>
        <v>cost: 3</v>
      </c>
      <c r="J14" s="4" t="str">
        <f t="shared" ca="1" si="3"/>
        <v>stock: 18</v>
      </c>
      <c r="K14" s="4" t="str">
        <f t="shared" si="4"/>
        <v>weight: 0</v>
      </c>
      <c r="L14" s="4" t="str">
        <f t="shared" si="5"/>
        <v>category_id: 3</v>
      </c>
      <c r="M14" s="4" t="str">
        <f t="shared" si="6"/>
        <v/>
      </c>
      <c r="N14" s="4" t="str">
        <f t="shared" si="7"/>
        <v/>
      </c>
      <c r="O14" s="4" t="str">
        <f t="shared" ca="1" si="8"/>
        <v>{product_name: 'Altar Cloth, Small', cost: 3, stock: 18, weight: 0, category_id: 3, additional_information: JSON.stringify({})},</v>
      </c>
    </row>
    <row r="15" spans="1:16" s="12" customFormat="1" outlineLevel="1" x14ac:dyDescent="0.2">
      <c r="A15" s="11" t="s">
        <v>922</v>
      </c>
      <c r="B15" s="37" t="s">
        <v>1352</v>
      </c>
      <c r="C15" s="12">
        <v>0</v>
      </c>
      <c r="D15" s="12">
        <v>30</v>
      </c>
      <c r="E15" s="13"/>
      <c r="G15" s="4" t="str">
        <f t="shared" si="0"/>
        <v>product_name: 'Altar Cloth, Velvet'</v>
      </c>
      <c r="H15" s="4" t="str">
        <f t="shared" si="1"/>
        <v/>
      </c>
      <c r="I15" s="4" t="str">
        <f t="shared" si="2"/>
        <v>cost: 30</v>
      </c>
      <c r="J15" s="4" t="str">
        <f t="shared" ca="1" si="3"/>
        <v>stock: 17</v>
      </c>
      <c r="K15" s="4" t="str">
        <f t="shared" si="4"/>
        <v>weight: 0</v>
      </c>
      <c r="L15" s="4" t="str">
        <f t="shared" si="5"/>
        <v>category_id: 3</v>
      </c>
      <c r="M15" s="4" t="str">
        <f t="shared" si="6"/>
        <v/>
      </c>
      <c r="N15" s="4" t="str">
        <f t="shared" si="7"/>
        <v/>
      </c>
      <c r="O15" s="4" t="str">
        <f t="shared" ca="1" si="8"/>
        <v>{product_name: 'Altar Cloth, Velvet', cost: 30, stock: 17, weight: 0, category_id: 3, additional_information: JSON.stringify({})},</v>
      </c>
    </row>
    <row r="16" spans="1:16" s="12" customFormat="1" outlineLevel="1" x14ac:dyDescent="0.2">
      <c r="A16" s="11" t="s">
        <v>923</v>
      </c>
      <c r="B16" s="37" t="s">
        <v>924</v>
      </c>
      <c r="C16" s="12">
        <v>0</v>
      </c>
      <c r="D16" s="12">
        <v>0</v>
      </c>
      <c r="E16" s="13"/>
      <c r="G16" s="4" t="str">
        <f t="shared" si="0"/>
        <v>product_name: 'Amulet'</v>
      </c>
      <c r="H16" s="4" t="str">
        <f t="shared" si="1"/>
        <v>description: '(Typically a magical item)'</v>
      </c>
      <c r="I16" s="4" t="str">
        <f t="shared" si="2"/>
        <v>cost: 0</v>
      </c>
      <c r="J16" s="4" t="str">
        <f t="shared" ca="1" si="3"/>
        <v>stock: 2</v>
      </c>
      <c r="K16" s="4" t="str">
        <f t="shared" si="4"/>
        <v>weight: 0</v>
      </c>
      <c r="L16" s="4" t="str">
        <f t="shared" si="5"/>
        <v>category_id: 3</v>
      </c>
      <c r="M16" s="4" t="str">
        <f t="shared" si="6"/>
        <v/>
      </c>
      <c r="N16" s="4" t="str">
        <f t="shared" si="7"/>
        <v/>
      </c>
      <c r="O16" s="4" t="str">
        <f t="shared" ca="1" si="8"/>
        <v>{product_name: 'Amulet', description: '(Typically a magical item)', cost: 0, stock: 2, weight: 0, category_id: 3, additional_information: JSON.stringify({})},</v>
      </c>
    </row>
    <row r="17" spans="1:15" s="12" customFormat="1" outlineLevel="1" x14ac:dyDescent="0.2">
      <c r="A17" s="11" t="s">
        <v>925</v>
      </c>
      <c r="B17" s="37" t="s">
        <v>1352</v>
      </c>
      <c r="C17" s="12">
        <v>10</v>
      </c>
      <c r="D17" s="12">
        <v>0.05</v>
      </c>
      <c r="E17" s="13"/>
      <c r="G17" s="4" t="str">
        <f t="shared" si="0"/>
        <v>product_name: 'Animal Feed'</v>
      </c>
      <c r="H17" s="4" t="str">
        <f t="shared" si="1"/>
        <v/>
      </c>
      <c r="I17" s="4" t="str">
        <f t="shared" si="2"/>
        <v>cost: 0.05</v>
      </c>
      <c r="J17" s="4" t="str">
        <f t="shared" ca="1" si="3"/>
        <v>stock: 11</v>
      </c>
      <c r="K17" s="4" t="str">
        <f t="shared" si="4"/>
        <v>weight: 10</v>
      </c>
      <c r="L17" s="4" t="str">
        <f t="shared" si="5"/>
        <v>category_id: 3</v>
      </c>
      <c r="M17" s="4" t="str">
        <f t="shared" si="6"/>
        <v/>
      </c>
      <c r="N17" s="4" t="str">
        <f t="shared" si="7"/>
        <v/>
      </c>
      <c r="O17" s="4" t="str">
        <f t="shared" ca="1" si="8"/>
        <v>{product_name: 'Animal Feed', cost: 0.05, stock: 11, weight: 10, category_id: 3, additional_information: JSON.stringify({})},</v>
      </c>
    </row>
    <row r="18" spans="1:15" s="12" customFormat="1" ht="20.399999999999999" outlineLevel="1" x14ac:dyDescent="0.2">
      <c r="A18" s="11" t="s">
        <v>926</v>
      </c>
      <c r="B18" s="37" t="s">
        <v>928</v>
      </c>
      <c r="C18" s="12">
        <v>0.1</v>
      </c>
      <c r="D18" s="12">
        <v>50</v>
      </c>
      <c r="E18" s="13" t="s">
        <v>907</v>
      </c>
      <c r="G18" s="4" t="str">
        <f t="shared" si="0"/>
        <v>product_name: 'Antitoxin'</v>
      </c>
      <c r="H18" s="4" t="str">
        <f t="shared" si="1"/>
        <v>description: 'If you drink antitoxin, you get a +5 alchemical bonus on Fortitude saving throws against poison for 1 hour.'</v>
      </c>
      <c r="I18" s="4" t="str">
        <f t="shared" si="2"/>
        <v>cost: 50</v>
      </c>
      <c r="J18" s="4" t="str">
        <f t="shared" ca="1" si="3"/>
        <v>stock: 13</v>
      </c>
      <c r="K18" s="4" t="str">
        <f t="shared" si="4"/>
        <v>weight: 0.1</v>
      </c>
      <c r="L18" s="4" t="str">
        <f t="shared" si="5"/>
        <v>category_id: 3</v>
      </c>
      <c r="M18" s="4" t="str">
        <f t="shared" si="6"/>
        <v>type: 'Special Substances &amp; Items'</v>
      </c>
      <c r="N18" s="4" t="str">
        <f t="shared" si="7"/>
        <v/>
      </c>
      <c r="O18" s="4" t="str">
        <f t="shared" ca="1" si="8"/>
        <v>{product_name: 'Antitoxin', description: 'If you drink antitoxin, you get a +5 alchemical bonus on Fortitude saving throws against poison for 1 hour.', cost: 50, stock: 13, weight: 0.1, category_id: 3, additional_information: JSON.stringify({type: 'Special Substances &amp; Items'})},</v>
      </c>
    </row>
    <row r="19" spans="1:15" s="12" customFormat="1" outlineLevel="1" x14ac:dyDescent="0.2">
      <c r="A19" s="11" t="s">
        <v>929</v>
      </c>
      <c r="B19" s="37" t="s">
        <v>1352</v>
      </c>
      <c r="C19" s="12">
        <v>40</v>
      </c>
      <c r="D19" s="12">
        <v>500</v>
      </c>
      <c r="E19" s="13"/>
      <c r="G19" s="4" t="str">
        <f t="shared" si="0"/>
        <v>product_name: 'Arcane Lab'</v>
      </c>
      <c r="H19" s="4" t="str">
        <f t="shared" si="1"/>
        <v/>
      </c>
      <c r="I19" s="4" t="str">
        <f t="shared" si="2"/>
        <v>cost: 500</v>
      </c>
      <c r="J19" s="4" t="str">
        <f t="shared" ca="1" si="3"/>
        <v>stock: 11</v>
      </c>
      <c r="K19" s="4" t="str">
        <f t="shared" si="4"/>
        <v>weight: 40</v>
      </c>
      <c r="L19" s="4" t="str">
        <f t="shared" si="5"/>
        <v>category_id: 3</v>
      </c>
      <c r="M19" s="4" t="str">
        <f t="shared" si="6"/>
        <v/>
      </c>
      <c r="N19" s="4" t="str">
        <f t="shared" si="7"/>
        <v/>
      </c>
      <c r="O19" s="4" t="str">
        <f t="shared" ca="1" si="8"/>
        <v>{product_name: 'Arcane Lab', cost: 500, stock: 11, weight: 40, category_id: 3, additional_information: JSON.stringify({})},</v>
      </c>
    </row>
    <row r="20" spans="1:15" s="12" customFormat="1" outlineLevel="1" x14ac:dyDescent="0.2">
      <c r="A20" s="11" t="s">
        <v>930</v>
      </c>
      <c r="B20" s="37" t="s">
        <v>931</v>
      </c>
      <c r="C20" s="12">
        <v>600</v>
      </c>
      <c r="D20" s="12">
        <v>10000</v>
      </c>
      <c r="E20" s="13"/>
      <c r="G20" s="4" t="str">
        <f t="shared" si="0"/>
        <v>product_name: 'Arcane Library'</v>
      </c>
      <c r="H20" s="4" t="str">
        <f t="shared" si="1"/>
        <v>description: 'At least 200 rare volumes'</v>
      </c>
      <c r="I20" s="4" t="str">
        <f t="shared" si="2"/>
        <v>cost: 10000</v>
      </c>
      <c r="J20" s="4" t="str">
        <f t="shared" ca="1" si="3"/>
        <v>stock: 17</v>
      </c>
      <c r="K20" s="4" t="str">
        <f t="shared" si="4"/>
        <v>weight: 600</v>
      </c>
      <c r="L20" s="4" t="str">
        <f t="shared" si="5"/>
        <v>category_id: 3</v>
      </c>
      <c r="M20" s="4" t="str">
        <f t="shared" si="6"/>
        <v/>
      </c>
      <c r="N20" s="4" t="str">
        <f t="shared" si="7"/>
        <v/>
      </c>
      <c r="O20" s="4" t="str">
        <f t="shared" ca="1" si="8"/>
        <v>{product_name: 'Arcane Library', description: 'At least 200 rare volumes', cost: 10000, stock: 17, weight: 600, category_id: 3, additional_information: JSON.stringify({})},</v>
      </c>
    </row>
    <row r="21" spans="1:15" s="12" customFormat="1" ht="40.799999999999997" outlineLevel="1" x14ac:dyDescent="0.2">
      <c r="A21" s="11" t="s">
        <v>932</v>
      </c>
      <c r="B21" s="37" t="s">
        <v>933</v>
      </c>
      <c r="C21" s="12">
        <v>4</v>
      </c>
      <c r="D21" s="12">
        <v>1</v>
      </c>
      <c r="E21" s="13" t="s">
        <v>870</v>
      </c>
      <c r="G21" s="4" t="str">
        <f t="shared" si="0"/>
        <v>product_name: 'Artisan\'s Outfit'</v>
      </c>
      <c r="H21" s="4" t="str">
        <f t="shared" si="1"/>
        <v>description: 'This outfit includes a shirt with buttons, a skirt or pants with a drawstring, shoes, and perhaps a cap or hat. It may also include a belt or a leather or cloth apron for carrying tools.'</v>
      </c>
      <c r="I21" s="4" t="str">
        <f t="shared" si="2"/>
        <v>cost: 1</v>
      </c>
      <c r="J21" s="4" t="str">
        <f t="shared" ca="1" si="3"/>
        <v>stock: 1</v>
      </c>
      <c r="K21" s="4" t="str">
        <f t="shared" si="4"/>
        <v>weight: 4</v>
      </c>
      <c r="L21" s="4" t="str">
        <f t="shared" si="5"/>
        <v>category_id: 3</v>
      </c>
      <c r="M21" s="4" t="str">
        <f t="shared" si="6"/>
        <v>type: 'Clothing'</v>
      </c>
      <c r="N21" s="4" t="str">
        <f t="shared" si="7"/>
        <v/>
      </c>
      <c r="O21" s="4" t="str">
        <f t="shared" ca="1" si="8"/>
        <v>{product_name: 'Artisan\'s Outfit', description: 'This outfit includes a shirt with buttons, a skirt or pants with a drawstring, shoes, and perhaps a cap or hat. It may also include a belt or a leather or cloth apron for carrying tools.', cost: 1, stock: 1, weight: 4, category_id: 3, additional_information: JSON.stringify({type: 'Clothing'})},</v>
      </c>
    </row>
    <row r="22" spans="1:15" s="12" customFormat="1" ht="40.799999999999997" outlineLevel="1" x14ac:dyDescent="0.2">
      <c r="A22" s="11" t="s">
        <v>934</v>
      </c>
      <c r="B22" s="37" t="s">
        <v>935</v>
      </c>
      <c r="C22" s="12">
        <v>5</v>
      </c>
      <c r="D22" s="12">
        <v>5</v>
      </c>
      <c r="E22" s="13" t="s">
        <v>914</v>
      </c>
      <c r="G22" s="4" t="str">
        <f t="shared" si="0"/>
        <v>product_name: 'Artisan\'s Tools'</v>
      </c>
      <c r="H22" s="4" t="str">
        <f t="shared" si="1"/>
        <v>description: 'These special tools include the items needed to pursue any craft. Without them, you have to use improvised tools (-2 penalty on Craft checks), if you can do the job at all.'</v>
      </c>
      <c r="I22" s="4" t="str">
        <f t="shared" si="2"/>
        <v>cost: 5</v>
      </c>
      <c r="J22" s="4" t="str">
        <f t="shared" ca="1" si="3"/>
        <v>stock: 15</v>
      </c>
      <c r="K22" s="4" t="str">
        <f t="shared" si="4"/>
        <v>weight: 5</v>
      </c>
      <c r="L22" s="4" t="str">
        <f t="shared" si="5"/>
        <v>category_id: 3</v>
      </c>
      <c r="M22" s="4" t="str">
        <f t="shared" si="6"/>
        <v>type: 'Tools &amp; Skill Kits'</v>
      </c>
      <c r="N22" s="4" t="str">
        <f t="shared" si="7"/>
        <v/>
      </c>
      <c r="O22" s="4" t="str">
        <f t="shared" ca="1" si="8"/>
        <v>{product_name: 'Artisan\'s Tools', description: 'These special tools include the items needed to pursue any craft. Without them, you have to use improvised tools (-2 penalty on Craft checks), if you can do the job at all.', cost: 5, stock: 15, weight: 5, category_id: 3, additional_information: JSON.stringify({type: 'Tools &amp; Skill Kits'})},</v>
      </c>
    </row>
    <row r="23" spans="1:15" s="12" customFormat="1" ht="40.799999999999997" outlineLevel="1" x14ac:dyDescent="0.2">
      <c r="A23" s="11" t="s">
        <v>936</v>
      </c>
      <c r="B23" s="37" t="s">
        <v>938</v>
      </c>
      <c r="C23" s="12">
        <v>5</v>
      </c>
      <c r="D23" s="12">
        <v>55</v>
      </c>
      <c r="E23" s="13" t="s">
        <v>914</v>
      </c>
      <c r="G23" s="4" t="str">
        <f t="shared" si="0"/>
        <v>product_name: 'Artisan\'s Tools, Masterwork'</v>
      </c>
      <c r="H23" s="4" t="str">
        <f t="shared" si="1"/>
        <v>description: 'These tools serve the same purpose as artisan\'s tools (above), but masterwork artisan\'s tools are the perfect tools for the job, so you get a +2 circumstance bonus on Craft checks made with them.'</v>
      </c>
      <c r="I23" s="4" t="str">
        <f t="shared" si="2"/>
        <v>cost: 55</v>
      </c>
      <c r="J23" s="4" t="str">
        <f t="shared" ca="1" si="3"/>
        <v>stock: 19</v>
      </c>
      <c r="K23" s="4" t="str">
        <f t="shared" si="4"/>
        <v>weight: 5</v>
      </c>
      <c r="L23" s="4" t="str">
        <f t="shared" si="5"/>
        <v>category_id: 3</v>
      </c>
      <c r="M23" s="4" t="str">
        <f t="shared" si="6"/>
        <v>type: 'Tools &amp; Skill Kits'</v>
      </c>
      <c r="N23" s="4" t="str">
        <f t="shared" si="7"/>
        <v/>
      </c>
      <c r="O23" s="4" t="str">
        <f t="shared" ca="1" si="8"/>
        <v>{product_name: 'Artisan\'s Tools, Masterwork', description: 'These tools serve the same purpose as artisan\'s tools (above), but masterwork artisan\'s tools are the perfect tools for the job, so you get a +2 circumstance bonus on Craft checks made with them.', cost: 55, stock: 19, weight: 5, category_id: 3, additional_information: JSON.stringify({type: 'Tools &amp; Skill Kits'})},</v>
      </c>
    </row>
    <row r="24" spans="1:15" s="12" customFormat="1" outlineLevel="1" x14ac:dyDescent="0.2">
      <c r="A24" s="11" t="s">
        <v>939</v>
      </c>
      <c r="B24" s="37" t="s">
        <v>940</v>
      </c>
      <c r="C24" s="12">
        <v>3</v>
      </c>
      <c r="D24" s="12">
        <v>45</v>
      </c>
      <c r="E24" s="13"/>
      <c r="G24" s="4" t="str">
        <f t="shared" si="0"/>
        <v>product_name: 'Aspergillum, Gold'</v>
      </c>
      <c r="H24" s="4" t="str">
        <f t="shared" si="1"/>
        <v>description: 'Holds 3 flasks holy water; Std Act. range touch attack'</v>
      </c>
      <c r="I24" s="4" t="str">
        <f t="shared" si="2"/>
        <v>cost: 45</v>
      </c>
      <c r="J24" s="4" t="str">
        <f t="shared" ca="1" si="3"/>
        <v>stock: 6</v>
      </c>
      <c r="K24" s="4" t="str">
        <f t="shared" si="4"/>
        <v>weight: 3</v>
      </c>
      <c r="L24" s="4" t="str">
        <f t="shared" si="5"/>
        <v>category_id: 3</v>
      </c>
      <c r="M24" s="4" t="str">
        <f t="shared" si="6"/>
        <v/>
      </c>
      <c r="N24" s="4" t="str">
        <f t="shared" si="7"/>
        <v/>
      </c>
      <c r="O24" s="4" t="str">
        <f t="shared" ca="1" si="8"/>
        <v>{product_name: 'Aspergillum, Gold', description: 'Holds 3 flasks holy water; Std Act. range touch attack', cost: 45, stock: 6, weight: 3, category_id: 3, additional_information: JSON.stringify({})},</v>
      </c>
    </row>
    <row r="25" spans="1:15" s="12" customFormat="1" outlineLevel="1" x14ac:dyDescent="0.2">
      <c r="A25" s="11" t="s">
        <v>941</v>
      </c>
      <c r="B25" s="37" t="s">
        <v>940</v>
      </c>
      <c r="C25" s="12">
        <v>3</v>
      </c>
      <c r="D25" s="12">
        <v>5</v>
      </c>
      <c r="E25" s="13"/>
      <c r="G25" s="4" t="str">
        <f t="shared" si="0"/>
        <v>product_name: 'Aspergillum, Iron'</v>
      </c>
      <c r="H25" s="4" t="str">
        <f t="shared" si="1"/>
        <v>description: 'Holds 3 flasks holy water; Std Act. range touch attack'</v>
      </c>
      <c r="I25" s="4" t="str">
        <f t="shared" si="2"/>
        <v>cost: 5</v>
      </c>
      <c r="J25" s="4" t="str">
        <f t="shared" ca="1" si="3"/>
        <v>stock: 5</v>
      </c>
      <c r="K25" s="4" t="str">
        <f t="shared" si="4"/>
        <v>weight: 3</v>
      </c>
      <c r="L25" s="4" t="str">
        <f t="shared" si="5"/>
        <v>category_id: 3</v>
      </c>
      <c r="M25" s="4" t="str">
        <f t="shared" si="6"/>
        <v/>
      </c>
      <c r="N25" s="4" t="str">
        <f t="shared" si="7"/>
        <v/>
      </c>
      <c r="O25" s="4" t="str">
        <f t="shared" ca="1" si="8"/>
        <v>{product_name: 'Aspergillum, Iron', description: 'Holds 3 flasks holy water; Std Act. range touch attack', cost: 5, stock: 5, weight: 3, category_id: 3, additional_information: JSON.stringify({})},</v>
      </c>
    </row>
    <row r="26" spans="1:15" s="12" customFormat="1" outlineLevel="1" x14ac:dyDescent="0.2">
      <c r="A26" s="11" t="s">
        <v>942</v>
      </c>
      <c r="B26" s="37" t="s">
        <v>940</v>
      </c>
      <c r="C26" s="12">
        <v>3</v>
      </c>
      <c r="D26" s="12">
        <v>20</v>
      </c>
      <c r="E26" s="13"/>
      <c r="G26" s="4" t="str">
        <f t="shared" si="0"/>
        <v>product_name: 'Aspergillum, Silver (DotF)'</v>
      </c>
      <c r="H26" s="4" t="str">
        <f t="shared" si="1"/>
        <v>description: 'Holds 3 flasks holy water; Std Act. range touch attack'</v>
      </c>
      <c r="I26" s="4" t="str">
        <f t="shared" si="2"/>
        <v>cost: 20</v>
      </c>
      <c r="J26" s="4" t="str">
        <f t="shared" ca="1" si="3"/>
        <v>stock: 10</v>
      </c>
      <c r="K26" s="4" t="str">
        <f t="shared" si="4"/>
        <v>weight: 3</v>
      </c>
      <c r="L26" s="4" t="str">
        <f t="shared" si="5"/>
        <v>category_id: 3</v>
      </c>
      <c r="M26" s="4" t="str">
        <f t="shared" si="6"/>
        <v/>
      </c>
      <c r="N26" s="4" t="str">
        <f t="shared" si="7"/>
        <v/>
      </c>
      <c r="O26" s="4" t="str">
        <f t="shared" ca="1" si="8"/>
        <v>{product_name: 'Aspergillum, Silver (DotF)', description: 'Holds 3 flasks holy water; Std Act. range touch attack', cost: 20, stock: 10, weight: 3, category_id: 3, additional_information: JSON.stringify({})},</v>
      </c>
    </row>
    <row r="27" spans="1:15" s="12" customFormat="1" outlineLevel="1" x14ac:dyDescent="0.2">
      <c r="A27" s="11" t="s">
        <v>943</v>
      </c>
      <c r="B27" s="37" t="s">
        <v>940</v>
      </c>
      <c r="C27" s="12">
        <v>3</v>
      </c>
      <c r="D27" s="12">
        <v>50</v>
      </c>
      <c r="E27" s="13"/>
      <c r="G27" s="4" t="str">
        <f t="shared" si="0"/>
        <v>product_name: 'Aspergillum, Silver (FRCS)'</v>
      </c>
      <c r="H27" s="4" t="str">
        <f t="shared" si="1"/>
        <v>description: 'Holds 3 flasks holy water; Std Act. range touch attack'</v>
      </c>
      <c r="I27" s="4" t="str">
        <f t="shared" si="2"/>
        <v>cost: 50</v>
      </c>
      <c r="J27" s="4" t="str">
        <f t="shared" ca="1" si="3"/>
        <v>stock: 17</v>
      </c>
      <c r="K27" s="4" t="str">
        <f t="shared" si="4"/>
        <v>weight: 3</v>
      </c>
      <c r="L27" s="4" t="str">
        <f t="shared" si="5"/>
        <v>category_id: 3</v>
      </c>
      <c r="M27" s="4" t="str">
        <f t="shared" si="6"/>
        <v/>
      </c>
      <c r="N27" s="4" t="str">
        <f t="shared" si="7"/>
        <v/>
      </c>
      <c r="O27" s="4" t="str">
        <f t="shared" ca="1" si="8"/>
        <v>{product_name: 'Aspergillum, Silver (FRCS)', description: 'Holds 3 flasks holy water; Std Act. range touch attack', cost: 50, stock: 17, weight: 3, category_id: 3, additional_information: JSON.stringify({})},</v>
      </c>
    </row>
    <row r="28" spans="1:15" s="12" customFormat="1" outlineLevel="1" x14ac:dyDescent="0.2">
      <c r="A28" s="11" t="s">
        <v>863</v>
      </c>
      <c r="B28" s="37" t="s">
        <v>944</v>
      </c>
      <c r="C28" s="12">
        <v>2</v>
      </c>
      <c r="D28" s="12">
        <v>2</v>
      </c>
      <c r="E28" s="13" t="s">
        <v>945</v>
      </c>
      <c r="G28" s="4" t="str">
        <f t="shared" si="0"/>
        <v>product_name: 'Backpack'</v>
      </c>
      <c r="H28" s="4" t="str">
        <f t="shared" si="1"/>
        <v>description: 'Holds 1 cu. ft'</v>
      </c>
      <c r="I28" s="4" t="str">
        <f t="shared" si="2"/>
        <v>cost: 2</v>
      </c>
      <c r="J28" s="4" t="str">
        <f t="shared" ca="1" si="3"/>
        <v>stock: 9</v>
      </c>
      <c r="K28" s="4" t="str">
        <f t="shared" si="4"/>
        <v>weight: 2</v>
      </c>
      <c r="L28" s="4" t="str">
        <f t="shared" si="5"/>
        <v>category_id: 3</v>
      </c>
      <c r="M28" s="4" t="str">
        <f t="shared" si="6"/>
        <v>type: 'Adventuring Gear'</v>
      </c>
      <c r="N28" s="4" t="str">
        <f t="shared" si="7"/>
        <v/>
      </c>
      <c r="O28" s="4" t="str">
        <f t="shared" ca="1" si="8"/>
        <v>{product_name: 'Backpack', description: 'Holds 1 cu. ft', cost: 2, stock: 9, weight: 2, category_id: 3, additional_information: JSON.stringify({type: 'Adventuring Gear'})},</v>
      </c>
    </row>
    <row r="29" spans="1:15" s="12" customFormat="1" outlineLevel="1" x14ac:dyDescent="0.2">
      <c r="A29" s="11" t="s">
        <v>865</v>
      </c>
      <c r="B29" s="37" t="s">
        <v>946</v>
      </c>
      <c r="C29" s="12">
        <v>0.5</v>
      </c>
      <c r="D29" s="12">
        <v>0.5</v>
      </c>
      <c r="E29" s="13"/>
      <c r="G29" s="4" t="str">
        <f t="shared" si="0"/>
        <v>product_name: 'Bandoleer'</v>
      </c>
      <c r="H29" s="4" t="str">
        <f t="shared" si="1"/>
        <v>description: 'Carries up to 8 small items.'</v>
      </c>
      <c r="I29" s="4" t="str">
        <f t="shared" si="2"/>
        <v>cost: 0.5</v>
      </c>
      <c r="J29" s="4" t="str">
        <f t="shared" ca="1" si="3"/>
        <v>stock: 9</v>
      </c>
      <c r="K29" s="4" t="str">
        <f t="shared" si="4"/>
        <v>weight: 0.5</v>
      </c>
      <c r="L29" s="4" t="str">
        <f t="shared" si="5"/>
        <v>category_id: 3</v>
      </c>
      <c r="M29" s="4" t="str">
        <f t="shared" si="6"/>
        <v/>
      </c>
      <c r="N29" s="4" t="str">
        <f t="shared" si="7"/>
        <v/>
      </c>
      <c r="O29" s="4" t="str">
        <f t="shared" ca="1" si="8"/>
        <v>{product_name: 'Bandoleer', description: 'Carries up to 8 small items.', cost: 0.5, stock: 9, weight: 0.5, category_id: 3, additional_information: JSON.stringify({})},</v>
      </c>
    </row>
    <row r="30" spans="1:15" s="12" customFormat="1" outlineLevel="1" x14ac:dyDescent="0.2">
      <c r="A30" s="11" t="s">
        <v>947</v>
      </c>
      <c r="B30" s="37" t="s">
        <v>948</v>
      </c>
      <c r="C30" s="12">
        <v>0.5</v>
      </c>
      <c r="D30" s="12">
        <v>5</v>
      </c>
      <c r="E30" s="13"/>
      <c r="G30" s="4" t="str">
        <f t="shared" si="0"/>
        <v>product_name: 'Bandoleer, Masterwork'</v>
      </c>
      <c r="H30" s="4" t="str">
        <f t="shared" si="1"/>
        <v>description: 'Carries up to 12 small items.'</v>
      </c>
      <c r="I30" s="4" t="str">
        <f t="shared" si="2"/>
        <v>cost: 5</v>
      </c>
      <c r="J30" s="4" t="str">
        <f t="shared" ca="1" si="3"/>
        <v>stock: 16</v>
      </c>
      <c r="K30" s="4" t="str">
        <f t="shared" si="4"/>
        <v>weight: 0.5</v>
      </c>
      <c r="L30" s="4" t="str">
        <f t="shared" si="5"/>
        <v>category_id: 3</v>
      </c>
      <c r="M30" s="4" t="str">
        <f t="shared" si="6"/>
        <v/>
      </c>
      <c r="N30" s="4" t="str">
        <f t="shared" si="7"/>
        <v/>
      </c>
      <c r="O30" s="4" t="str">
        <f t="shared" ca="1" si="8"/>
        <v>{product_name: 'Bandoleer, Masterwork', description: 'Carries up to 12 small items.', cost: 5, stock: 16, weight: 0.5, category_id: 3, additional_information: JSON.stringify({})},</v>
      </c>
    </row>
    <row r="31" spans="1:15" s="12" customFormat="1" outlineLevel="1" x14ac:dyDescent="0.2">
      <c r="A31" s="11" t="s">
        <v>949</v>
      </c>
      <c r="B31" s="37" t="s">
        <v>950</v>
      </c>
      <c r="C31" s="12">
        <v>30</v>
      </c>
      <c r="D31" s="12">
        <v>2</v>
      </c>
      <c r="E31" s="13" t="s">
        <v>945</v>
      </c>
      <c r="G31" s="4" t="str">
        <f t="shared" si="0"/>
        <v>product_name: 'Barrel'</v>
      </c>
      <c r="H31" s="4" t="str">
        <f t="shared" si="1"/>
        <v>description: 'Holds 10 cu ft'</v>
      </c>
      <c r="I31" s="4" t="str">
        <f t="shared" si="2"/>
        <v>cost: 2</v>
      </c>
      <c r="J31" s="4" t="str">
        <f t="shared" ca="1" si="3"/>
        <v>stock: 13</v>
      </c>
      <c r="K31" s="4" t="str">
        <f t="shared" si="4"/>
        <v>weight: 30</v>
      </c>
      <c r="L31" s="4" t="str">
        <f t="shared" si="5"/>
        <v>category_id: 3</v>
      </c>
      <c r="M31" s="4" t="str">
        <f t="shared" si="6"/>
        <v>type: 'Adventuring Gear'</v>
      </c>
      <c r="N31" s="4" t="str">
        <f t="shared" si="7"/>
        <v/>
      </c>
      <c r="O31" s="4" t="str">
        <f t="shared" ca="1" si="8"/>
        <v>{product_name: 'Barrel', description: 'Holds 10 cu ft', cost: 2, stock: 13, weight: 30, category_id: 3, additional_information: JSON.stringify({type: 'Adventuring Gear'})},</v>
      </c>
    </row>
    <row r="32" spans="1:15" s="12" customFormat="1" outlineLevel="1" x14ac:dyDescent="0.2">
      <c r="A32" s="11" t="s">
        <v>951</v>
      </c>
      <c r="B32" s="37" t="s">
        <v>952</v>
      </c>
      <c r="C32" s="12">
        <v>1</v>
      </c>
      <c r="D32" s="12">
        <v>0.4</v>
      </c>
      <c r="E32" s="13" t="s">
        <v>945</v>
      </c>
      <c r="G32" s="4" t="str">
        <f t="shared" si="0"/>
        <v>product_name: 'Basket'</v>
      </c>
      <c r="H32" s="4" t="str">
        <f t="shared" si="1"/>
        <v>description: 'Holds 2 cu ft'</v>
      </c>
      <c r="I32" s="4" t="str">
        <f t="shared" si="2"/>
        <v>cost: 0.4</v>
      </c>
      <c r="J32" s="4" t="str">
        <f t="shared" ca="1" si="3"/>
        <v>stock: 11</v>
      </c>
      <c r="K32" s="4" t="str">
        <f t="shared" si="4"/>
        <v>weight: 1</v>
      </c>
      <c r="L32" s="4" t="str">
        <f t="shared" si="5"/>
        <v>category_id: 3</v>
      </c>
      <c r="M32" s="4" t="str">
        <f t="shared" si="6"/>
        <v>type: 'Adventuring Gear'</v>
      </c>
      <c r="N32" s="4" t="str">
        <f t="shared" si="7"/>
        <v/>
      </c>
      <c r="O32" s="4" t="str">
        <f t="shared" ca="1" si="8"/>
        <v>{product_name: 'Basket', description: 'Holds 2 cu ft', cost: 0.4, stock: 11, weight: 1, category_id: 3, additional_information: JSON.stringify({type: 'Adventuring Gear'})},</v>
      </c>
    </row>
    <row r="33" spans="1:15" s="12" customFormat="1" outlineLevel="1" x14ac:dyDescent="0.2">
      <c r="A33" s="11" t="s">
        <v>953</v>
      </c>
      <c r="B33" s="37" t="s">
        <v>1352</v>
      </c>
      <c r="C33" s="12">
        <v>5</v>
      </c>
      <c r="D33" s="12">
        <v>0.1</v>
      </c>
      <c r="E33" s="13" t="s">
        <v>945</v>
      </c>
      <c r="G33" s="4" t="str">
        <f t="shared" si="0"/>
        <v>product_name: 'Bedroll'</v>
      </c>
      <c r="H33" s="4" t="str">
        <f t="shared" si="1"/>
        <v/>
      </c>
      <c r="I33" s="4" t="str">
        <f t="shared" si="2"/>
        <v>cost: 0.1</v>
      </c>
      <c r="J33" s="4" t="str">
        <f t="shared" ca="1" si="3"/>
        <v>stock: 9</v>
      </c>
      <c r="K33" s="4" t="str">
        <f t="shared" si="4"/>
        <v>weight: 5</v>
      </c>
      <c r="L33" s="4" t="str">
        <f t="shared" si="5"/>
        <v>category_id: 3</v>
      </c>
      <c r="M33" s="4" t="str">
        <f t="shared" si="6"/>
        <v>type: 'Adventuring Gear'</v>
      </c>
      <c r="N33" s="4" t="str">
        <f t="shared" si="7"/>
        <v/>
      </c>
      <c r="O33" s="4" t="str">
        <f t="shared" ca="1" si="8"/>
        <v>{product_name: 'Bedroll', cost: 0.1, stock: 9, weight: 5, category_id: 3, additional_information: JSON.stringify({type: 'Adventuring Gear'})},</v>
      </c>
    </row>
    <row r="34" spans="1:15" s="12" customFormat="1" outlineLevel="1" x14ac:dyDescent="0.2">
      <c r="A34" s="11" t="s">
        <v>954</v>
      </c>
      <c r="B34" s="37" t="s">
        <v>1352</v>
      </c>
      <c r="C34" s="12">
        <v>0</v>
      </c>
      <c r="D34" s="12">
        <v>1</v>
      </c>
      <c r="E34" s="13" t="s">
        <v>945</v>
      </c>
      <c r="G34" s="4" t="str">
        <f t="shared" si="0"/>
        <v>product_name: 'Bell'</v>
      </c>
      <c r="H34" s="4" t="str">
        <f t="shared" si="1"/>
        <v/>
      </c>
      <c r="I34" s="4" t="str">
        <f t="shared" si="2"/>
        <v>cost: 1</v>
      </c>
      <c r="J34" s="4" t="str">
        <f t="shared" ca="1" si="3"/>
        <v>stock: 19</v>
      </c>
      <c r="K34" s="4" t="str">
        <f t="shared" si="4"/>
        <v>weight: 0</v>
      </c>
      <c r="L34" s="4" t="str">
        <f t="shared" si="5"/>
        <v>category_id: 3</v>
      </c>
      <c r="M34" s="4" t="str">
        <f t="shared" si="6"/>
        <v>type: 'Adventuring Gear'</v>
      </c>
      <c r="N34" s="4" t="str">
        <f t="shared" si="7"/>
        <v/>
      </c>
      <c r="O34" s="4" t="str">
        <f t="shared" ca="1" si="8"/>
        <v>{product_name: 'Bell', cost: 1, stock: 19, weight: 0, category_id: 3, additional_information: JSON.stringify({type: 'Adventuring Gear'})},</v>
      </c>
    </row>
    <row r="35" spans="1:15" s="12" customFormat="1" outlineLevel="1" x14ac:dyDescent="0.2">
      <c r="A35" s="11" t="s">
        <v>955</v>
      </c>
      <c r="B35" s="37" t="s">
        <v>1352</v>
      </c>
      <c r="C35" s="12">
        <v>3</v>
      </c>
      <c r="E35" s="13"/>
      <c r="G35" s="4" t="str">
        <f t="shared" si="0"/>
        <v>product_name: 'Bellows Mask'</v>
      </c>
      <c r="H35" s="4" t="str">
        <f t="shared" si="1"/>
        <v/>
      </c>
      <c r="I35" s="4" t="str">
        <f t="shared" si="2"/>
        <v>cost: -1</v>
      </c>
      <c r="J35" s="4" t="str">
        <f t="shared" ca="1" si="3"/>
        <v>stock: 2</v>
      </c>
      <c r="K35" s="4" t="str">
        <f t="shared" si="4"/>
        <v>weight: 3</v>
      </c>
      <c r="L35" s="4" t="str">
        <f t="shared" si="5"/>
        <v>category_id: 3</v>
      </c>
      <c r="M35" s="4" t="str">
        <f t="shared" si="6"/>
        <v/>
      </c>
      <c r="N35" s="4" t="str">
        <f t="shared" si="7"/>
        <v/>
      </c>
      <c r="O35" s="4" t="str">
        <f t="shared" ca="1" si="8"/>
        <v>{product_name: 'Bellows Mask', cost: -1, stock: 2, weight: 3, category_id: 3, additional_information: JSON.stringify({})},</v>
      </c>
    </row>
    <row r="36" spans="1:15" s="12" customFormat="1" outlineLevel="1" x14ac:dyDescent="0.2">
      <c r="A36" s="11" t="s">
        <v>866</v>
      </c>
      <c r="B36" s="37" t="s">
        <v>1352</v>
      </c>
      <c r="C36" s="12">
        <v>1</v>
      </c>
      <c r="D36" s="12">
        <v>0</v>
      </c>
      <c r="E36" s="13"/>
      <c r="G36" s="4" t="str">
        <f t="shared" si="0"/>
        <v>product_name: 'Belt'</v>
      </c>
      <c r="H36" s="4" t="str">
        <f t="shared" si="1"/>
        <v/>
      </c>
      <c r="I36" s="4" t="str">
        <f t="shared" si="2"/>
        <v>cost: 0</v>
      </c>
      <c r="J36" s="4" t="str">
        <f t="shared" ca="1" si="3"/>
        <v>stock: 14</v>
      </c>
      <c r="K36" s="4" t="str">
        <f t="shared" si="4"/>
        <v>weight: 1</v>
      </c>
      <c r="L36" s="4" t="str">
        <f t="shared" si="5"/>
        <v>category_id: 3</v>
      </c>
      <c r="M36" s="4" t="str">
        <f t="shared" si="6"/>
        <v/>
      </c>
      <c r="N36" s="4" t="str">
        <f t="shared" si="7"/>
        <v/>
      </c>
      <c r="O36" s="4" t="str">
        <f t="shared" ca="1" si="8"/>
        <v>{product_name: 'Belt', cost: 0, stock: 14, weight: 1, category_id: 3, additional_information: JSON.stringify({})},</v>
      </c>
    </row>
    <row r="37" spans="1:15" s="12" customFormat="1" outlineLevel="1" x14ac:dyDescent="0.2">
      <c r="A37" s="11" t="s">
        <v>956</v>
      </c>
      <c r="B37" s="37" t="s">
        <v>1352</v>
      </c>
      <c r="C37" s="12">
        <v>1</v>
      </c>
      <c r="D37" s="12">
        <v>2</v>
      </c>
      <c r="E37" s="13"/>
      <c r="G37" s="4" t="str">
        <f t="shared" si="0"/>
        <v>product_name: 'Bit and Bridle'</v>
      </c>
      <c r="H37" s="4" t="str">
        <f t="shared" si="1"/>
        <v/>
      </c>
      <c r="I37" s="4" t="str">
        <f t="shared" si="2"/>
        <v>cost: 2</v>
      </c>
      <c r="J37" s="4" t="str">
        <f t="shared" ca="1" si="3"/>
        <v>stock: 14</v>
      </c>
      <c r="K37" s="4" t="str">
        <f t="shared" si="4"/>
        <v>weight: 1</v>
      </c>
      <c r="L37" s="4" t="str">
        <f t="shared" si="5"/>
        <v>category_id: 3</v>
      </c>
      <c r="M37" s="4" t="str">
        <f t="shared" si="6"/>
        <v/>
      </c>
      <c r="N37" s="4" t="str">
        <f t="shared" si="7"/>
        <v/>
      </c>
      <c r="O37" s="4" t="str">
        <f t="shared" ca="1" si="8"/>
        <v>{product_name: 'Bit and Bridle', cost: 2, stock: 14, weight: 1, category_id: 3, additional_information: JSON.stringify({})},</v>
      </c>
    </row>
    <row r="38" spans="1:15" s="12" customFormat="1" outlineLevel="1" x14ac:dyDescent="0.2">
      <c r="A38" s="11" t="s">
        <v>957</v>
      </c>
      <c r="B38" s="37" t="s">
        <v>1352</v>
      </c>
      <c r="C38" s="12">
        <v>3</v>
      </c>
      <c r="D38" s="12">
        <v>0.5</v>
      </c>
      <c r="E38" s="13" t="s">
        <v>945</v>
      </c>
      <c r="G38" s="4" t="str">
        <f t="shared" si="0"/>
        <v>product_name: 'Blanket, Winter'</v>
      </c>
      <c r="H38" s="4" t="str">
        <f t="shared" si="1"/>
        <v/>
      </c>
      <c r="I38" s="4" t="str">
        <f t="shared" si="2"/>
        <v>cost: 0.5</v>
      </c>
      <c r="J38" s="4" t="str">
        <f t="shared" ca="1" si="3"/>
        <v>stock: 3</v>
      </c>
      <c r="K38" s="4" t="str">
        <f t="shared" si="4"/>
        <v>weight: 3</v>
      </c>
      <c r="L38" s="4" t="str">
        <f t="shared" si="5"/>
        <v>category_id: 3</v>
      </c>
      <c r="M38" s="4" t="str">
        <f t="shared" si="6"/>
        <v>type: 'Adventuring Gear'</v>
      </c>
      <c r="N38" s="4" t="str">
        <f t="shared" si="7"/>
        <v/>
      </c>
      <c r="O38" s="4" t="str">
        <f t="shared" ca="1" si="8"/>
        <v>{product_name: 'Blanket, Winter', cost: 0.5, stock: 3, weight: 3, category_id: 3, additional_information: JSON.stringify({type: 'Adventuring Gear'})},</v>
      </c>
    </row>
    <row r="39" spans="1:15" s="12" customFormat="1" outlineLevel="1" x14ac:dyDescent="0.2">
      <c r="A39" s="11" t="s">
        <v>958</v>
      </c>
      <c r="B39" s="37" t="s">
        <v>1352</v>
      </c>
      <c r="C39" s="12">
        <v>5</v>
      </c>
      <c r="D39" s="12">
        <v>5</v>
      </c>
      <c r="E39" s="13" t="s">
        <v>945</v>
      </c>
      <c r="G39" s="4" t="str">
        <f t="shared" si="0"/>
        <v>product_name: 'Block &amp; Tackle'</v>
      </c>
      <c r="H39" s="4" t="str">
        <f t="shared" si="1"/>
        <v/>
      </c>
      <c r="I39" s="4" t="str">
        <f t="shared" si="2"/>
        <v>cost: 5</v>
      </c>
      <c r="J39" s="4" t="str">
        <f t="shared" ca="1" si="3"/>
        <v>stock: 16</v>
      </c>
      <c r="K39" s="4" t="str">
        <f t="shared" si="4"/>
        <v>weight: 5</v>
      </c>
      <c r="L39" s="4" t="str">
        <f t="shared" si="5"/>
        <v>category_id: 3</v>
      </c>
      <c r="M39" s="4" t="str">
        <f t="shared" si="6"/>
        <v>type: 'Adventuring Gear'</v>
      </c>
      <c r="N39" s="4" t="str">
        <f t="shared" si="7"/>
        <v/>
      </c>
      <c r="O39" s="4" t="str">
        <f t="shared" ca="1" si="8"/>
        <v>{product_name: 'Block &amp; Tackle', cost: 5, stock: 16, weight: 5, category_id: 3, additional_information: JSON.stringify({type: 'Adventuring Gear'})},</v>
      </c>
    </row>
    <row r="40" spans="1:15" s="12" customFormat="1" outlineLevel="1" x14ac:dyDescent="0.2">
      <c r="A40" s="11" t="s">
        <v>959</v>
      </c>
      <c r="B40" s="37" t="s">
        <v>1352</v>
      </c>
      <c r="C40" s="12">
        <v>3</v>
      </c>
      <c r="D40" s="12">
        <v>15</v>
      </c>
      <c r="E40" s="13"/>
      <c r="G40" s="4" t="str">
        <f t="shared" si="0"/>
        <v>product_name: 'Book'</v>
      </c>
      <c r="H40" s="4" t="str">
        <f t="shared" si="1"/>
        <v/>
      </c>
      <c r="I40" s="4" t="str">
        <f t="shared" si="2"/>
        <v>cost: 15</v>
      </c>
      <c r="J40" s="4" t="str">
        <f t="shared" ca="1" si="3"/>
        <v>stock: 12</v>
      </c>
      <c r="K40" s="4" t="str">
        <f t="shared" si="4"/>
        <v>weight: 3</v>
      </c>
      <c r="L40" s="4" t="str">
        <f t="shared" si="5"/>
        <v>category_id: 3</v>
      </c>
      <c r="M40" s="4" t="str">
        <f t="shared" si="6"/>
        <v/>
      </c>
      <c r="N40" s="4" t="str">
        <f t="shared" si="7"/>
        <v/>
      </c>
      <c r="O40" s="4" t="str">
        <f t="shared" ca="1" si="8"/>
        <v>{product_name: 'Book', cost: 15, stock: 12, weight: 3, category_id: 3, additional_information: JSON.stringify({})},</v>
      </c>
    </row>
    <row r="41" spans="1:15" s="12" customFormat="1" outlineLevel="1" x14ac:dyDescent="0.2">
      <c r="A41" s="11" t="s">
        <v>960</v>
      </c>
      <c r="B41" s="37" t="s">
        <v>1352</v>
      </c>
      <c r="C41" s="12">
        <v>20</v>
      </c>
      <c r="E41" s="13"/>
      <c r="G41" s="4" t="str">
        <f t="shared" si="0"/>
        <v>product_name: 'Boot Pumps'</v>
      </c>
      <c r="H41" s="4" t="str">
        <f t="shared" si="1"/>
        <v/>
      </c>
      <c r="I41" s="4" t="str">
        <f t="shared" si="2"/>
        <v>cost: -1</v>
      </c>
      <c r="J41" s="4" t="str">
        <f t="shared" ca="1" si="3"/>
        <v>stock: 14</v>
      </c>
      <c r="K41" s="4" t="str">
        <f t="shared" si="4"/>
        <v>weight: 20</v>
      </c>
      <c r="L41" s="4" t="str">
        <f t="shared" si="5"/>
        <v>category_id: 3</v>
      </c>
      <c r="M41" s="4" t="str">
        <f t="shared" si="6"/>
        <v/>
      </c>
      <c r="N41" s="4" t="str">
        <f t="shared" si="7"/>
        <v/>
      </c>
      <c r="O41" s="4" t="str">
        <f t="shared" ca="1" si="8"/>
        <v>{product_name: 'Boot Pumps', cost: -1, stock: 14, weight: 20, category_id: 3, additional_information: JSON.stringify({})},</v>
      </c>
    </row>
    <row r="42" spans="1:15" s="12" customFormat="1" outlineLevel="1" x14ac:dyDescent="0.2">
      <c r="A42" s="11" t="s">
        <v>961</v>
      </c>
      <c r="B42" s="37" t="s">
        <v>1352</v>
      </c>
      <c r="C42" s="12">
        <v>0</v>
      </c>
      <c r="D42" s="12">
        <v>2</v>
      </c>
      <c r="E42" s="13" t="s">
        <v>945</v>
      </c>
      <c r="G42" s="4" t="str">
        <f t="shared" si="0"/>
        <v>product_name: 'Bottle, Wine, Glass'</v>
      </c>
      <c r="H42" s="4" t="str">
        <f t="shared" si="1"/>
        <v/>
      </c>
      <c r="I42" s="4" t="str">
        <f t="shared" si="2"/>
        <v>cost: 2</v>
      </c>
      <c r="J42" s="4" t="str">
        <f t="shared" ca="1" si="3"/>
        <v>stock: 7</v>
      </c>
      <c r="K42" s="4" t="str">
        <f t="shared" si="4"/>
        <v>weight: 0</v>
      </c>
      <c r="L42" s="4" t="str">
        <f t="shared" si="5"/>
        <v>category_id: 3</v>
      </c>
      <c r="M42" s="4" t="str">
        <f t="shared" si="6"/>
        <v>type: 'Adventuring Gear'</v>
      </c>
      <c r="N42" s="4" t="str">
        <f t="shared" si="7"/>
        <v/>
      </c>
      <c r="O42" s="4" t="str">
        <f t="shared" ca="1" si="8"/>
        <v>{product_name: 'Bottle, Wine, Glass', cost: 2, stock: 7, weight: 0, category_id: 3, additional_information: JSON.stringify({type: 'Adventuring Gear'})},</v>
      </c>
    </row>
    <row r="43" spans="1:15" s="12" customFormat="1" outlineLevel="1" x14ac:dyDescent="0.2">
      <c r="A43" s="11" t="s">
        <v>625</v>
      </c>
      <c r="B43" s="37" t="s">
        <v>1352</v>
      </c>
      <c r="C43" s="12">
        <v>1</v>
      </c>
      <c r="D43" s="12">
        <v>0</v>
      </c>
      <c r="E43" s="13"/>
      <c r="G43" s="4" t="str">
        <f t="shared" si="0"/>
        <v>product_name: 'Bracers'</v>
      </c>
      <c r="H43" s="4" t="str">
        <f t="shared" si="1"/>
        <v/>
      </c>
      <c r="I43" s="4" t="str">
        <f t="shared" si="2"/>
        <v>cost: 0</v>
      </c>
      <c r="J43" s="4" t="str">
        <f t="shared" ca="1" si="3"/>
        <v>stock: 8</v>
      </c>
      <c r="K43" s="4" t="str">
        <f t="shared" si="4"/>
        <v>weight: 1</v>
      </c>
      <c r="L43" s="4" t="str">
        <f t="shared" si="5"/>
        <v>category_id: 3</v>
      </c>
      <c r="M43" s="4" t="str">
        <f t="shared" si="6"/>
        <v/>
      </c>
      <c r="N43" s="4" t="str">
        <f t="shared" si="7"/>
        <v/>
      </c>
      <c r="O43" s="4" t="str">
        <f t="shared" ca="1" si="8"/>
        <v>{product_name: 'Bracers', cost: 0, stock: 8, weight: 1, category_id: 3, additional_information: JSON.stringify({})},</v>
      </c>
    </row>
    <row r="44" spans="1:15" s="12" customFormat="1" outlineLevel="1" x14ac:dyDescent="0.2">
      <c r="A44" s="11" t="s">
        <v>962</v>
      </c>
      <c r="B44" s="37" t="s">
        <v>1352</v>
      </c>
      <c r="C44" s="12">
        <v>5</v>
      </c>
      <c r="D44" s="12">
        <v>4</v>
      </c>
      <c r="E44" s="13"/>
      <c r="G44" s="4" t="str">
        <f t="shared" si="0"/>
        <v>product_name: 'Brazier, Field, Bronze'</v>
      </c>
      <c r="H44" s="4" t="str">
        <f t="shared" si="1"/>
        <v/>
      </c>
      <c r="I44" s="4" t="str">
        <f t="shared" si="2"/>
        <v>cost: 4</v>
      </c>
      <c r="J44" s="4" t="str">
        <f t="shared" ca="1" si="3"/>
        <v>stock: 2</v>
      </c>
      <c r="K44" s="4" t="str">
        <f t="shared" si="4"/>
        <v>weight: 5</v>
      </c>
      <c r="L44" s="4" t="str">
        <f t="shared" si="5"/>
        <v>category_id: 3</v>
      </c>
      <c r="M44" s="4" t="str">
        <f t="shared" si="6"/>
        <v/>
      </c>
      <c r="N44" s="4" t="str">
        <f t="shared" si="7"/>
        <v/>
      </c>
      <c r="O44" s="4" t="str">
        <f t="shared" ca="1" si="8"/>
        <v>{product_name: 'Brazier, Field, Bronze', cost: 4, stock: 2, weight: 5, category_id: 3, additional_information: JSON.stringify({})},</v>
      </c>
    </row>
    <row r="45" spans="1:15" s="12" customFormat="1" outlineLevel="1" x14ac:dyDescent="0.2">
      <c r="A45" s="11" t="s">
        <v>963</v>
      </c>
      <c r="B45" s="37" t="s">
        <v>1352</v>
      </c>
      <c r="C45" s="12">
        <v>6</v>
      </c>
      <c r="D45" s="12">
        <v>15</v>
      </c>
      <c r="E45" s="13"/>
      <c r="G45" s="4" t="str">
        <f t="shared" si="0"/>
        <v>product_name: 'Brazier, Field, Silver'</v>
      </c>
      <c r="H45" s="4" t="str">
        <f t="shared" si="1"/>
        <v/>
      </c>
      <c r="I45" s="4" t="str">
        <f t="shared" si="2"/>
        <v>cost: 15</v>
      </c>
      <c r="J45" s="4" t="str">
        <f t="shared" ca="1" si="3"/>
        <v>stock: 8</v>
      </c>
      <c r="K45" s="4" t="str">
        <f t="shared" si="4"/>
        <v>weight: 6</v>
      </c>
      <c r="L45" s="4" t="str">
        <f t="shared" si="5"/>
        <v>category_id: 3</v>
      </c>
      <c r="M45" s="4" t="str">
        <f t="shared" si="6"/>
        <v/>
      </c>
      <c r="N45" s="4" t="str">
        <f t="shared" si="7"/>
        <v/>
      </c>
      <c r="O45" s="4" t="str">
        <f t="shared" ca="1" si="8"/>
        <v>{product_name: 'Brazier, Field, Silver', cost: 15, stock: 8, weight: 6, category_id: 3, additional_information: JSON.stringify({})},</v>
      </c>
    </row>
    <row r="46" spans="1:15" s="12" customFormat="1" outlineLevel="1" x14ac:dyDescent="0.2">
      <c r="A46" s="11" t="s">
        <v>964</v>
      </c>
      <c r="B46" s="37" t="s">
        <v>1352</v>
      </c>
      <c r="C46" s="12">
        <v>75</v>
      </c>
      <c r="D46" s="12">
        <v>30</v>
      </c>
      <c r="E46" s="13"/>
      <c r="G46" s="4" t="str">
        <f t="shared" si="0"/>
        <v>product_name: 'Brazier, Large, Bronze'</v>
      </c>
      <c r="H46" s="4" t="str">
        <f t="shared" si="1"/>
        <v/>
      </c>
      <c r="I46" s="4" t="str">
        <f t="shared" si="2"/>
        <v>cost: 30</v>
      </c>
      <c r="J46" s="4" t="str">
        <f t="shared" ca="1" si="3"/>
        <v>stock: 1</v>
      </c>
      <c r="K46" s="4" t="str">
        <f t="shared" si="4"/>
        <v>weight: 75</v>
      </c>
      <c r="L46" s="4" t="str">
        <f t="shared" si="5"/>
        <v>category_id: 3</v>
      </c>
      <c r="M46" s="4" t="str">
        <f t="shared" si="6"/>
        <v/>
      </c>
      <c r="N46" s="4" t="str">
        <f t="shared" si="7"/>
        <v/>
      </c>
      <c r="O46" s="4" t="str">
        <f t="shared" ca="1" si="8"/>
        <v>{product_name: 'Brazier, Large, Bronze', cost: 30, stock: 1, weight: 75, category_id: 3, additional_information: JSON.stringify({})},</v>
      </c>
    </row>
    <row r="47" spans="1:15" s="12" customFormat="1" outlineLevel="1" x14ac:dyDescent="0.2">
      <c r="A47" s="11" t="s">
        <v>965</v>
      </c>
      <c r="B47" s="37" t="s">
        <v>1352</v>
      </c>
      <c r="C47" s="12">
        <v>160</v>
      </c>
      <c r="D47" s="12">
        <v>110</v>
      </c>
      <c r="E47" s="13"/>
      <c r="G47" s="4" t="str">
        <f t="shared" si="0"/>
        <v>product_name: 'Brazier, Large, Gold'</v>
      </c>
      <c r="H47" s="4" t="str">
        <f t="shared" si="1"/>
        <v/>
      </c>
      <c r="I47" s="4" t="str">
        <f t="shared" si="2"/>
        <v>cost: 110</v>
      </c>
      <c r="J47" s="4" t="str">
        <f t="shared" ca="1" si="3"/>
        <v>stock: 12</v>
      </c>
      <c r="K47" s="4" t="str">
        <f t="shared" si="4"/>
        <v>weight: 160</v>
      </c>
      <c r="L47" s="4" t="str">
        <f t="shared" si="5"/>
        <v>category_id: 3</v>
      </c>
      <c r="M47" s="4" t="str">
        <f t="shared" si="6"/>
        <v/>
      </c>
      <c r="N47" s="4" t="str">
        <f t="shared" si="7"/>
        <v/>
      </c>
      <c r="O47" s="4" t="str">
        <f t="shared" ca="1" si="8"/>
        <v>{product_name: 'Brazier, Large, Gold', cost: 110, stock: 12, weight: 160, category_id: 3, additional_information: JSON.stringify({})},</v>
      </c>
    </row>
    <row r="48" spans="1:15" s="12" customFormat="1" outlineLevel="1" x14ac:dyDescent="0.2">
      <c r="A48" s="11" t="s">
        <v>966</v>
      </c>
      <c r="B48" s="37" t="s">
        <v>1352</v>
      </c>
      <c r="C48" s="12">
        <v>80</v>
      </c>
      <c r="D48" s="12">
        <v>70</v>
      </c>
      <c r="E48" s="13"/>
      <c r="G48" s="4" t="str">
        <f t="shared" si="0"/>
        <v>product_name: 'Brazier, Large, Silver'</v>
      </c>
      <c r="H48" s="4" t="str">
        <f t="shared" si="1"/>
        <v/>
      </c>
      <c r="I48" s="4" t="str">
        <f t="shared" si="2"/>
        <v>cost: 70</v>
      </c>
      <c r="J48" s="4" t="str">
        <f t="shared" ca="1" si="3"/>
        <v>stock: 10</v>
      </c>
      <c r="K48" s="4" t="str">
        <f t="shared" si="4"/>
        <v>weight: 80</v>
      </c>
      <c r="L48" s="4" t="str">
        <f t="shared" si="5"/>
        <v>category_id: 3</v>
      </c>
      <c r="M48" s="4" t="str">
        <f t="shared" si="6"/>
        <v/>
      </c>
      <c r="N48" s="4" t="str">
        <f t="shared" si="7"/>
        <v/>
      </c>
      <c r="O48" s="4" t="str">
        <f t="shared" ca="1" si="8"/>
        <v>{product_name: 'Brazier, Large, Silver', cost: 70, stock: 10, weight: 80, category_id: 3, additional_information: JSON.stringify({})},</v>
      </c>
    </row>
    <row r="49" spans="1:15" s="12" customFormat="1" outlineLevel="1" x14ac:dyDescent="0.2">
      <c r="A49" s="11" t="s">
        <v>967</v>
      </c>
      <c r="B49" s="37" t="s">
        <v>1352</v>
      </c>
      <c r="C49" s="12">
        <v>25</v>
      </c>
      <c r="D49" s="12">
        <v>17</v>
      </c>
      <c r="E49" s="13"/>
      <c r="G49" s="4" t="str">
        <f t="shared" si="0"/>
        <v>product_name: 'Brazier, Medium, Bronze'</v>
      </c>
      <c r="H49" s="4" t="str">
        <f t="shared" si="1"/>
        <v/>
      </c>
      <c r="I49" s="4" t="str">
        <f t="shared" si="2"/>
        <v>cost: 17</v>
      </c>
      <c r="J49" s="4" t="str">
        <f t="shared" ca="1" si="3"/>
        <v>stock: 9</v>
      </c>
      <c r="K49" s="4" t="str">
        <f t="shared" si="4"/>
        <v>weight: 25</v>
      </c>
      <c r="L49" s="4" t="str">
        <f t="shared" si="5"/>
        <v>category_id: 3</v>
      </c>
      <c r="M49" s="4" t="str">
        <f t="shared" si="6"/>
        <v/>
      </c>
      <c r="N49" s="4" t="str">
        <f t="shared" si="7"/>
        <v/>
      </c>
      <c r="O49" s="4" t="str">
        <f t="shared" ca="1" si="8"/>
        <v>{product_name: 'Brazier, Medium, Bronze', cost: 17, stock: 9, weight: 25, category_id: 3, additional_information: JSON.stringify({})},</v>
      </c>
    </row>
    <row r="50" spans="1:15" s="12" customFormat="1" outlineLevel="1" x14ac:dyDescent="0.2">
      <c r="A50" s="11" t="s">
        <v>968</v>
      </c>
      <c r="B50" s="37" t="s">
        <v>1352</v>
      </c>
      <c r="C50" s="12">
        <v>60</v>
      </c>
      <c r="D50" s="12">
        <v>70</v>
      </c>
      <c r="E50" s="13"/>
      <c r="G50" s="4" t="str">
        <f t="shared" si="0"/>
        <v>product_name: 'Brazier, Medium, Gold'</v>
      </c>
      <c r="H50" s="4" t="str">
        <f t="shared" si="1"/>
        <v/>
      </c>
      <c r="I50" s="4" t="str">
        <f t="shared" si="2"/>
        <v>cost: 70</v>
      </c>
      <c r="J50" s="4" t="str">
        <f t="shared" ca="1" si="3"/>
        <v>stock: 1</v>
      </c>
      <c r="K50" s="4" t="str">
        <f t="shared" si="4"/>
        <v>weight: 60</v>
      </c>
      <c r="L50" s="4" t="str">
        <f t="shared" si="5"/>
        <v>category_id: 3</v>
      </c>
      <c r="M50" s="4" t="str">
        <f t="shared" si="6"/>
        <v/>
      </c>
      <c r="N50" s="4" t="str">
        <f t="shared" si="7"/>
        <v/>
      </c>
      <c r="O50" s="4" t="str">
        <f t="shared" ca="1" si="8"/>
        <v>{product_name: 'Brazier, Medium, Gold', cost: 70, stock: 1, weight: 60, category_id: 3, additional_information: JSON.stringify({})},</v>
      </c>
    </row>
    <row r="51" spans="1:15" s="12" customFormat="1" outlineLevel="1" x14ac:dyDescent="0.2">
      <c r="A51" s="11" t="s">
        <v>969</v>
      </c>
      <c r="B51" s="37" t="s">
        <v>1352</v>
      </c>
      <c r="C51" s="12">
        <v>30</v>
      </c>
      <c r="D51" s="12">
        <v>30</v>
      </c>
      <c r="E51" s="13"/>
      <c r="G51" s="4" t="str">
        <f t="shared" si="0"/>
        <v>product_name: 'Brazier, Medium, Silver'</v>
      </c>
      <c r="H51" s="4" t="str">
        <f t="shared" si="1"/>
        <v/>
      </c>
      <c r="I51" s="4" t="str">
        <f t="shared" si="2"/>
        <v>cost: 30</v>
      </c>
      <c r="J51" s="4" t="str">
        <f t="shared" ca="1" si="3"/>
        <v>stock: 2</v>
      </c>
      <c r="K51" s="4" t="str">
        <f t="shared" si="4"/>
        <v>weight: 30</v>
      </c>
      <c r="L51" s="4" t="str">
        <f t="shared" si="5"/>
        <v>category_id: 3</v>
      </c>
      <c r="M51" s="4" t="str">
        <f t="shared" si="6"/>
        <v/>
      </c>
      <c r="N51" s="4" t="str">
        <f t="shared" si="7"/>
        <v/>
      </c>
      <c r="O51" s="4" t="str">
        <f t="shared" ca="1" si="8"/>
        <v>{product_name: 'Brazier, Medium, Silver', cost: 30, stock: 2, weight: 30, category_id: 3, additional_information: JSON.stringify({})},</v>
      </c>
    </row>
    <row r="52" spans="1:15" s="12" customFormat="1" outlineLevel="1" x14ac:dyDescent="0.2">
      <c r="A52" s="11" t="s">
        <v>970</v>
      </c>
      <c r="B52" s="37" t="s">
        <v>971</v>
      </c>
      <c r="C52" s="12">
        <v>2</v>
      </c>
      <c r="D52" s="12">
        <v>0.5</v>
      </c>
      <c r="E52" s="13" t="s">
        <v>945</v>
      </c>
      <c r="G52" s="4" t="str">
        <f t="shared" si="0"/>
        <v>product_name: 'Bucket'</v>
      </c>
      <c r="H52" s="4" t="str">
        <f t="shared" si="1"/>
        <v>description: 'Holds 1 cu ft'</v>
      </c>
      <c r="I52" s="4" t="str">
        <f t="shared" si="2"/>
        <v>cost: 0.5</v>
      </c>
      <c r="J52" s="4" t="str">
        <f t="shared" ca="1" si="3"/>
        <v>stock: 7</v>
      </c>
      <c r="K52" s="4" t="str">
        <f t="shared" si="4"/>
        <v>weight: 2</v>
      </c>
      <c r="L52" s="4" t="str">
        <f t="shared" si="5"/>
        <v>category_id: 3</v>
      </c>
      <c r="M52" s="4" t="str">
        <f t="shared" si="6"/>
        <v>type: 'Adventuring Gear'</v>
      </c>
      <c r="N52" s="4" t="str">
        <f t="shared" si="7"/>
        <v/>
      </c>
      <c r="O52" s="4" t="str">
        <f t="shared" ca="1" si="8"/>
        <v>{product_name: 'Bucket', description: 'Holds 1 cu ft', cost: 0.5, stock: 7, weight: 2, category_id: 3, additional_information: JSON.stringify({type: 'Adventuring Gear'})},</v>
      </c>
    </row>
    <row r="53" spans="1:15" s="12" customFormat="1" ht="11.25" customHeight="1" outlineLevel="1" x14ac:dyDescent="0.2">
      <c r="A53" s="11" t="s">
        <v>972</v>
      </c>
      <c r="B53" s="37" t="s">
        <v>974</v>
      </c>
      <c r="C53" s="12">
        <v>2</v>
      </c>
      <c r="D53" s="12">
        <v>1</v>
      </c>
      <c r="E53" s="13" t="s">
        <v>945</v>
      </c>
      <c r="G53" s="4" t="str">
        <f t="shared" si="0"/>
        <v>product_name: 'Caltrops'</v>
      </c>
      <c r="H53" s="4" t="str">
        <f t="shared" si="1"/>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I53" s="4" t="str">
        <f t="shared" si="2"/>
        <v>cost: 1</v>
      </c>
      <c r="J53" s="4" t="str">
        <f t="shared" ca="1" si="3"/>
        <v>stock: 4</v>
      </c>
      <c r="K53" s="4" t="str">
        <f t="shared" si="4"/>
        <v>weight: 2</v>
      </c>
      <c r="L53" s="4" t="str">
        <f t="shared" si="5"/>
        <v>category_id: 3</v>
      </c>
      <c r="M53" s="4" t="str">
        <f t="shared" si="6"/>
        <v>type: 'Adventuring Gear'</v>
      </c>
      <c r="N53" s="4" t="str">
        <f t="shared" si="7"/>
        <v/>
      </c>
      <c r="O53" s="4" t="str">
        <f t="shared" ca="1" si="8"/>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4, weight: 2, category_id: 3, additional_information: JSON.stringify({type: 'Adventuring Gear'})},</v>
      </c>
    </row>
    <row r="54" spans="1:15" s="12" customFormat="1" outlineLevel="1" x14ac:dyDescent="0.2">
      <c r="A54" s="11" t="s">
        <v>975</v>
      </c>
      <c r="B54" s="37" t="s">
        <v>976</v>
      </c>
      <c r="C54" s="12">
        <v>6</v>
      </c>
      <c r="D54" s="12">
        <v>45</v>
      </c>
      <c r="E54" s="13"/>
      <c r="G54" s="4" t="str">
        <f t="shared" si="0"/>
        <v>product_name: 'Candelabra, 16-candle, Gold'</v>
      </c>
      <c r="H54" s="4" t="str">
        <f t="shared" si="1"/>
        <v>description: 'light: 20\' radius'</v>
      </c>
      <c r="I54" s="4" t="str">
        <f t="shared" si="2"/>
        <v>cost: 45</v>
      </c>
      <c r="J54" s="4" t="str">
        <f t="shared" ca="1" si="3"/>
        <v>stock: 10</v>
      </c>
      <c r="K54" s="4" t="str">
        <f t="shared" si="4"/>
        <v>weight: 6</v>
      </c>
      <c r="L54" s="4" t="str">
        <f t="shared" si="5"/>
        <v>category_id: 3</v>
      </c>
      <c r="M54" s="4" t="str">
        <f t="shared" si="6"/>
        <v/>
      </c>
      <c r="N54" s="4" t="str">
        <f t="shared" si="7"/>
        <v/>
      </c>
      <c r="O54" s="4" t="str">
        <f t="shared" ca="1" si="8"/>
        <v>{product_name: 'Candelabra, 16-candle, Gold', description: 'light: 20\' radius', cost: 45, stock: 10, weight: 6, category_id: 3, additional_information: JSON.stringify({})},</v>
      </c>
    </row>
    <row r="55" spans="1:15" s="12" customFormat="1" outlineLevel="1" x14ac:dyDescent="0.2">
      <c r="A55" s="11" t="s">
        <v>977</v>
      </c>
      <c r="B55" s="37" t="s">
        <v>976</v>
      </c>
      <c r="C55" s="12">
        <v>3</v>
      </c>
      <c r="D55" s="12">
        <v>25</v>
      </c>
      <c r="E55" s="13"/>
      <c r="G55" s="4" t="str">
        <f t="shared" si="0"/>
        <v>product_name: 'Candelabra, 16-candle, Silver'</v>
      </c>
      <c r="H55" s="4" t="str">
        <f t="shared" si="1"/>
        <v>description: 'light: 20\' radius'</v>
      </c>
      <c r="I55" s="4" t="str">
        <f t="shared" si="2"/>
        <v>cost: 25</v>
      </c>
      <c r="J55" s="4" t="str">
        <f t="shared" ca="1" si="3"/>
        <v>stock: 0</v>
      </c>
      <c r="K55" s="4" t="str">
        <f t="shared" si="4"/>
        <v>weight: 3</v>
      </c>
      <c r="L55" s="4" t="str">
        <f t="shared" si="5"/>
        <v>category_id: 3</v>
      </c>
      <c r="M55" s="4" t="str">
        <f t="shared" si="6"/>
        <v/>
      </c>
      <c r="N55" s="4" t="str">
        <f t="shared" si="7"/>
        <v/>
      </c>
      <c r="O55" s="4" t="str">
        <f t="shared" ca="1" si="8"/>
        <v>{product_name: 'Candelabra, 16-candle, Silver', description: 'light: 20\' radius', cost: 25, stock: 0, weight: 3, category_id: 3, additional_information: JSON.stringify({})},</v>
      </c>
    </row>
    <row r="56" spans="1:15" s="12" customFormat="1" outlineLevel="1" x14ac:dyDescent="0.2">
      <c r="A56" s="11" t="s">
        <v>978</v>
      </c>
      <c r="B56" s="37" t="s">
        <v>979</v>
      </c>
      <c r="C56" s="12">
        <v>2</v>
      </c>
      <c r="D56" s="12">
        <v>35</v>
      </c>
      <c r="E56" s="13"/>
      <c r="G56" s="4" t="str">
        <f t="shared" si="0"/>
        <v>product_name: 'Candelabra, 8-candle, Gold'</v>
      </c>
      <c r="H56" s="4" t="str">
        <f t="shared" si="1"/>
        <v>description: 'light: 15\' radius'</v>
      </c>
      <c r="I56" s="4" t="str">
        <f t="shared" si="2"/>
        <v>cost: 35</v>
      </c>
      <c r="J56" s="4" t="str">
        <f t="shared" ca="1" si="3"/>
        <v>stock: 14</v>
      </c>
      <c r="K56" s="4" t="str">
        <f t="shared" si="4"/>
        <v>weight: 2</v>
      </c>
      <c r="L56" s="4" t="str">
        <f t="shared" si="5"/>
        <v>category_id: 3</v>
      </c>
      <c r="M56" s="4" t="str">
        <f t="shared" si="6"/>
        <v/>
      </c>
      <c r="N56" s="4" t="str">
        <f t="shared" si="7"/>
        <v/>
      </c>
      <c r="O56" s="4" t="str">
        <f t="shared" ca="1" si="8"/>
        <v>{product_name: 'Candelabra, 8-candle, Gold', description: 'light: 15\' radius', cost: 35, stock: 14, weight: 2, category_id: 3, additional_information: JSON.stringify({})},</v>
      </c>
    </row>
    <row r="57" spans="1:15" s="12" customFormat="1" outlineLevel="1" x14ac:dyDescent="0.2">
      <c r="A57" s="11" t="s">
        <v>980</v>
      </c>
      <c r="B57" s="37" t="s">
        <v>979</v>
      </c>
      <c r="C57" s="12">
        <v>1</v>
      </c>
      <c r="D57" s="12">
        <v>20</v>
      </c>
      <c r="E57" s="13"/>
      <c r="G57" s="4" t="str">
        <f t="shared" si="0"/>
        <v>product_name: 'Candelabra, 8-candle, Silver'</v>
      </c>
      <c r="H57" s="4" t="str">
        <f t="shared" si="1"/>
        <v>description: 'light: 15\' radius'</v>
      </c>
      <c r="I57" s="4" t="str">
        <f t="shared" si="2"/>
        <v>cost: 20</v>
      </c>
      <c r="J57" s="4" t="str">
        <f t="shared" ca="1" si="3"/>
        <v>stock: 2</v>
      </c>
      <c r="K57" s="4" t="str">
        <f t="shared" si="4"/>
        <v>weight: 1</v>
      </c>
      <c r="L57" s="4" t="str">
        <f t="shared" si="5"/>
        <v>category_id: 3</v>
      </c>
      <c r="M57" s="4" t="str">
        <f t="shared" si="6"/>
        <v/>
      </c>
      <c r="N57" s="4" t="str">
        <f t="shared" si="7"/>
        <v/>
      </c>
      <c r="O57" s="4" t="str">
        <f t="shared" ca="1" si="8"/>
        <v>{product_name: 'Candelabra, 8-candle, Silver', description: 'light: 15\' radius', cost: 20, stock: 2, weight: 1, category_id: 3, additional_information: JSON.stringify({})},</v>
      </c>
    </row>
    <row r="58" spans="1:15" s="12" customFormat="1" ht="20.399999999999999" outlineLevel="1" x14ac:dyDescent="0.2">
      <c r="A58" s="11" t="s">
        <v>981</v>
      </c>
      <c r="B58" s="37" t="s">
        <v>983</v>
      </c>
      <c r="C58" s="12">
        <v>0</v>
      </c>
      <c r="D58" s="12">
        <v>0.01</v>
      </c>
      <c r="E58" s="13" t="s">
        <v>945</v>
      </c>
      <c r="G58" s="4" t="str">
        <f t="shared" si="0"/>
        <v>product_name: 'Candle'</v>
      </c>
      <c r="H58" s="4" t="str">
        <f t="shared" si="1"/>
        <v>description: 'A candle dimly illuminates a 5-foot radius and burns for 1 hour.'</v>
      </c>
      <c r="I58" s="4" t="str">
        <f t="shared" si="2"/>
        <v>cost: 0.01</v>
      </c>
      <c r="J58" s="4" t="str">
        <f t="shared" ca="1" si="3"/>
        <v>stock: 9</v>
      </c>
      <c r="K58" s="4" t="str">
        <f t="shared" si="4"/>
        <v>weight: 0</v>
      </c>
      <c r="L58" s="4" t="str">
        <f t="shared" si="5"/>
        <v>category_id: 3</v>
      </c>
      <c r="M58" s="4" t="str">
        <f t="shared" si="6"/>
        <v>type: 'Adventuring Gear'</v>
      </c>
      <c r="N58" s="4" t="str">
        <f t="shared" si="7"/>
        <v/>
      </c>
      <c r="O58" s="4" t="str">
        <f t="shared" ca="1" si="8"/>
        <v>{product_name: 'Candle', description: 'A candle dimly illuminates a 5-foot radius and burns for 1 hour.', cost: 0.01, stock: 9, weight: 0, category_id: 3, additional_information: JSON.stringify({type: 'Adventuring Gear'})},</v>
      </c>
    </row>
    <row r="59" spans="1:15" s="12" customFormat="1" outlineLevel="1" x14ac:dyDescent="0.2">
      <c r="A59" s="11" t="s">
        <v>984</v>
      </c>
      <c r="B59" s="37" t="s">
        <v>985</v>
      </c>
      <c r="C59" s="12">
        <v>0.25</v>
      </c>
      <c r="D59" s="12">
        <v>0.5</v>
      </c>
      <c r="E59" s="13"/>
      <c r="G59" s="4" t="str">
        <f t="shared" si="0"/>
        <v>product_name: 'Candle, 12-hour'</v>
      </c>
      <c r="H59" s="4" t="str">
        <f t="shared" si="1"/>
        <v>description: 'Lights a 15\' area for 12 hours'</v>
      </c>
      <c r="I59" s="4" t="str">
        <f t="shared" si="2"/>
        <v>cost: 0.5</v>
      </c>
      <c r="J59" s="4" t="str">
        <f t="shared" ca="1" si="3"/>
        <v>stock: 15</v>
      </c>
      <c r="K59" s="4" t="str">
        <f t="shared" si="4"/>
        <v>weight: 0.25</v>
      </c>
      <c r="L59" s="4" t="str">
        <f t="shared" si="5"/>
        <v>category_id: 3</v>
      </c>
      <c r="M59" s="4" t="str">
        <f t="shared" si="6"/>
        <v/>
      </c>
      <c r="N59" s="4" t="str">
        <f t="shared" si="7"/>
        <v/>
      </c>
      <c r="O59" s="4" t="str">
        <f t="shared" ca="1" si="8"/>
        <v>{product_name: 'Candle, 12-hour', description: 'Lights a 15\' area for 12 hours', cost: 0.5, stock: 15, weight: 0.25, category_id: 3, additional_information: JSON.stringify({})},</v>
      </c>
    </row>
    <row r="60" spans="1:15" s="12" customFormat="1" outlineLevel="1" x14ac:dyDescent="0.2">
      <c r="A60" s="11" t="s">
        <v>986</v>
      </c>
      <c r="B60" s="37" t="s">
        <v>1352</v>
      </c>
      <c r="C60" s="12">
        <v>0.5</v>
      </c>
      <c r="D60" s="12">
        <v>1</v>
      </c>
      <c r="E60" s="13"/>
      <c r="G60" s="4" t="str">
        <f t="shared" si="0"/>
        <v>product_name: 'Candle, Temple (per foot)'</v>
      </c>
      <c r="H60" s="4" t="str">
        <f t="shared" si="1"/>
        <v/>
      </c>
      <c r="I60" s="4" t="str">
        <f t="shared" si="2"/>
        <v>cost: 1</v>
      </c>
      <c r="J60" s="4" t="str">
        <f t="shared" ca="1" si="3"/>
        <v>stock: 6</v>
      </c>
      <c r="K60" s="4" t="str">
        <f t="shared" si="4"/>
        <v>weight: 0.5</v>
      </c>
      <c r="L60" s="4" t="str">
        <f t="shared" si="5"/>
        <v>category_id: 3</v>
      </c>
      <c r="M60" s="4" t="str">
        <f t="shared" si="6"/>
        <v/>
      </c>
      <c r="N60" s="4" t="str">
        <f t="shared" si="7"/>
        <v/>
      </c>
      <c r="O60" s="4" t="str">
        <f t="shared" ca="1" si="8"/>
        <v>{product_name: 'Candle, Temple (per foot)', cost: 1, stock: 6, weight: 0.5, category_id: 3, additional_information: JSON.stringify({})},</v>
      </c>
    </row>
    <row r="61" spans="1:15" s="12" customFormat="1" outlineLevel="1" x14ac:dyDescent="0.2">
      <c r="A61" s="11" t="s">
        <v>987</v>
      </c>
      <c r="B61" s="37" t="s">
        <v>1352</v>
      </c>
      <c r="C61" s="12">
        <v>0.25</v>
      </c>
      <c r="D61" s="12">
        <v>1</v>
      </c>
      <c r="E61" s="13"/>
      <c r="G61" s="4" t="str">
        <f t="shared" si="0"/>
        <v>product_name: 'Candle, timekeeping'</v>
      </c>
      <c r="H61" s="4" t="str">
        <f t="shared" si="1"/>
        <v/>
      </c>
      <c r="I61" s="4" t="str">
        <f t="shared" si="2"/>
        <v>cost: 1</v>
      </c>
      <c r="J61" s="4" t="str">
        <f t="shared" ca="1" si="3"/>
        <v>stock: 8</v>
      </c>
      <c r="K61" s="4" t="str">
        <f t="shared" si="4"/>
        <v>weight: 0.25</v>
      </c>
      <c r="L61" s="4" t="str">
        <f t="shared" si="5"/>
        <v>category_id: 3</v>
      </c>
      <c r="M61" s="4" t="str">
        <f t="shared" si="6"/>
        <v/>
      </c>
      <c r="N61" s="4" t="str">
        <f t="shared" si="7"/>
        <v/>
      </c>
      <c r="O61" s="4" t="str">
        <f t="shared" ca="1" si="8"/>
        <v>{product_name: 'Candle, timekeeping', cost: 1, stock: 8, weight: 0.25, category_id: 3, additional_information: JSON.stringify({})},</v>
      </c>
    </row>
    <row r="62" spans="1:15" s="12" customFormat="1" outlineLevel="1" x14ac:dyDescent="0.2">
      <c r="A62" s="11" t="s">
        <v>988</v>
      </c>
      <c r="B62" s="37" t="s">
        <v>989</v>
      </c>
      <c r="C62" s="12">
        <v>0.5</v>
      </c>
      <c r="D62" s="12">
        <v>10</v>
      </c>
      <c r="E62" s="13"/>
      <c r="G62" s="4" t="str">
        <f t="shared" si="0"/>
        <v>product_name: 'Candle, vigil'</v>
      </c>
      <c r="H62" s="4" t="str">
        <f t="shared" si="1"/>
        <v>description: 'Burning through night gives a +1 to Heal'</v>
      </c>
      <c r="I62" s="4" t="str">
        <f t="shared" si="2"/>
        <v>cost: 10</v>
      </c>
      <c r="J62" s="4" t="str">
        <f t="shared" ca="1" si="3"/>
        <v>stock: 10</v>
      </c>
      <c r="K62" s="4" t="str">
        <f t="shared" si="4"/>
        <v>weight: 0.5</v>
      </c>
      <c r="L62" s="4" t="str">
        <f t="shared" si="5"/>
        <v>category_id: 3</v>
      </c>
      <c r="M62" s="4" t="str">
        <f t="shared" si="6"/>
        <v/>
      </c>
      <c r="N62" s="4" t="str">
        <f t="shared" si="7"/>
        <v/>
      </c>
      <c r="O62" s="4" t="str">
        <f t="shared" ca="1" si="8"/>
        <v>{product_name: 'Candle, vigil', description: 'Burning through night gives a +1 to Heal', cost: 10, stock: 10, weight: 0.5, category_id: 3, additional_information: JSON.stringify({})},</v>
      </c>
    </row>
    <row r="63" spans="1:15" s="12" customFormat="1" outlineLevel="1" x14ac:dyDescent="0.2">
      <c r="A63" s="11" t="s">
        <v>990</v>
      </c>
      <c r="B63" s="37" t="s">
        <v>1352</v>
      </c>
      <c r="C63" s="12">
        <v>2</v>
      </c>
      <c r="D63" s="12">
        <v>20</v>
      </c>
      <c r="E63" s="13"/>
      <c r="G63" s="4" t="str">
        <f t="shared" si="0"/>
        <v>product_name: 'Candlestick, Gold'</v>
      </c>
      <c r="H63" s="4" t="str">
        <f t="shared" si="1"/>
        <v/>
      </c>
      <c r="I63" s="4" t="str">
        <f t="shared" si="2"/>
        <v>cost: 20</v>
      </c>
      <c r="J63" s="4" t="str">
        <f t="shared" ca="1" si="3"/>
        <v>stock: 9</v>
      </c>
      <c r="K63" s="4" t="str">
        <f t="shared" si="4"/>
        <v>weight: 2</v>
      </c>
      <c r="L63" s="4" t="str">
        <f t="shared" si="5"/>
        <v>category_id: 3</v>
      </c>
      <c r="M63" s="4" t="str">
        <f t="shared" si="6"/>
        <v/>
      </c>
      <c r="N63" s="4" t="str">
        <f t="shared" si="7"/>
        <v/>
      </c>
      <c r="O63" s="4" t="str">
        <f t="shared" ca="1" si="8"/>
        <v>{product_name: 'Candlestick, Gold', cost: 20, stock: 9, weight: 2, category_id: 3, additional_information: JSON.stringify({})},</v>
      </c>
    </row>
    <row r="64" spans="1:15" s="12" customFormat="1" outlineLevel="1" x14ac:dyDescent="0.2">
      <c r="A64" s="11" t="s">
        <v>991</v>
      </c>
      <c r="B64" s="37" t="s">
        <v>1352</v>
      </c>
      <c r="C64" s="12">
        <v>1</v>
      </c>
      <c r="D64" s="12">
        <v>3</v>
      </c>
      <c r="E64" s="13"/>
      <c r="G64" s="4" t="str">
        <f t="shared" si="0"/>
        <v>product_name: 'Candlestick, Hand-Held, Gold'</v>
      </c>
      <c r="H64" s="4" t="str">
        <f t="shared" si="1"/>
        <v/>
      </c>
      <c r="I64" s="4" t="str">
        <f t="shared" si="2"/>
        <v>cost: 3</v>
      </c>
      <c r="J64" s="4" t="str">
        <f t="shared" ca="1" si="3"/>
        <v>stock: 2</v>
      </c>
      <c r="K64" s="4" t="str">
        <f t="shared" si="4"/>
        <v>weight: 1</v>
      </c>
      <c r="L64" s="4" t="str">
        <f t="shared" si="5"/>
        <v>category_id: 3</v>
      </c>
      <c r="M64" s="4" t="str">
        <f t="shared" si="6"/>
        <v/>
      </c>
      <c r="N64" s="4" t="str">
        <f t="shared" si="7"/>
        <v/>
      </c>
      <c r="O64" s="4" t="str">
        <f t="shared" ca="1" si="8"/>
        <v>{product_name: 'Candlestick, Hand-Held, Gold', cost: 3, stock: 2, weight: 1, category_id: 3, additional_information: JSON.stringify({})},</v>
      </c>
    </row>
    <row r="65" spans="1:15" s="12" customFormat="1" outlineLevel="1" x14ac:dyDescent="0.2">
      <c r="A65" s="11" t="s">
        <v>992</v>
      </c>
      <c r="B65" s="37" t="s">
        <v>1352</v>
      </c>
      <c r="C65" s="12">
        <v>0.5</v>
      </c>
      <c r="D65" s="12">
        <v>0.5</v>
      </c>
      <c r="E65" s="13"/>
      <c r="G65" s="4" t="str">
        <f t="shared" si="0"/>
        <v>product_name: 'Candlestick, Hand-Held, Silver'</v>
      </c>
      <c r="H65" s="4" t="str">
        <f t="shared" si="1"/>
        <v/>
      </c>
      <c r="I65" s="4" t="str">
        <f t="shared" si="2"/>
        <v>cost: 0.5</v>
      </c>
      <c r="J65" s="4" t="str">
        <f t="shared" ca="1" si="3"/>
        <v>stock: 15</v>
      </c>
      <c r="K65" s="4" t="str">
        <f t="shared" si="4"/>
        <v>weight: 0.5</v>
      </c>
      <c r="L65" s="4" t="str">
        <f t="shared" si="5"/>
        <v>category_id: 3</v>
      </c>
      <c r="M65" s="4" t="str">
        <f t="shared" si="6"/>
        <v/>
      </c>
      <c r="N65" s="4" t="str">
        <f t="shared" si="7"/>
        <v/>
      </c>
      <c r="O65" s="4" t="str">
        <f t="shared" ca="1" si="8"/>
        <v>{product_name: 'Candlestick, Hand-Held, Silver', cost: 0.5, stock: 15, weight: 0.5, category_id: 3, additional_information: JSON.stringify({})},</v>
      </c>
    </row>
    <row r="66" spans="1:15" s="12" customFormat="1" outlineLevel="1" x14ac:dyDescent="0.2">
      <c r="A66" s="11" t="s">
        <v>993</v>
      </c>
      <c r="B66" s="37" t="s">
        <v>1352</v>
      </c>
      <c r="C66" s="12">
        <v>1</v>
      </c>
      <c r="D66" s="12">
        <v>12</v>
      </c>
      <c r="E66" s="13"/>
      <c r="G66" s="4" t="str">
        <f t="shared" si="0"/>
        <v>product_name: 'Candlestick, Silver'</v>
      </c>
      <c r="H66" s="4" t="str">
        <f t="shared" si="1"/>
        <v/>
      </c>
      <c r="I66" s="4" t="str">
        <f t="shared" si="2"/>
        <v>cost: 12</v>
      </c>
      <c r="J66" s="4" t="str">
        <f t="shared" ca="1" si="3"/>
        <v>stock: 13</v>
      </c>
      <c r="K66" s="4" t="str">
        <f t="shared" si="4"/>
        <v>weight: 1</v>
      </c>
      <c r="L66" s="4" t="str">
        <f t="shared" si="5"/>
        <v>category_id: 3</v>
      </c>
      <c r="M66" s="4" t="str">
        <f t="shared" si="6"/>
        <v/>
      </c>
      <c r="N66" s="4" t="str">
        <f t="shared" si="7"/>
        <v/>
      </c>
      <c r="O66" s="4" t="str">
        <f t="shared" ca="1" si="8"/>
        <v>{product_name: 'Candlestick, Silver', cost: 12, stock: 13, weight: 1, category_id: 3, additional_information: JSON.stringify({})},</v>
      </c>
    </row>
    <row r="67" spans="1:15" s="12" customFormat="1" outlineLevel="1" x14ac:dyDescent="0.2">
      <c r="A67" s="11" t="s">
        <v>994</v>
      </c>
      <c r="B67" s="37" t="s">
        <v>1352</v>
      </c>
      <c r="C67" s="12">
        <v>1</v>
      </c>
      <c r="D67" s="12">
        <v>0.1</v>
      </c>
      <c r="E67" s="13" t="s">
        <v>945</v>
      </c>
      <c r="G67" s="4" t="str">
        <f t="shared" si="0"/>
        <v>product_name: 'Canvas (per sq. yd.)'</v>
      </c>
      <c r="H67" s="4" t="str">
        <f t="shared" si="1"/>
        <v/>
      </c>
      <c r="I67" s="4" t="str">
        <f t="shared" si="2"/>
        <v>cost: 0.1</v>
      </c>
      <c r="J67" s="4" t="str">
        <f t="shared" ca="1" si="3"/>
        <v>stock: 7</v>
      </c>
      <c r="K67" s="4" t="str">
        <f t="shared" si="4"/>
        <v>weight: 1</v>
      </c>
      <c r="L67" s="4" t="str">
        <f t="shared" si="5"/>
        <v>category_id: 3</v>
      </c>
      <c r="M67" s="4" t="str">
        <f t="shared" si="6"/>
        <v>type: 'Adventuring Gear'</v>
      </c>
      <c r="N67" s="4" t="str">
        <f t="shared" si="7"/>
        <v/>
      </c>
      <c r="O67" s="4" t="str">
        <f t="shared" ca="1" si="8"/>
        <v>{product_name: 'Canvas (per sq. yd.)', cost: 0.1, stock: 7, weight: 1, category_id: 3, additional_information: JSON.stringify({type: 'Adventuring Gear'})},</v>
      </c>
    </row>
    <row r="68" spans="1:15" s="12" customFormat="1" ht="40.799999999999997" outlineLevel="1" x14ac:dyDescent="0.2">
      <c r="A68" s="11" t="s">
        <v>995</v>
      </c>
      <c r="B68" s="37" t="s">
        <v>996</v>
      </c>
      <c r="E68" s="13" t="s">
        <v>997</v>
      </c>
      <c r="G68" s="4" t="str">
        <f t="shared" si="0"/>
        <v>product_name: 'Carriage'</v>
      </c>
      <c r="H68" s="4" t="str">
        <f t="shared" si="1"/>
        <v>description: 'This four-wheeled vehicle can transport as many as four people within an enclosed cab, plus two drivers. In general, two horses (or other beasts of burden) draw it. A carriage comes with the harness needed to pull it.'</v>
      </c>
      <c r="I68" s="4" t="str">
        <f t="shared" si="2"/>
        <v>cost: -1</v>
      </c>
      <c r="J68" s="4" t="str">
        <f t="shared" ca="1" si="3"/>
        <v>stock: 5</v>
      </c>
      <c r="K68" s="4" t="str">
        <f t="shared" si="4"/>
        <v>weight: -1</v>
      </c>
      <c r="L68" s="4" t="str">
        <f t="shared" si="5"/>
        <v>category_id: 3</v>
      </c>
      <c r="M68" s="4" t="str">
        <f t="shared" si="6"/>
        <v>type: 'Tansport'</v>
      </c>
      <c r="N68" s="4" t="str">
        <f t="shared" si="7"/>
        <v/>
      </c>
      <c r="O68" s="4" t="str">
        <f t="shared" ca="1" si="8"/>
        <v>{product_name: 'Carriage', description: 'This four-wheeled vehicle can transport as many as four people within an enclosed cab, plus two drivers. In general, two horses (or other beasts of burden) draw it. A carriage comes with the harness needed to pull it.', cost: -1, stock: 5, weight: -1, category_id: 3, additional_information: JSON.stringify({type: 'Tansport'})},</v>
      </c>
    </row>
    <row r="69" spans="1:15" s="12" customFormat="1" ht="20.399999999999999" outlineLevel="1" x14ac:dyDescent="0.2">
      <c r="A69" s="11" t="s">
        <v>869</v>
      </c>
      <c r="B69" s="37" t="s">
        <v>999</v>
      </c>
      <c r="C69" s="12">
        <v>200</v>
      </c>
      <c r="D69" s="12">
        <v>15</v>
      </c>
      <c r="E69" s="13" t="s">
        <v>997</v>
      </c>
      <c r="G69" s="4" t="str">
        <f t="shared" si="0"/>
        <v>product_name: 'Cart'</v>
      </c>
      <c r="H69" s="4" t="str">
        <f t="shared" si="1"/>
        <v>description: 'This two-wheeled vehicle can be drawn by a single horse (or other beast of burden). It comes with a harness.'</v>
      </c>
      <c r="I69" s="4" t="str">
        <f t="shared" si="2"/>
        <v>cost: 15</v>
      </c>
      <c r="J69" s="4" t="str">
        <f t="shared" ca="1" si="3"/>
        <v>stock: 3</v>
      </c>
      <c r="K69" s="4" t="str">
        <f t="shared" si="4"/>
        <v>weight: 200</v>
      </c>
      <c r="L69" s="4" t="str">
        <f t="shared" si="5"/>
        <v>category_id: 3</v>
      </c>
      <c r="M69" s="4" t="str">
        <f t="shared" si="6"/>
        <v>type: 'Tansport'</v>
      </c>
      <c r="N69" s="4" t="str">
        <f t="shared" si="7"/>
        <v/>
      </c>
      <c r="O69" s="4" t="str">
        <f t="shared" ca="1" si="8"/>
        <v>{product_name: 'Cart', description: 'This two-wheeled vehicle can be drawn by a single horse (or other beast of burden). It comes with a harness.', cost: 15, stock: 3, weight: 200, category_id: 3, additional_information: JSON.stringify({type: 'Tansport'})},</v>
      </c>
    </row>
    <row r="70" spans="1:15" s="12" customFormat="1" outlineLevel="1" x14ac:dyDescent="0.2">
      <c r="A70" s="11" t="s">
        <v>1000</v>
      </c>
      <c r="B70" s="37" t="s">
        <v>1352</v>
      </c>
      <c r="C70" s="12">
        <v>0.5</v>
      </c>
      <c r="D70" s="12">
        <v>1</v>
      </c>
      <c r="E70" s="13" t="s">
        <v>945</v>
      </c>
      <c r="G70" s="4" t="str">
        <f t="shared" ref="G70:G133" si="9">A$4&amp;": '"&amp;SUBSTITUTE(SUBSTITUTE(A70,CHAR(10),"\n"),"'","\'")&amp;"'"</f>
        <v>product_name: 'Case, Map or Scroll'</v>
      </c>
      <c r="H70" s="4" t="str">
        <f t="shared" ref="H70:H133" si="10">IF(B70="","",$B$4&amp;": '"&amp;SUBSTITUTE(SUBSTITUTE(B70,CHAR(10),"\n"),"'","\'")&amp;"'")</f>
        <v/>
      </c>
      <c r="I70" s="4" t="str">
        <f t="shared" ref="I70:I133" si="11">D$4&amp;": "&amp;IF(ISNUMBER(D70),D70,-1)</f>
        <v>cost: 1</v>
      </c>
      <c r="J70" s="4" t="str">
        <f t="shared" ref="J70:J133" ca="1" si="12">"stock: "&amp;TRUNC(RAND()*20)</f>
        <v>stock: 14</v>
      </c>
      <c r="K70" s="4" t="str">
        <f t="shared" ref="K70:K133" si="13">C$4&amp;": "&amp;IF(ISNUMBER(C70),C70,-1)</f>
        <v>weight: 0.5</v>
      </c>
      <c r="L70" s="4" t="str">
        <f t="shared" ref="L70:L133" si="14">$L$4&amp;": 3"</f>
        <v>category_id: 3</v>
      </c>
      <c r="M70" s="4" t="str">
        <f t="shared" ref="M70:M133" si="15">IF(E70="","",E$4&amp;": '"&amp;E70&amp;"'")</f>
        <v>type: 'Adventuring Gear'</v>
      </c>
      <c r="N70" s="4" t="str">
        <f t="shared" ref="N70:N133" si="16">IF(F69="","",F$3&amp;": '"&amp;F69&amp;"'")</f>
        <v/>
      </c>
      <c r="O70" s="4" t="str">
        <f t="shared" ref="O70:O133" ca="1" si="17">"{"&amp;_xlfn.TEXTJOIN(", ",,G70:L70,"additional_information: JSON.stringify({"&amp;_xlfn.TEXTJOIN(", ",,M70)&amp;"})")&amp;"},"</f>
        <v>{product_name: 'Case, Map or Scroll', cost: 1, stock: 14, weight: 0.5, category_id: 3, additional_information: JSON.stringify({type: 'Adventuring Gear'})},</v>
      </c>
    </row>
    <row r="71" spans="1:15" s="12" customFormat="1" outlineLevel="1" x14ac:dyDescent="0.2">
      <c r="A71" s="11" t="s">
        <v>1001</v>
      </c>
      <c r="B71" s="37" t="s">
        <v>1002</v>
      </c>
      <c r="D71" s="12">
        <v>500000</v>
      </c>
      <c r="E71" s="13"/>
      <c r="G71" s="4" t="str">
        <f t="shared" si="9"/>
        <v>product_name: 'Castle'</v>
      </c>
      <c r="H71" s="4" t="str">
        <f t="shared" si="10"/>
        <v>description: 'Keep; 15ft high; 10ft thick stone wall; 4 towers'</v>
      </c>
      <c r="I71" s="4" t="str">
        <f t="shared" si="11"/>
        <v>cost: 500000</v>
      </c>
      <c r="J71" s="4" t="str">
        <f t="shared" ca="1" si="12"/>
        <v>stock: 19</v>
      </c>
      <c r="K71" s="4" t="str">
        <f t="shared" si="13"/>
        <v>weight: -1</v>
      </c>
      <c r="L71" s="4" t="str">
        <f t="shared" si="14"/>
        <v>category_id: 3</v>
      </c>
      <c r="M71" s="4" t="str">
        <f t="shared" si="15"/>
        <v/>
      </c>
      <c r="N71" s="4" t="str">
        <f t="shared" si="16"/>
        <v/>
      </c>
      <c r="O71" s="4" t="str">
        <f t="shared" ca="1" si="17"/>
        <v>{product_name: 'Castle', description: 'Keep; 15ft high; 10ft thick stone wall; 4 towers', cost: 500000, stock: 19, weight: -1, category_id: 3, additional_information: JSON.stringify({})},</v>
      </c>
    </row>
    <row r="72" spans="1:15" s="12" customFormat="1" outlineLevel="1" x14ac:dyDescent="0.2">
      <c r="A72" s="11" t="s">
        <v>1003</v>
      </c>
      <c r="B72" s="37" t="s">
        <v>1352</v>
      </c>
      <c r="C72" s="12">
        <v>1</v>
      </c>
      <c r="D72" s="12">
        <v>1</v>
      </c>
      <c r="E72" s="13"/>
      <c r="G72" s="4" t="str">
        <f t="shared" si="9"/>
        <v>product_name: 'Censer, Brass'</v>
      </c>
      <c r="H72" s="4" t="str">
        <f t="shared" si="10"/>
        <v/>
      </c>
      <c r="I72" s="4" t="str">
        <f t="shared" si="11"/>
        <v>cost: 1</v>
      </c>
      <c r="J72" s="4" t="str">
        <f t="shared" ca="1" si="12"/>
        <v>stock: 12</v>
      </c>
      <c r="K72" s="4" t="str">
        <f t="shared" si="13"/>
        <v>weight: 1</v>
      </c>
      <c r="L72" s="4" t="str">
        <f t="shared" si="14"/>
        <v>category_id: 3</v>
      </c>
      <c r="M72" s="4" t="str">
        <f t="shared" si="15"/>
        <v/>
      </c>
      <c r="N72" s="4" t="str">
        <f t="shared" si="16"/>
        <v/>
      </c>
      <c r="O72" s="4" t="str">
        <f t="shared" ca="1" si="17"/>
        <v>{product_name: 'Censer, Brass', cost: 1, stock: 12, weight: 1, category_id: 3, additional_information: JSON.stringify({})},</v>
      </c>
    </row>
    <row r="73" spans="1:15" s="12" customFormat="1" outlineLevel="1" x14ac:dyDescent="0.2">
      <c r="A73" s="11" t="s">
        <v>1004</v>
      </c>
      <c r="B73" s="37" t="s">
        <v>1352</v>
      </c>
      <c r="C73" s="12">
        <v>4</v>
      </c>
      <c r="D73" s="12">
        <v>5</v>
      </c>
      <c r="E73" s="13"/>
      <c r="G73" s="4" t="str">
        <f t="shared" si="9"/>
        <v>product_name: 'Censer, Gold'</v>
      </c>
      <c r="H73" s="4" t="str">
        <f t="shared" si="10"/>
        <v/>
      </c>
      <c r="I73" s="4" t="str">
        <f t="shared" si="11"/>
        <v>cost: 5</v>
      </c>
      <c r="J73" s="4" t="str">
        <f t="shared" ca="1" si="12"/>
        <v>stock: 11</v>
      </c>
      <c r="K73" s="4" t="str">
        <f t="shared" si="13"/>
        <v>weight: 4</v>
      </c>
      <c r="L73" s="4" t="str">
        <f t="shared" si="14"/>
        <v>category_id: 3</v>
      </c>
      <c r="M73" s="4" t="str">
        <f t="shared" si="15"/>
        <v/>
      </c>
      <c r="N73" s="4" t="str">
        <f t="shared" si="16"/>
        <v/>
      </c>
      <c r="O73" s="4" t="str">
        <f t="shared" ca="1" si="17"/>
        <v>{product_name: 'Censer, Gold', cost: 5, stock: 11, weight: 4, category_id: 3, additional_information: JSON.stringify({})},</v>
      </c>
    </row>
    <row r="74" spans="1:15" s="12" customFormat="1" outlineLevel="1" x14ac:dyDescent="0.2">
      <c r="A74" s="11" t="s">
        <v>1005</v>
      </c>
      <c r="B74" s="37" t="s">
        <v>1352</v>
      </c>
      <c r="C74" s="12">
        <v>2</v>
      </c>
      <c r="D74" s="12">
        <v>3</v>
      </c>
      <c r="E74" s="13"/>
      <c r="G74" s="4" t="str">
        <f t="shared" si="9"/>
        <v>product_name: 'Censer, Silver'</v>
      </c>
      <c r="H74" s="4" t="str">
        <f t="shared" si="10"/>
        <v/>
      </c>
      <c r="I74" s="4" t="str">
        <f t="shared" si="11"/>
        <v>cost: 3</v>
      </c>
      <c r="J74" s="4" t="str">
        <f t="shared" ca="1" si="12"/>
        <v>stock: 18</v>
      </c>
      <c r="K74" s="4" t="str">
        <f t="shared" si="13"/>
        <v>weight: 2</v>
      </c>
      <c r="L74" s="4" t="str">
        <f t="shared" si="14"/>
        <v>category_id: 3</v>
      </c>
      <c r="M74" s="4" t="str">
        <f t="shared" si="15"/>
        <v/>
      </c>
      <c r="N74" s="4" t="str">
        <f t="shared" si="16"/>
        <v/>
      </c>
      <c r="O74" s="4" t="str">
        <f t="shared" ca="1" si="17"/>
        <v>{product_name: 'Censer, Silver', cost: 3, stock: 18, weight: 2, category_id: 3, additional_information: JSON.stringify({})},</v>
      </c>
    </row>
    <row r="75" spans="1:15" s="12" customFormat="1" ht="20.399999999999999" outlineLevel="1" x14ac:dyDescent="0.2">
      <c r="A75" s="11" t="s">
        <v>1006</v>
      </c>
      <c r="B75" s="37" t="s">
        <v>1008</v>
      </c>
      <c r="C75" s="12">
        <v>2</v>
      </c>
      <c r="D75" s="12">
        <v>30</v>
      </c>
      <c r="E75" s="13" t="s">
        <v>945</v>
      </c>
      <c r="G75" s="4" t="str">
        <f t="shared" si="9"/>
        <v>product_name: 'Chain (per 10\')'</v>
      </c>
      <c r="H75" s="4" t="str">
        <f t="shared" si="10"/>
        <v>description: 'Chain has hardness 10 and 5 hit points. It can be burst with a DC 26 Strength check.'</v>
      </c>
      <c r="I75" s="4" t="str">
        <f t="shared" si="11"/>
        <v>cost: 30</v>
      </c>
      <c r="J75" s="4" t="str">
        <f t="shared" ca="1" si="12"/>
        <v>stock: 4</v>
      </c>
      <c r="K75" s="4" t="str">
        <f t="shared" si="13"/>
        <v>weight: 2</v>
      </c>
      <c r="L75" s="4" t="str">
        <f t="shared" si="14"/>
        <v>category_id: 3</v>
      </c>
      <c r="M75" s="4" t="str">
        <f t="shared" si="15"/>
        <v>type: 'Adventuring Gear'</v>
      </c>
      <c r="N75" s="4" t="str">
        <f t="shared" si="16"/>
        <v/>
      </c>
      <c r="O75" s="4" t="str">
        <f t="shared" ca="1" si="17"/>
        <v>{product_name: 'Chain (per 10\')', description: 'Chain has hardness 10 and 5 hit points. It can be burst with a DC 26 Strength check.', cost: 30, stock: 4, weight: 2, category_id: 3, additional_information: JSON.stringify({type: 'Adventuring Gear'})},</v>
      </c>
    </row>
    <row r="76" spans="1:15" s="12" customFormat="1" outlineLevel="1" x14ac:dyDescent="0.2">
      <c r="A76" s="11" t="s">
        <v>1009</v>
      </c>
      <c r="B76" s="37" t="s">
        <v>1352</v>
      </c>
      <c r="C76" s="12">
        <v>0</v>
      </c>
      <c r="D76" s="12">
        <v>0.01</v>
      </c>
      <c r="E76" s="13" t="s">
        <v>945</v>
      </c>
      <c r="G76" s="4" t="str">
        <f t="shared" si="9"/>
        <v>product_name: 'Chalk, 1 piece'</v>
      </c>
      <c r="H76" s="4" t="str">
        <f t="shared" si="10"/>
        <v/>
      </c>
      <c r="I76" s="4" t="str">
        <f t="shared" si="11"/>
        <v>cost: 0.01</v>
      </c>
      <c r="J76" s="4" t="str">
        <f t="shared" ca="1" si="12"/>
        <v>stock: 13</v>
      </c>
      <c r="K76" s="4" t="str">
        <f t="shared" si="13"/>
        <v>weight: 0</v>
      </c>
      <c r="L76" s="4" t="str">
        <f t="shared" si="14"/>
        <v>category_id: 3</v>
      </c>
      <c r="M76" s="4" t="str">
        <f t="shared" si="15"/>
        <v>type: 'Adventuring Gear'</v>
      </c>
      <c r="N76" s="4" t="str">
        <f t="shared" si="16"/>
        <v/>
      </c>
      <c r="O76" s="4" t="str">
        <f t="shared" ca="1" si="17"/>
        <v>{product_name: 'Chalk, 1 piece', cost: 0.01, stock: 13, weight: 0, category_id: 3, additional_information: JSON.stringify({type: 'Adventuring Gear'})},</v>
      </c>
    </row>
    <row r="77" spans="1:15" s="12" customFormat="1" outlineLevel="1" x14ac:dyDescent="0.2">
      <c r="A77" s="11" t="s">
        <v>1010</v>
      </c>
      <c r="B77" s="37" t="s">
        <v>1352</v>
      </c>
      <c r="C77" s="12">
        <v>4</v>
      </c>
      <c r="D77" s="12">
        <v>2</v>
      </c>
      <c r="E77" s="13"/>
      <c r="G77" s="4" t="str">
        <f t="shared" si="9"/>
        <v>product_name: 'Chess Set (Common)'</v>
      </c>
      <c r="H77" s="4" t="str">
        <f t="shared" si="10"/>
        <v/>
      </c>
      <c r="I77" s="4" t="str">
        <f t="shared" si="11"/>
        <v>cost: 2</v>
      </c>
      <c r="J77" s="4" t="str">
        <f t="shared" ca="1" si="12"/>
        <v>stock: 4</v>
      </c>
      <c r="K77" s="4" t="str">
        <f t="shared" si="13"/>
        <v>weight: 4</v>
      </c>
      <c r="L77" s="4" t="str">
        <f t="shared" si="14"/>
        <v>category_id: 3</v>
      </c>
      <c r="M77" s="4" t="str">
        <f t="shared" si="15"/>
        <v/>
      </c>
      <c r="N77" s="4" t="str">
        <f t="shared" si="16"/>
        <v/>
      </c>
      <c r="O77" s="4" t="str">
        <f t="shared" ca="1" si="17"/>
        <v>{product_name: 'Chess Set (Common)', cost: 2, stock: 4, weight: 4, category_id: 3, additional_information: JSON.stringify({})},</v>
      </c>
    </row>
    <row r="78" spans="1:15" s="12" customFormat="1" outlineLevel="1" x14ac:dyDescent="0.2">
      <c r="A78" s="11" t="s">
        <v>1011</v>
      </c>
      <c r="B78" s="37" t="s">
        <v>1352</v>
      </c>
      <c r="C78" s="12">
        <v>7</v>
      </c>
      <c r="D78" s="12">
        <v>25</v>
      </c>
      <c r="E78" s="13"/>
      <c r="G78" s="4" t="str">
        <f t="shared" si="9"/>
        <v>product_name: 'Chess Set (Fine)'</v>
      </c>
      <c r="H78" s="4" t="str">
        <f t="shared" si="10"/>
        <v/>
      </c>
      <c r="I78" s="4" t="str">
        <f t="shared" si="11"/>
        <v>cost: 25</v>
      </c>
      <c r="J78" s="4" t="str">
        <f t="shared" ca="1" si="12"/>
        <v>stock: 19</v>
      </c>
      <c r="K78" s="4" t="str">
        <f t="shared" si="13"/>
        <v>weight: 7</v>
      </c>
      <c r="L78" s="4" t="str">
        <f t="shared" si="14"/>
        <v>category_id: 3</v>
      </c>
      <c r="M78" s="4" t="str">
        <f t="shared" si="15"/>
        <v/>
      </c>
      <c r="N78" s="4" t="str">
        <f t="shared" si="16"/>
        <v/>
      </c>
      <c r="O78" s="4" t="str">
        <f t="shared" ca="1" si="17"/>
        <v>{product_name: 'Chess Set (Fine)', cost: 25, stock: 19, weight: 7, category_id: 3, additional_information: JSON.stringify({})},</v>
      </c>
    </row>
    <row r="79" spans="1:15" s="12" customFormat="1" outlineLevel="1" x14ac:dyDescent="0.2">
      <c r="A79" s="11" t="s">
        <v>1012</v>
      </c>
      <c r="B79" s="37" t="s">
        <v>952</v>
      </c>
      <c r="C79" s="12">
        <v>25</v>
      </c>
      <c r="D79" s="12">
        <v>2</v>
      </c>
      <c r="E79" s="13" t="s">
        <v>945</v>
      </c>
      <c r="G79" s="4" t="str">
        <f t="shared" si="9"/>
        <v>product_name: 'Chest'</v>
      </c>
      <c r="H79" s="4" t="str">
        <f t="shared" si="10"/>
        <v>description: 'Holds 2 cu ft'</v>
      </c>
      <c r="I79" s="4" t="str">
        <f t="shared" si="11"/>
        <v>cost: 2</v>
      </c>
      <c r="J79" s="4" t="str">
        <f t="shared" ca="1" si="12"/>
        <v>stock: 16</v>
      </c>
      <c r="K79" s="4" t="str">
        <f t="shared" si="13"/>
        <v>weight: 25</v>
      </c>
      <c r="L79" s="4" t="str">
        <f t="shared" si="14"/>
        <v>category_id: 3</v>
      </c>
      <c r="M79" s="4" t="str">
        <f t="shared" si="15"/>
        <v>type: 'Adventuring Gear'</v>
      </c>
      <c r="N79" s="4" t="str">
        <f t="shared" si="16"/>
        <v/>
      </c>
      <c r="O79" s="4" t="str">
        <f t="shared" ca="1" si="17"/>
        <v>{product_name: 'Chest', description: 'Holds 2 cu ft', cost: 2, stock: 16, weight: 25, category_id: 3, additional_information: JSON.stringify({type: 'Adventuring Gear'})},</v>
      </c>
    </row>
    <row r="80" spans="1:15" s="12" customFormat="1" ht="20.399999999999999" outlineLevel="1" x14ac:dyDescent="0.2">
      <c r="A80" s="11" t="s">
        <v>1013</v>
      </c>
      <c r="B80" s="37" t="s">
        <v>1015</v>
      </c>
      <c r="C80" s="12">
        <v>6</v>
      </c>
      <c r="D80" s="12">
        <v>5</v>
      </c>
      <c r="E80" s="13" t="s">
        <v>870</v>
      </c>
      <c r="G80" s="4" t="str">
        <f t="shared" si="9"/>
        <v>product_name: 'Cleric\'s Vestments'</v>
      </c>
      <c r="H80" s="4" t="str">
        <f t="shared" si="10"/>
        <v>description: 'These ecclesiastical clothes are for performing priestly functions, not for adventuring.'</v>
      </c>
      <c r="I80" s="4" t="str">
        <f t="shared" si="11"/>
        <v>cost: 5</v>
      </c>
      <c r="J80" s="4" t="str">
        <f t="shared" ca="1" si="12"/>
        <v>stock: 3</v>
      </c>
      <c r="K80" s="4" t="str">
        <f t="shared" si="13"/>
        <v>weight: 6</v>
      </c>
      <c r="L80" s="4" t="str">
        <f t="shared" si="14"/>
        <v>category_id: 3</v>
      </c>
      <c r="M80" s="4" t="str">
        <f t="shared" si="15"/>
        <v>type: 'Clothing'</v>
      </c>
      <c r="N80" s="4" t="str">
        <f t="shared" si="16"/>
        <v/>
      </c>
      <c r="O80" s="4" t="str">
        <f t="shared" ca="1" si="17"/>
        <v>{product_name: 'Cleric\'s Vestments', description: 'These ecclesiastical clothes are for performing priestly functions, not for adventuring.', cost: 5, stock: 3, weight: 6, category_id: 3, additional_information: JSON.stringify({type: 'Clothing'})},</v>
      </c>
    </row>
    <row r="81" spans="1:15" s="12" customFormat="1" ht="20.399999999999999" outlineLevel="1" x14ac:dyDescent="0.2">
      <c r="A81" s="11" t="s">
        <v>1016</v>
      </c>
      <c r="B81" s="37" t="s">
        <v>1018</v>
      </c>
      <c r="C81" s="12">
        <v>5</v>
      </c>
      <c r="D81" s="12">
        <v>80</v>
      </c>
      <c r="E81" s="13" t="s">
        <v>914</v>
      </c>
      <c r="G81" s="4" t="str">
        <f t="shared" si="9"/>
        <v>product_name: 'Climber\'s Kit'</v>
      </c>
      <c r="H81" s="4" t="str">
        <f t="shared" si="10"/>
        <v>description: 'This is the perfect tool for climbing and gives you a +2 circumstance bonus on Climb checks.'</v>
      </c>
      <c r="I81" s="4" t="str">
        <f t="shared" si="11"/>
        <v>cost: 80</v>
      </c>
      <c r="J81" s="4" t="str">
        <f t="shared" ca="1" si="12"/>
        <v>stock: 1</v>
      </c>
      <c r="K81" s="4" t="str">
        <f t="shared" si="13"/>
        <v>weight: 5</v>
      </c>
      <c r="L81" s="4" t="str">
        <f t="shared" si="14"/>
        <v>category_id: 3</v>
      </c>
      <c r="M81" s="4" t="str">
        <f t="shared" si="15"/>
        <v>type: 'Tools &amp; Skill Kits'</v>
      </c>
      <c r="N81" s="4" t="str">
        <f t="shared" si="16"/>
        <v/>
      </c>
      <c r="O81" s="4" t="str">
        <f t="shared" ca="1" si="17"/>
        <v>{product_name: 'Climber\'s Kit', description: 'This is the perfect tool for climbing and gives you a +2 circumstance bonus on Climb checks.', cost: 80, stock: 1, weight: 5, category_id: 3, additional_information: JSON.stringify({type: 'Tools &amp; Skill Kits'})},</v>
      </c>
    </row>
    <row r="82" spans="1:15" s="12" customFormat="1" outlineLevel="1" x14ac:dyDescent="0.2">
      <c r="A82" s="11" t="s">
        <v>1019</v>
      </c>
      <c r="B82" s="37" t="s">
        <v>1352</v>
      </c>
      <c r="C82" s="12">
        <f>1/50</f>
        <v>0.02</v>
      </c>
      <c r="D82" s="12">
        <v>0.01</v>
      </c>
      <c r="E82" s="13"/>
      <c r="G82" s="4" t="str">
        <f t="shared" si="9"/>
        <v>product_name: 'Coins Stored: Copper'</v>
      </c>
      <c r="H82" s="4" t="str">
        <f t="shared" si="10"/>
        <v/>
      </c>
      <c r="I82" s="4" t="str">
        <f t="shared" si="11"/>
        <v>cost: 0.01</v>
      </c>
      <c r="J82" s="4" t="str">
        <f t="shared" ca="1" si="12"/>
        <v>stock: 19</v>
      </c>
      <c r="K82" s="4" t="str">
        <f t="shared" si="13"/>
        <v>weight: 0.02</v>
      </c>
      <c r="L82" s="4" t="str">
        <f t="shared" si="14"/>
        <v>category_id: 3</v>
      </c>
      <c r="M82" s="4" t="str">
        <f t="shared" si="15"/>
        <v/>
      </c>
      <c r="N82" s="4" t="str">
        <f t="shared" si="16"/>
        <v/>
      </c>
      <c r="O82" s="4" t="str">
        <f t="shared" ca="1" si="17"/>
        <v>{product_name: 'Coins Stored: Copper', cost: 0.01, stock: 19, weight: 0.02, category_id: 3, additional_information: JSON.stringify({})},</v>
      </c>
    </row>
    <row r="83" spans="1:15" s="12" customFormat="1" outlineLevel="1" x14ac:dyDescent="0.2">
      <c r="A83" s="11" t="s">
        <v>1020</v>
      </c>
      <c r="B83" s="37" t="s">
        <v>1352</v>
      </c>
      <c r="C83" s="12">
        <f>1/50</f>
        <v>0.02</v>
      </c>
      <c r="D83" s="12">
        <v>1</v>
      </c>
      <c r="E83" s="13"/>
      <c r="G83" s="4" t="str">
        <f t="shared" si="9"/>
        <v>product_name: 'Coins Stored: Gold'</v>
      </c>
      <c r="H83" s="4" t="str">
        <f t="shared" si="10"/>
        <v/>
      </c>
      <c r="I83" s="4" t="str">
        <f t="shared" si="11"/>
        <v>cost: 1</v>
      </c>
      <c r="J83" s="4" t="str">
        <f t="shared" ca="1" si="12"/>
        <v>stock: 0</v>
      </c>
      <c r="K83" s="4" t="str">
        <f t="shared" si="13"/>
        <v>weight: 0.02</v>
      </c>
      <c r="L83" s="4" t="str">
        <f t="shared" si="14"/>
        <v>category_id: 3</v>
      </c>
      <c r="M83" s="4" t="str">
        <f t="shared" si="15"/>
        <v/>
      </c>
      <c r="N83" s="4" t="str">
        <f t="shared" si="16"/>
        <v/>
      </c>
      <c r="O83" s="4" t="str">
        <f t="shared" ca="1" si="17"/>
        <v>{product_name: 'Coins Stored: Gold', cost: 1, stock: 0, weight: 0.02, category_id: 3, additional_information: JSON.stringify({})},</v>
      </c>
    </row>
    <row r="84" spans="1:15" s="12" customFormat="1" outlineLevel="1" x14ac:dyDescent="0.2">
      <c r="A84" s="11" t="s">
        <v>1021</v>
      </c>
      <c r="B84" s="37" t="s">
        <v>1352</v>
      </c>
      <c r="C84" s="12">
        <f>1/50</f>
        <v>0.02</v>
      </c>
      <c r="D84" s="12">
        <v>10</v>
      </c>
      <c r="E84" s="13"/>
      <c r="G84" s="4" t="str">
        <f t="shared" si="9"/>
        <v>product_name: 'Coins Stored: Platinum'</v>
      </c>
      <c r="H84" s="4" t="str">
        <f t="shared" si="10"/>
        <v/>
      </c>
      <c r="I84" s="4" t="str">
        <f t="shared" si="11"/>
        <v>cost: 10</v>
      </c>
      <c r="J84" s="4" t="str">
        <f t="shared" ca="1" si="12"/>
        <v>stock: 11</v>
      </c>
      <c r="K84" s="4" t="str">
        <f t="shared" si="13"/>
        <v>weight: 0.02</v>
      </c>
      <c r="L84" s="4" t="str">
        <f t="shared" si="14"/>
        <v>category_id: 3</v>
      </c>
      <c r="M84" s="4" t="str">
        <f t="shared" si="15"/>
        <v/>
      </c>
      <c r="N84" s="4" t="str">
        <f t="shared" si="16"/>
        <v/>
      </c>
      <c r="O84" s="4" t="str">
        <f t="shared" ca="1" si="17"/>
        <v>{product_name: 'Coins Stored: Platinum', cost: 10, stock: 11, weight: 0.02, category_id: 3, additional_information: JSON.stringify({})},</v>
      </c>
    </row>
    <row r="85" spans="1:15" s="12" customFormat="1" outlineLevel="1" x14ac:dyDescent="0.2">
      <c r="A85" s="11" t="s">
        <v>1022</v>
      </c>
      <c r="B85" s="37" t="s">
        <v>1352</v>
      </c>
      <c r="C85" s="12">
        <f>1/50</f>
        <v>0.02</v>
      </c>
      <c r="D85" s="12">
        <v>0.1</v>
      </c>
      <c r="E85" s="13"/>
      <c r="G85" s="4" t="str">
        <f t="shared" si="9"/>
        <v>product_name: 'Coins Stored: Silver'</v>
      </c>
      <c r="H85" s="4" t="str">
        <f t="shared" si="10"/>
        <v/>
      </c>
      <c r="I85" s="4" t="str">
        <f t="shared" si="11"/>
        <v>cost: 0.1</v>
      </c>
      <c r="J85" s="4" t="str">
        <f t="shared" ca="1" si="12"/>
        <v>stock: 19</v>
      </c>
      <c r="K85" s="4" t="str">
        <f t="shared" si="13"/>
        <v>weight: 0.02</v>
      </c>
      <c r="L85" s="4" t="str">
        <f t="shared" si="14"/>
        <v>category_id: 3</v>
      </c>
      <c r="M85" s="4" t="str">
        <f t="shared" si="15"/>
        <v/>
      </c>
      <c r="N85" s="4" t="str">
        <f t="shared" si="16"/>
        <v/>
      </c>
      <c r="O85" s="4" t="str">
        <f t="shared" ca="1" si="17"/>
        <v>{product_name: 'Coins Stored: Silver', cost: 0.1, stock: 19, weight: 0.02, category_id: 3, additional_information: JSON.stringify({})},</v>
      </c>
    </row>
    <row r="86" spans="1:15" s="12" customFormat="1" ht="40.799999999999997" outlineLevel="1" x14ac:dyDescent="0.2">
      <c r="A86" s="11" t="s">
        <v>1023</v>
      </c>
      <c r="B86" s="37" t="s">
        <v>1025</v>
      </c>
      <c r="C86" s="12">
        <v>7</v>
      </c>
      <c r="D86" s="12">
        <v>8</v>
      </c>
      <c r="E86" s="13" t="s">
        <v>870</v>
      </c>
      <c r="G86" s="4" t="str">
        <f t="shared" si="9"/>
        <v>product_name: 'Cold Weather Outfit'</v>
      </c>
      <c r="H86" s="4" t="str">
        <f t="shared" si="10"/>
        <v>description: 'A cold weather outfit includes a wool coat, linen shirt, wool cap, heavy cloak, thick pants or skirt, and boots. This outfit grants a +5 circumstance bonus on Fortitude saving throws against exposure to cold weather.'</v>
      </c>
      <c r="I86" s="4" t="str">
        <f t="shared" si="11"/>
        <v>cost: 8</v>
      </c>
      <c r="J86" s="4" t="str">
        <f t="shared" ca="1" si="12"/>
        <v>stock: 0</v>
      </c>
      <c r="K86" s="4" t="str">
        <f t="shared" si="13"/>
        <v>weight: 7</v>
      </c>
      <c r="L86" s="4" t="str">
        <f t="shared" si="14"/>
        <v>category_id: 3</v>
      </c>
      <c r="M86" s="4" t="str">
        <f t="shared" si="15"/>
        <v>type: 'Clothing'</v>
      </c>
      <c r="N86" s="4" t="str">
        <f t="shared" si="16"/>
        <v/>
      </c>
      <c r="O86" s="4" t="str">
        <f t="shared" ca="1" si="17"/>
        <v>{product_name: 'Cold Weather Outfit', description: 'A cold weather outfit includes a wool coat, linen shirt, wool cap, heavy cloak, thick pants or skirt, and boots. This outfit grants a +5 circumstance bonus on Fortitude saving throws against exposure to cold weather.', cost: 8, stock: 0, weight: 7, category_id: 3, additional_information: JSON.stringify({type: 'Clothing'})},</v>
      </c>
    </row>
    <row r="87" spans="1:15" s="12" customFormat="1" ht="81.599999999999994" outlineLevel="1" x14ac:dyDescent="0.2">
      <c r="A87" s="11" t="s">
        <v>1026</v>
      </c>
      <c r="B87" s="37" t="s">
        <v>1027</v>
      </c>
      <c r="C87" s="12">
        <v>6</v>
      </c>
      <c r="D87" s="12">
        <v>30</v>
      </c>
      <c r="E87" s="13" t="s">
        <v>870</v>
      </c>
      <c r="G87" s="4" t="str">
        <f t="shared" si="9"/>
        <v>product_name: 'Courtier\'s Outfit'</v>
      </c>
      <c r="H87" s="4" t="str">
        <f t="shared" si="10"/>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I87" s="4" t="str">
        <f t="shared" si="11"/>
        <v>cost: 30</v>
      </c>
      <c r="J87" s="4" t="str">
        <f t="shared" ca="1" si="12"/>
        <v>stock: 15</v>
      </c>
      <c r="K87" s="4" t="str">
        <f t="shared" si="13"/>
        <v>weight: 6</v>
      </c>
      <c r="L87" s="4" t="str">
        <f t="shared" si="14"/>
        <v>category_id: 3</v>
      </c>
      <c r="M87" s="4" t="str">
        <f t="shared" si="15"/>
        <v>type: 'Clothing'</v>
      </c>
      <c r="N87" s="4" t="str">
        <f t="shared" si="16"/>
        <v/>
      </c>
      <c r="O87" s="4" t="str">
        <f t="shared" ca="1" si="17"/>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15, weight: 6, category_id: 3, additional_information: JSON.stringify({type: 'Clothing'})},</v>
      </c>
    </row>
    <row r="88" spans="1:15" s="12" customFormat="1" ht="51" outlineLevel="1" x14ac:dyDescent="0.2">
      <c r="A88" s="11" t="s">
        <v>1028</v>
      </c>
      <c r="B88" s="37" t="s">
        <v>1029</v>
      </c>
      <c r="C88" s="12">
        <v>5</v>
      </c>
      <c r="D88" s="12">
        <v>2</v>
      </c>
      <c r="E88" s="13" t="s">
        <v>945</v>
      </c>
      <c r="G88" s="4" t="str">
        <f t="shared" si="9"/>
        <v>product_name: 'Crowbar'</v>
      </c>
      <c r="H88" s="4" t="str">
        <f t="shared" si="10"/>
        <v>description: 'A crowbar it grants a +2 circumstance bonus on Strength checks made for such purposes. If used in combat, treat a crowbar as a one-handed improvised weapon that deals bludgeoning damage equal to that of a club of its size.'</v>
      </c>
      <c r="I88" s="4" t="str">
        <f t="shared" si="11"/>
        <v>cost: 2</v>
      </c>
      <c r="J88" s="4" t="str">
        <f t="shared" ca="1" si="12"/>
        <v>stock: 3</v>
      </c>
      <c r="K88" s="4" t="str">
        <f t="shared" si="13"/>
        <v>weight: 5</v>
      </c>
      <c r="L88" s="4" t="str">
        <f t="shared" si="14"/>
        <v>category_id: 3</v>
      </c>
      <c r="M88" s="4" t="str">
        <f t="shared" si="15"/>
        <v>type: 'Adventuring Gear'</v>
      </c>
      <c r="N88" s="4" t="str">
        <f t="shared" si="16"/>
        <v/>
      </c>
      <c r="O88" s="4" t="str">
        <f t="shared" ca="1" si="17"/>
        <v>{product_name: 'Crowbar', description: 'A crowbar it grants a +2 circumstance bonus on Strength checks made for such purposes. If used in combat, treat a crowbar as a one-handed improvised weapon that deals bludgeoning damage equal to that of a club of its size.', cost: 2, stock: 3, weight: 5, category_id: 3, additional_information: JSON.stringify({type: 'Adventuring Gear'})},</v>
      </c>
    </row>
    <row r="89" spans="1:15" s="12" customFormat="1" outlineLevel="1" x14ac:dyDescent="0.2">
      <c r="A89" s="11" t="s">
        <v>1030</v>
      </c>
      <c r="B89" s="37" t="s">
        <v>1031</v>
      </c>
      <c r="C89" s="12">
        <v>0</v>
      </c>
      <c r="D89" s="12">
        <v>5</v>
      </c>
      <c r="E89" s="13"/>
      <c r="G89" s="4" t="str">
        <f t="shared" si="9"/>
        <v>product_name: 'Disappearing Ink'</v>
      </c>
      <c r="H89" s="4" t="str">
        <f t="shared" si="10"/>
        <v>description: 'Fades after 1 hour'</v>
      </c>
      <c r="I89" s="4" t="str">
        <f t="shared" si="11"/>
        <v>cost: 5</v>
      </c>
      <c r="J89" s="4" t="str">
        <f t="shared" ca="1" si="12"/>
        <v>stock: 11</v>
      </c>
      <c r="K89" s="4" t="str">
        <f t="shared" si="13"/>
        <v>weight: 0</v>
      </c>
      <c r="L89" s="4" t="str">
        <f t="shared" si="14"/>
        <v>category_id: 3</v>
      </c>
      <c r="M89" s="4" t="str">
        <f t="shared" si="15"/>
        <v/>
      </c>
      <c r="N89" s="4" t="str">
        <f t="shared" si="16"/>
        <v/>
      </c>
      <c r="O89" s="4" t="str">
        <f t="shared" ca="1" si="17"/>
        <v>{product_name: 'Disappearing Ink', description: 'Fades after 1 hour', cost: 5, stock: 11, weight: 0, category_id: 3, additional_information: JSON.stringify({})},</v>
      </c>
    </row>
    <row r="90" spans="1:15" s="12" customFormat="1" ht="30.6" outlineLevel="1" x14ac:dyDescent="0.2">
      <c r="A90" s="11" t="s">
        <v>1032</v>
      </c>
      <c r="B90" s="37" t="s">
        <v>1033</v>
      </c>
      <c r="C90" s="12">
        <v>8</v>
      </c>
      <c r="D90" s="12">
        <v>50</v>
      </c>
      <c r="E90" s="13" t="s">
        <v>914</v>
      </c>
      <c r="G90" s="4" t="str">
        <f t="shared" si="9"/>
        <v>product_name: 'Disguise Kit'</v>
      </c>
      <c r="H90" s="4" t="str">
        <f t="shared" si="10"/>
        <v>description: 'The kit is the perfect tool for disguise and provides a +2 circumstance bonus on Disguise checks. A disguise kit is exhausted after ten uses.'</v>
      </c>
      <c r="I90" s="4" t="str">
        <f t="shared" si="11"/>
        <v>cost: 50</v>
      </c>
      <c r="J90" s="4" t="str">
        <f t="shared" ca="1" si="12"/>
        <v>stock: 5</v>
      </c>
      <c r="K90" s="4" t="str">
        <f t="shared" si="13"/>
        <v>weight: 8</v>
      </c>
      <c r="L90" s="4" t="str">
        <f t="shared" si="14"/>
        <v>category_id: 3</v>
      </c>
      <c r="M90" s="4" t="str">
        <f t="shared" si="15"/>
        <v>type: 'Tools &amp; Skill Kits'</v>
      </c>
      <c r="N90" s="4" t="str">
        <f t="shared" si="16"/>
        <v/>
      </c>
      <c r="O90" s="4" t="str">
        <f t="shared" ca="1" si="17"/>
        <v>{product_name: 'Disguise Kit', description: 'The kit is the perfect tool for disguise and provides a +2 circumstance bonus on Disguise checks. A disguise kit is exhausted after ten uses.', cost: 50, stock: 5, weight: 8, category_id: 3, additional_information: JSON.stringify({type: 'Tools &amp; Skill Kits'})},</v>
      </c>
    </row>
    <row r="91" spans="1:15" s="12" customFormat="1" outlineLevel="1" x14ac:dyDescent="0.2">
      <c r="A91" s="11" t="s">
        <v>1034</v>
      </c>
      <c r="B91" s="37" t="s">
        <v>1352</v>
      </c>
      <c r="D91" s="12">
        <v>25</v>
      </c>
      <c r="E91" s="13" t="s">
        <v>1035</v>
      </c>
      <c r="G91" s="4" t="str">
        <f t="shared" si="9"/>
        <v>product_name: 'Dog, Guard'</v>
      </c>
      <c r="H91" s="4" t="str">
        <f t="shared" si="10"/>
        <v/>
      </c>
      <c r="I91" s="4" t="str">
        <f t="shared" si="11"/>
        <v>cost: 25</v>
      </c>
      <c r="J91" s="4" t="str">
        <f t="shared" ca="1" si="12"/>
        <v>stock: 0</v>
      </c>
      <c r="K91" s="4" t="str">
        <f t="shared" si="13"/>
        <v>weight: -1</v>
      </c>
      <c r="L91" s="4" t="str">
        <f t="shared" si="14"/>
        <v>category_id: 3</v>
      </c>
      <c r="M91" s="4" t="str">
        <f t="shared" si="15"/>
        <v>type: 'Mounts &amp; Related Gear'</v>
      </c>
      <c r="N91" s="4" t="str">
        <f t="shared" si="16"/>
        <v/>
      </c>
      <c r="O91" s="4" t="str">
        <f t="shared" ca="1" si="17"/>
        <v>{product_name: 'Dog, Guard', cost: 25, stock: 0, weight: -1, category_id: 3, additional_information: JSON.stringify({type: 'Mounts &amp; Related Gear'})},</v>
      </c>
    </row>
    <row r="92" spans="1:15" s="12" customFormat="1" ht="30.6" outlineLevel="1" x14ac:dyDescent="0.2">
      <c r="A92" s="11" t="s">
        <v>1036</v>
      </c>
      <c r="B92" s="37" t="s">
        <v>1038</v>
      </c>
      <c r="D92" s="12">
        <v>150</v>
      </c>
      <c r="E92" s="13" t="s">
        <v>1035</v>
      </c>
      <c r="G92" s="4" t="str">
        <f t="shared" si="9"/>
        <v>product_name: 'Dog, Riding'</v>
      </c>
      <c r="H92" s="4" t="str">
        <f t="shared" si="10"/>
        <v>description: 'This Medium dog is specially trained to carry a Small humanoid rider. It is brave in combat like a warhorse. You take no damage when you fall from a riding dog.'</v>
      </c>
      <c r="I92" s="4" t="str">
        <f t="shared" si="11"/>
        <v>cost: 150</v>
      </c>
      <c r="J92" s="4" t="str">
        <f t="shared" ca="1" si="12"/>
        <v>stock: 19</v>
      </c>
      <c r="K92" s="4" t="str">
        <f t="shared" si="13"/>
        <v>weight: -1</v>
      </c>
      <c r="L92" s="4" t="str">
        <f t="shared" si="14"/>
        <v>category_id: 3</v>
      </c>
      <c r="M92" s="4" t="str">
        <f t="shared" si="15"/>
        <v>type: 'Mounts &amp; Related Gear'</v>
      </c>
      <c r="N92" s="4" t="str">
        <f t="shared" si="16"/>
        <v/>
      </c>
      <c r="O92" s="4" t="str">
        <f t="shared" ca="1" si="17"/>
        <v>{product_name: 'Dog, Riding', description: 'This Medium dog is specially trained to carry a Small humanoid rider. It is brave in combat like a warhorse. You take no damage when you fall from a riding dog.', cost: 150, stock: 19, weight: -1, category_id: 3, additional_information: JSON.stringify({type: 'Mounts &amp; Related Gear'})},</v>
      </c>
    </row>
    <row r="93" spans="1:15" s="12" customFormat="1" ht="51" outlineLevel="1" x14ac:dyDescent="0.2">
      <c r="A93" s="11" t="s">
        <v>1039</v>
      </c>
      <c r="B93" s="37" t="s">
        <v>1041</v>
      </c>
      <c r="D93" s="12">
        <v>8</v>
      </c>
      <c r="E93" s="13" t="s">
        <v>1035</v>
      </c>
      <c r="G93" s="4" t="str">
        <f t="shared" si="9"/>
        <v>product_name: 'Donkey'</v>
      </c>
      <c r="H93" s="4" t="str">
        <f t="shared" si="10"/>
        <v>description: 'Donkeys and mules are stolid in the face of danger, hardy, surefooted, and capable of carrying heavy loads over vast distances. Unlike a horse, a donkey or a mule is willing (though not eager) to enter dungeons and other strange or threatening places.'</v>
      </c>
      <c r="I93" s="4" t="str">
        <f t="shared" si="11"/>
        <v>cost: 8</v>
      </c>
      <c r="J93" s="4" t="str">
        <f t="shared" ca="1" si="12"/>
        <v>stock: 16</v>
      </c>
      <c r="K93" s="4" t="str">
        <f t="shared" si="13"/>
        <v>weight: -1</v>
      </c>
      <c r="L93" s="4" t="str">
        <f t="shared" si="14"/>
        <v>category_id: 3</v>
      </c>
      <c r="M93" s="4" t="str">
        <f t="shared" si="15"/>
        <v>type: 'Mounts &amp; Related Gear'</v>
      </c>
      <c r="N93" s="4" t="str">
        <f t="shared" si="16"/>
        <v/>
      </c>
      <c r="O93" s="4" t="str">
        <f t="shared" ca="1" si="17"/>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16, weight: -1, category_id: 3, additional_information: JSON.stringify({type: 'Mounts &amp; Related Gear'})},</v>
      </c>
    </row>
    <row r="94" spans="1:15" s="12" customFormat="1" outlineLevel="1" x14ac:dyDescent="0.2">
      <c r="A94" s="11" t="s">
        <v>1042</v>
      </c>
      <c r="B94" s="37" t="s">
        <v>1352</v>
      </c>
      <c r="C94" s="12">
        <v>2</v>
      </c>
      <c r="D94" s="12">
        <v>1</v>
      </c>
      <c r="E94" s="13"/>
      <c r="G94" s="4" t="str">
        <f t="shared" si="9"/>
        <v>product_name: 'Draughts set'</v>
      </c>
      <c r="H94" s="4" t="str">
        <f t="shared" si="10"/>
        <v/>
      </c>
      <c r="I94" s="4" t="str">
        <f t="shared" si="11"/>
        <v>cost: 1</v>
      </c>
      <c r="J94" s="4" t="str">
        <f t="shared" ca="1" si="12"/>
        <v>stock: 8</v>
      </c>
      <c r="K94" s="4" t="str">
        <f t="shared" si="13"/>
        <v>weight: 2</v>
      </c>
      <c r="L94" s="4" t="str">
        <f t="shared" si="14"/>
        <v>category_id: 3</v>
      </c>
      <c r="M94" s="4" t="str">
        <f t="shared" si="15"/>
        <v/>
      </c>
      <c r="N94" s="4" t="str">
        <f t="shared" si="16"/>
        <v/>
      </c>
      <c r="O94" s="4" t="str">
        <f t="shared" ca="1" si="17"/>
        <v>{product_name: 'Draughts set', cost: 1, stock: 8, weight: 2, category_id: 3, additional_information: JSON.stringify({})},</v>
      </c>
    </row>
    <row r="95" spans="1:15" s="12" customFormat="1" outlineLevel="1" x14ac:dyDescent="0.2">
      <c r="A95" s="11" t="s">
        <v>1043</v>
      </c>
      <c r="B95" s="37" t="s">
        <v>1044</v>
      </c>
      <c r="C95" s="12">
        <v>0</v>
      </c>
      <c r="D95" s="12">
        <v>0</v>
      </c>
      <c r="E95" s="13"/>
      <c r="G95" s="4" t="str">
        <f t="shared" si="9"/>
        <v>product_name: 'Dust'</v>
      </c>
      <c r="H95" s="4" t="str">
        <f t="shared" si="10"/>
        <v>description: '(Usually a magical item)'</v>
      </c>
      <c r="I95" s="4" t="str">
        <f t="shared" si="11"/>
        <v>cost: 0</v>
      </c>
      <c r="J95" s="4" t="str">
        <f t="shared" ca="1" si="12"/>
        <v>stock: 10</v>
      </c>
      <c r="K95" s="4" t="str">
        <f t="shared" si="13"/>
        <v>weight: 0</v>
      </c>
      <c r="L95" s="4" t="str">
        <f t="shared" si="14"/>
        <v>category_id: 3</v>
      </c>
      <c r="M95" s="4" t="str">
        <f t="shared" si="15"/>
        <v/>
      </c>
      <c r="N95" s="4" t="str">
        <f t="shared" si="16"/>
        <v/>
      </c>
      <c r="O95" s="4" t="str">
        <f t="shared" ca="1" si="17"/>
        <v>{product_name: 'Dust', description: '(Usually a magical item)', cost: 0, stock: 10, weight: 0, category_id: 3, additional_information: JSON.stringify({})},</v>
      </c>
    </row>
    <row r="96" spans="1:15" s="12" customFormat="1" ht="40.799999999999997" outlineLevel="1" x14ac:dyDescent="0.2">
      <c r="A96" s="11" t="s">
        <v>1045</v>
      </c>
      <c r="B96" s="37" t="s">
        <v>1047</v>
      </c>
      <c r="C96" s="12">
        <v>4</v>
      </c>
      <c r="D96" s="12">
        <v>3</v>
      </c>
      <c r="E96" s="13" t="s">
        <v>870</v>
      </c>
      <c r="G96" s="4" t="str">
        <f t="shared" si="9"/>
        <v>product_name: 'Entertainer\'s Outfit'</v>
      </c>
      <c r="H96" s="4" t="str">
        <f t="shared" si="10"/>
        <v>description: 'This set of flashy, perhaps even gaudy, clothes is for entertaining. While the outfit looks whimsical, its practical design lets you tumble, dance, walk a tightrope, or just run (if the audience turns ugly).'</v>
      </c>
      <c r="I96" s="4" t="str">
        <f t="shared" si="11"/>
        <v>cost: 3</v>
      </c>
      <c r="J96" s="4" t="str">
        <f t="shared" ca="1" si="12"/>
        <v>stock: 15</v>
      </c>
      <c r="K96" s="4" t="str">
        <f t="shared" si="13"/>
        <v>weight: 4</v>
      </c>
      <c r="L96" s="4" t="str">
        <f t="shared" si="14"/>
        <v>category_id: 3</v>
      </c>
      <c r="M96" s="4" t="str">
        <f t="shared" si="15"/>
        <v>type: 'Clothing'</v>
      </c>
      <c r="N96" s="4" t="str">
        <f t="shared" si="16"/>
        <v/>
      </c>
      <c r="O96" s="4" t="str">
        <f t="shared" ca="1" si="17"/>
        <v>{product_name: 'Entertainer\'s Outfit', description: 'This set of flashy, perhaps even gaudy, clothes is for entertaining. While the outfit looks whimsical, its practical design lets you tumble, dance, walk a tightrope, or just run (if the audience turns ugly).', cost: 3, stock: 15, weight: 4, category_id: 3, additional_information: JSON.stringify({type: 'Clothing'})},</v>
      </c>
    </row>
    <row r="97" spans="1:15" s="12" customFormat="1" ht="81.599999999999994" outlineLevel="1" x14ac:dyDescent="0.2">
      <c r="A97" s="11" t="s">
        <v>1048</v>
      </c>
      <c r="B97" s="37" t="s">
        <v>1050</v>
      </c>
      <c r="C97" s="12">
        <v>8</v>
      </c>
      <c r="D97" s="12">
        <v>1</v>
      </c>
      <c r="E97" s="13" t="s">
        <v>870</v>
      </c>
      <c r="G97" s="4" t="str">
        <f t="shared" si="9"/>
        <v>product_name: 'Explorer\'s Outfit'</v>
      </c>
      <c r="H97" s="4" t="str">
        <f t="shared" si="10"/>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I97" s="4" t="str">
        <f t="shared" si="11"/>
        <v>cost: 1</v>
      </c>
      <c r="J97" s="4" t="str">
        <f t="shared" ca="1" si="12"/>
        <v>stock: 18</v>
      </c>
      <c r="K97" s="4" t="str">
        <f t="shared" si="13"/>
        <v>weight: 8</v>
      </c>
      <c r="L97" s="4" t="str">
        <f t="shared" si="14"/>
        <v>category_id: 3</v>
      </c>
      <c r="M97" s="4" t="str">
        <f t="shared" si="15"/>
        <v>type: 'Clothing'</v>
      </c>
      <c r="N97" s="4" t="str">
        <f t="shared" si="16"/>
        <v/>
      </c>
      <c r="O97" s="4" t="str">
        <f t="shared" ca="1" si="17"/>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18, weight: 8, category_id: 3, additional_information: JSON.stringify({type: 'Clothing'})},</v>
      </c>
    </row>
    <row r="98" spans="1:15" s="12" customFormat="1" outlineLevel="1" x14ac:dyDescent="0.2">
      <c r="A98" s="11" t="s">
        <v>1051</v>
      </c>
      <c r="B98" s="37" t="s">
        <v>1052</v>
      </c>
      <c r="C98" s="12">
        <v>18</v>
      </c>
      <c r="D98" s="12">
        <v>15</v>
      </c>
      <c r="E98" s="13"/>
      <c r="G98" s="4" t="str">
        <f t="shared" si="9"/>
        <v>product_name: 'Familiar Carrier (Diminutive)'</v>
      </c>
      <c r="H98" s="4" t="str">
        <f t="shared" si="10"/>
        <v>description: 'Metal hutch lined w/ wood &amp; padding'</v>
      </c>
      <c r="I98" s="4" t="str">
        <f t="shared" si="11"/>
        <v>cost: 15</v>
      </c>
      <c r="J98" s="4" t="str">
        <f t="shared" ca="1" si="12"/>
        <v>stock: 3</v>
      </c>
      <c r="K98" s="4" t="str">
        <f t="shared" si="13"/>
        <v>weight: 18</v>
      </c>
      <c r="L98" s="4" t="str">
        <f t="shared" si="14"/>
        <v>category_id: 3</v>
      </c>
      <c r="M98" s="4" t="str">
        <f t="shared" si="15"/>
        <v/>
      </c>
      <c r="N98" s="4" t="str">
        <f t="shared" si="16"/>
        <v/>
      </c>
      <c r="O98" s="4" t="str">
        <f t="shared" ca="1" si="17"/>
        <v>{product_name: 'Familiar Carrier (Diminutive)', description: 'Metal hutch lined w/ wood &amp; padding', cost: 15, stock: 3, weight: 18, category_id: 3, additional_information: JSON.stringify({})},</v>
      </c>
    </row>
    <row r="99" spans="1:15" s="12" customFormat="1" outlineLevel="1" x14ac:dyDescent="0.2">
      <c r="A99" s="11" t="s">
        <v>1053</v>
      </c>
      <c r="B99" s="37" t="s">
        <v>1052</v>
      </c>
      <c r="C99" s="12">
        <v>8</v>
      </c>
      <c r="D99" s="12">
        <v>8</v>
      </c>
      <c r="E99" s="13"/>
      <c r="G99" s="4" t="str">
        <f t="shared" si="9"/>
        <v>product_name: 'Familiar Carrier (Fine)'</v>
      </c>
      <c r="H99" s="4" t="str">
        <f t="shared" si="10"/>
        <v>description: 'Metal hutch lined w/ wood &amp; padding'</v>
      </c>
      <c r="I99" s="4" t="str">
        <f t="shared" si="11"/>
        <v>cost: 8</v>
      </c>
      <c r="J99" s="4" t="str">
        <f t="shared" ca="1" si="12"/>
        <v>stock: 5</v>
      </c>
      <c r="K99" s="4" t="str">
        <f t="shared" si="13"/>
        <v>weight: 8</v>
      </c>
      <c r="L99" s="4" t="str">
        <f t="shared" si="14"/>
        <v>category_id: 3</v>
      </c>
      <c r="M99" s="4" t="str">
        <f t="shared" si="15"/>
        <v/>
      </c>
      <c r="N99" s="4" t="str">
        <f t="shared" si="16"/>
        <v/>
      </c>
      <c r="O99" s="4" t="str">
        <f t="shared" ca="1" si="17"/>
        <v>{product_name: 'Familiar Carrier (Fine)', description: 'Metal hutch lined w/ wood &amp; padding', cost: 8, stock: 5, weight: 8, category_id: 3, additional_information: JSON.stringify({})},</v>
      </c>
    </row>
    <row r="100" spans="1:15" s="12" customFormat="1" outlineLevel="1" x14ac:dyDescent="0.2">
      <c r="A100" s="11" t="s">
        <v>1054</v>
      </c>
      <c r="B100" s="37" t="s">
        <v>1052</v>
      </c>
      <c r="C100" s="12">
        <v>200</v>
      </c>
      <c r="D100" s="12">
        <v>120</v>
      </c>
      <c r="E100" s="13"/>
      <c r="G100" s="4" t="str">
        <f t="shared" si="9"/>
        <v>product_name: 'Familiar Carrier (Medium)'</v>
      </c>
      <c r="H100" s="4" t="str">
        <f t="shared" si="10"/>
        <v>description: 'Metal hutch lined w/ wood &amp; padding'</v>
      </c>
      <c r="I100" s="4" t="str">
        <f t="shared" si="11"/>
        <v>cost: 120</v>
      </c>
      <c r="J100" s="4" t="str">
        <f t="shared" ca="1" si="12"/>
        <v>stock: 12</v>
      </c>
      <c r="K100" s="4" t="str">
        <f t="shared" si="13"/>
        <v>weight: 200</v>
      </c>
      <c r="L100" s="4" t="str">
        <f t="shared" si="14"/>
        <v>category_id: 3</v>
      </c>
      <c r="M100" s="4" t="str">
        <f t="shared" si="15"/>
        <v/>
      </c>
      <c r="N100" s="4" t="str">
        <f t="shared" si="16"/>
        <v/>
      </c>
      <c r="O100" s="4" t="str">
        <f t="shared" ca="1" si="17"/>
        <v>{product_name: 'Familiar Carrier (Medium)', description: 'Metal hutch lined w/ wood &amp; padding', cost: 120, stock: 12, weight: 200, category_id: 3, additional_information: JSON.stringify({})},</v>
      </c>
    </row>
    <row r="101" spans="1:15" s="12" customFormat="1" outlineLevel="1" x14ac:dyDescent="0.2">
      <c r="A101" s="11" t="s">
        <v>1055</v>
      </c>
      <c r="B101" s="37" t="s">
        <v>1052</v>
      </c>
      <c r="C101" s="12">
        <v>90</v>
      </c>
      <c r="D101" s="12">
        <v>60</v>
      </c>
      <c r="E101" s="13"/>
      <c r="G101" s="4" t="str">
        <f t="shared" si="9"/>
        <v>product_name: 'Familiar Carrier (Small)'</v>
      </c>
      <c r="H101" s="4" t="str">
        <f t="shared" si="10"/>
        <v>description: 'Metal hutch lined w/ wood &amp; padding'</v>
      </c>
      <c r="I101" s="4" t="str">
        <f t="shared" si="11"/>
        <v>cost: 60</v>
      </c>
      <c r="J101" s="4" t="str">
        <f t="shared" ca="1" si="12"/>
        <v>stock: 7</v>
      </c>
      <c r="K101" s="4" t="str">
        <f t="shared" si="13"/>
        <v>weight: 90</v>
      </c>
      <c r="L101" s="4" t="str">
        <f t="shared" si="14"/>
        <v>category_id: 3</v>
      </c>
      <c r="M101" s="4" t="str">
        <f t="shared" si="15"/>
        <v/>
      </c>
      <c r="N101" s="4" t="str">
        <f t="shared" si="16"/>
        <v/>
      </c>
      <c r="O101" s="4" t="str">
        <f t="shared" ca="1" si="17"/>
        <v>{product_name: 'Familiar Carrier (Small)', description: 'Metal hutch lined w/ wood &amp; padding', cost: 60, stock: 7, weight: 90, category_id: 3, additional_information: JSON.stringify({})},</v>
      </c>
    </row>
    <row r="102" spans="1:15" s="12" customFormat="1" outlineLevel="1" x14ac:dyDescent="0.2">
      <c r="A102" s="11" t="s">
        <v>1056</v>
      </c>
      <c r="B102" s="37" t="s">
        <v>1052</v>
      </c>
      <c r="C102" s="12">
        <v>40</v>
      </c>
      <c r="D102" s="12">
        <v>30</v>
      </c>
      <c r="E102" s="13"/>
      <c r="G102" s="4" t="str">
        <f t="shared" si="9"/>
        <v>product_name: 'Familiar Carrier (Tiny)'</v>
      </c>
      <c r="H102" s="4" t="str">
        <f t="shared" si="10"/>
        <v>description: 'Metal hutch lined w/ wood &amp; padding'</v>
      </c>
      <c r="I102" s="4" t="str">
        <f t="shared" si="11"/>
        <v>cost: 30</v>
      </c>
      <c r="J102" s="4" t="str">
        <f t="shared" ca="1" si="12"/>
        <v>stock: 0</v>
      </c>
      <c r="K102" s="4" t="str">
        <f t="shared" si="13"/>
        <v>weight: 40</v>
      </c>
      <c r="L102" s="4" t="str">
        <f t="shared" si="14"/>
        <v>category_id: 3</v>
      </c>
      <c r="M102" s="4" t="str">
        <f t="shared" si="15"/>
        <v/>
      </c>
      <c r="N102" s="4" t="str">
        <f t="shared" si="16"/>
        <v/>
      </c>
      <c r="O102" s="4" t="str">
        <f t="shared" ca="1" si="17"/>
        <v>{product_name: 'Familiar Carrier (Tiny)', description: 'Metal hutch lined w/ wood &amp; padding', cost: 30, stock: 0, weight: 40, category_id: 3, additional_information: JSON.stringify({})},</v>
      </c>
    </row>
    <row r="103" spans="1:15" s="12" customFormat="1" outlineLevel="1" x14ac:dyDescent="0.2">
      <c r="A103" s="11" t="s">
        <v>1057</v>
      </c>
      <c r="B103" s="37" t="s">
        <v>1352</v>
      </c>
      <c r="C103" s="12">
        <v>20</v>
      </c>
      <c r="D103" s="12">
        <v>0.01</v>
      </c>
      <c r="E103" s="13" t="s">
        <v>945</v>
      </c>
      <c r="G103" s="4" t="str">
        <f t="shared" si="9"/>
        <v>product_name: 'Firewood (per day)'</v>
      </c>
      <c r="H103" s="4" t="str">
        <f t="shared" si="10"/>
        <v/>
      </c>
      <c r="I103" s="4" t="str">
        <f t="shared" si="11"/>
        <v>cost: 0.01</v>
      </c>
      <c r="J103" s="4" t="str">
        <f t="shared" ca="1" si="12"/>
        <v>stock: 14</v>
      </c>
      <c r="K103" s="4" t="str">
        <f t="shared" si="13"/>
        <v>weight: 20</v>
      </c>
      <c r="L103" s="4" t="str">
        <f t="shared" si="14"/>
        <v>category_id: 3</v>
      </c>
      <c r="M103" s="4" t="str">
        <f t="shared" si="15"/>
        <v>type: 'Adventuring Gear'</v>
      </c>
      <c r="N103" s="4" t="str">
        <f t="shared" si="16"/>
        <v/>
      </c>
      <c r="O103" s="4" t="str">
        <f t="shared" ca="1" si="17"/>
        <v>{product_name: 'Firewood (per day)', cost: 0.01, stock: 14, weight: 20, category_id: 3, additional_information: JSON.stringify({type: 'Adventuring Gear'})},</v>
      </c>
    </row>
    <row r="104" spans="1:15" s="12" customFormat="1" outlineLevel="1" x14ac:dyDescent="0.2">
      <c r="A104" s="11" t="s">
        <v>1058</v>
      </c>
      <c r="B104" s="37" t="s">
        <v>1352</v>
      </c>
      <c r="C104" s="12">
        <v>0</v>
      </c>
      <c r="D104" s="12">
        <v>0.1</v>
      </c>
      <c r="E104" s="13" t="s">
        <v>945</v>
      </c>
      <c r="G104" s="4" t="str">
        <f t="shared" si="9"/>
        <v>product_name: 'Fishhook'</v>
      </c>
      <c r="H104" s="4" t="str">
        <f t="shared" si="10"/>
        <v/>
      </c>
      <c r="I104" s="4" t="str">
        <f t="shared" si="11"/>
        <v>cost: 0.1</v>
      </c>
      <c r="J104" s="4" t="str">
        <f t="shared" ca="1" si="12"/>
        <v>stock: 16</v>
      </c>
      <c r="K104" s="4" t="str">
        <f t="shared" si="13"/>
        <v>weight: 0</v>
      </c>
      <c r="L104" s="4" t="str">
        <f t="shared" si="14"/>
        <v>category_id: 3</v>
      </c>
      <c r="M104" s="4" t="str">
        <f t="shared" si="15"/>
        <v>type: 'Adventuring Gear'</v>
      </c>
      <c r="N104" s="4" t="str">
        <f t="shared" si="16"/>
        <v/>
      </c>
      <c r="O104" s="4" t="str">
        <f t="shared" ca="1" si="17"/>
        <v>{product_name: 'Fishhook', cost: 0.1, stock: 16, weight: 0, category_id: 3, additional_information: JSON.stringify({type: 'Adventuring Gear'})},</v>
      </c>
    </row>
    <row r="105" spans="1:15" s="12" customFormat="1" outlineLevel="1" x14ac:dyDescent="0.2">
      <c r="A105" s="11" t="s">
        <v>1059</v>
      </c>
      <c r="B105" s="37" t="s">
        <v>1352</v>
      </c>
      <c r="C105" s="12">
        <v>5</v>
      </c>
      <c r="D105" s="12">
        <v>4</v>
      </c>
      <c r="E105" s="13" t="s">
        <v>945</v>
      </c>
      <c r="G105" s="4" t="str">
        <f t="shared" si="9"/>
        <v>product_name: 'Fishing net, 25\' sq.'</v>
      </c>
      <c r="H105" s="4" t="str">
        <f t="shared" si="10"/>
        <v/>
      </c>
      <c r="I105" s="4" t="str">
        <f t="shared" si="11"/>
        <v>cost: 4</v>
      </c>
      <c r="J105" s="4" t="str">
        <f t="shared" ca="1" si="12"/>
        <v>stock: 9</v>
      </c>
      <c r="K105" s="4" t="str">
        <f t="shared" si="13"/>
        <v>weight: 5</v>
      </c>
      <c r="L105" s="4" t="str">
        <f t="shared" si="14"/>
        <v>category_id: 3</v>
      </c>
      <c r="M105" s="4" t="str">
        <f t="shared" si="15"/>
        <v>type: 'Adventuring Gear'</v>
      </c>
      <c r="N105" s="4" t="str">
        <f t="shared" si="16"/>
        <v/>
      </c>
      <c r="O105" s="4" t="str">
        <f t="shared" ca="1" si="17"/>
        <v>{product_name: 'Fishing net, 25\' sq.', cost: 4, stock: 9, weight: 5, category_id: 3, additional_information: JSON.stringify({type: 'Adventuring Gear'})},</v>
      </c>
    </row>
    <row r="106" spans="1:15" s="12" customFormat="1" outlineLevel="1" x14ac:dyDescent="0.2">
      <c r="A106" s="11" t="s">
        <v>1060</v>
      </c>
      <c r="B106" s="37" t="s">
        <v>1061</v>
      </c>
      <c r="C106" s="12">
        <v>0</v>
      </c>
      <c r="D106" s="12">
        <v>50</v>
      </c>
      <c r="E106" s="13"/>
      <c r="G106" s="4" t="str">
        <f t="shared" si="9"/>
        <v>product_name: 'Flashpellet'</v>
      </c>
      <c r="H106" s="4" t="str">
        <f t="shared" si="10"/>
        <v>description: 'Reflex DC 15 or dazzled'</v>
      </c>
      <c r="I106" s="4" t="str">
        <f t="shared" si="11"/>
        <v>cost: 50</v>
      </c>
      <c r="J106" s="4" t="str">
        <f t="shared" ca="1" si="12"/>
        <v>stock: 17</v>
      </c>
      <c r="K106" s="4" t="str">
        <f t="shared" si="13"/>
        <v>weight: 0</v>
      </c>
      <c r="L106" s="4" t="str">
        <f t="shared" si="14"/>
        <v>category_id: 3</v>
      </c>
      <c r="M106" s="4" t="str">
        <f t="shared" si="15"/>
        <v/>
      </c>
      <c r="N106" s="4" t="str">
        <f t="shared" si="16"/>
        <v/>
      </c>
      <c r="O106" s="4" t="str">
        <f t="shared" ca="1" si="17"/>
        <v>{product_name: 'Flashpellet', description: 'Reflex DC 15 or dazzled', cost: 50, stock: 17, weight: 0, category_id: 3, additional_information: JSON.stringify({})},</v>
      </c>
    </row>
    <row r="107" spans="1:15" s="12" customFormat="1" outlineLevel="1" x14ac:dyDescent="0.2">
      <c r="A107" s="11" t="s">
        <v>1062</v>
      </c>
      <c r="B107" s="37" t="s">
        <v>1352</v>
      </c>
      <c r="C107" s="12">
        <v>0</v>
      </c>
      <c r="D107" s="12">
        <v>0.03</v>
      </c>
      <c r="E107" s="13" t="s">
        <v>945</v>
      </c>
      <c r="G107" s="4" t="str">
        <f t="shared" si="9"/>
        <v>product_name: 'Flask'</v>
      </c>
      <c r="H107" s="4" t="str">
        <f t="shared" si="10"/>
        <v/>
      </c>
      <c r="I107" s="4" t="str">
        <f t="shared" si="11"/>
        <v>cost: 0.03</v>
      </c>
      <c r="J107" s="4" t="str">
        <f t="shared" ca="1" si="12"/>
        <v>stock: 8</v>
      </c>
      <c r="K107" s="4" t="str">
        <f t="shared" si="13"/>
        <v>weight: 0</v>
      </c>
      <c r="L107" s="4" t="str">
        <f t="shared" si="14"/>
        <v>category_id: 3</v>
      </c>
      <c r="M107" s="4" t="str">
        <f t="shared" si="15"/>
        <v>type: 'Adventuring Gear'</v>
      </c>
      <c r="N107" s="4" t="str">
        <f t="shared" si="16"/>
        <v/>
      </c>
      <c r="O107" s="4" t="str">
        <f t="shared" ca="1" si="17"/>
        <v>{product_name: 'Flask', cost: 0.03, stock: 8, weight: 0, category_id: 3, additional_information: JSON.stringify({type: 'Adventuring Gear'})},</v>
      </c>
    </row>
    <row r="108" spans="1:15" s="12" customFormat="1" ht="30.6" outlineLevel="1" x14ac:dyDescent="0.2">
      <c r="A108" s="11" t="s">
        <v>1063</v>
      </c>
      <c r="B108" s="37" t="s">
        <v>1065</v>
      </c>
      <c r="C108" s="12">
        <v>0</v>
      </c>
      <c r="D108" s="12">
        <v>1</v>
      </c>
      <c r="E108" s="13" t="s">
        <v>945</v>
      </c>
      <c r="G108" s="4" t="str">
        <f t="shared" si="9"/>
        <v>product_name: 'Flint &amp; Steel'</v>
      </c>
      <c r="H108" s="4" t="str">
        <f t="shared" si="10"/>
        <v>description: 'Lighting a torch with flint and steel is a full-round action, and lighting any other fire with them takes at least that long.'</v>
      </c>
      <c r="I108" s="4" t="str">
        <f t="shared" si="11"/>
        <v>cost: 1</v>
      </c>
      <c r="J108" s="4" t="str">
        <f t="shared" ca="1" si="12"/>
        <v>stock: 10</v>
      </c>
      <c r="K108" s="4" t="str">
        <f t="shared" si="13"/>
        <v>weight: 0</v>
      </c>
      <c r="L108" s="4" t="str">
        <f t="shared" si="14"/>
        <v>category_id: 3</v>
      </c>
      <c r="M108" s="4" t="str">
        <f t="shared" si="15"/>
        <v>type: 'Adventuring Gear'</v>
      </c>
      <c r="N108" s="4" t="str">
        <f t="shared" si="16"/>
        <v/>
      </c>
      <c r="O108" s="4" t="str">
        <f t="shared" ca="1" si="17"/>
        <v>{product_name: 'Flint &amp; Steel', description: 'Lighting a torch with flint and steel is a full-round action, and lighting any other fire with them takes at least that long.', cost: 1, stock: 10, weight: 0, category_id: 3, additional_information: JSON.stringify({type: 'Adventuring Gear'})},</v>
      </c>
    </row>
    <row r="109" spans="1:15" s="12" customFormat="1" ht="81.599999999999994" outlineLevel="1" x14ac:dyDescent="0.2">
      <c r="A109" s="11" t="s">
        <v>1066</v>
      </c>
      <c r="B109" s="37" t="s">
        <v>1068</v>
      </c>
      <c r="D109" s="12">
        <v>30000</v>
      </c>
      <c r="E109" s="13" t="s">
        <v>997</v>
      </c>
      <c r="G109" s="4" t="str">
        <f t="shared" si="9"/>
        <v>product_name: 'Galley'</v>
      </c>
      <c r="H109" s="4" t="str">
        <f t="shared" si="10"/>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I109" s="4" t="str">
        <f t="shared" si="11"/>
        <v>cost: 30000</v>
      </c>
      <c r="J109" s="4" t="str">
        <f t="shared" ca="1" si="12"/>
        <v>stock: 6</v>
      </c>
      <c r="K109" s="4" t="str">
        <f t="shared" si="13"/>
        <v>weight: -1</v>
      </c>
      <c r="L109" s="4" t="str">
        <f t="shared" si="14"/>
        <v>category_id: 3</v>
      </c>
      <c r="M109" s="4" t="str">
        <f t="shared" si="15"/>
        <v>type: 'Tansport'</v>
      </c>
      <c r="N109" s="4" t="str">
        <f t="shared" si="16"/>
        <v/>
      </c>
      <c r="O109" s="4" t="str">
        <f t="shared" ca="1" si="17"/>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6, weight: -1, category_id: 3, additional_information: JSON.stringify({type: 'Tansport'})},</v>
      </c>
    </row>
    <row r="110" spans="1:15" s="12" customFormat="1" outlineLevel="1" x14ac:dyDescent="0.2">
      <c r="A110" s="11" t="s">
        <v>1069</v>
      </c>
      <c r="B110" s="37" t="s">
        <v>1044</v>
      </c>
      <c r="C110" s="12">
        <v>0</v>
      </c>
      <c r="D110" s="12">
        <v>0</v>
      </c>
      <c r="E110" s="13"/>
      <c r="G110" s="4" t="str">
        <f t="shared" si="9"/>
        <v>product_name: 'Gloves'</v>
      </c>
      <c r="H110" s="4" t="str">
        <f t="shared" si="10"/>
        <v>description: '(Usually a magical item)'</v>
      </c>
      <c r="I110" s="4" t="str">
        <f t="shared" si="11"/>
        <v>cost: 0</v>
      </c>
      <c r="J110" s="4" t="str">
        <f t="shared" ca="1" si="12"/>
        <v>stock: 12</v>
      </c>
      <c r="K110" s="4" t="str">
        <f t="shared" si="13"/>
        <v>weight: 0</v>
      </c>
      <c r="L110" s="4" t="str">
        <f t="shared" si="14"/>
        <v>category_id: 3</v>
      </c>
      <c r="M110" s="4" t="str">
        <f t="shared" si="15"/>
        <v/>
      </c>
      <c r="N110" s="4" t="str">
        <f t="shared" si="16"/>
        <v/>
      </c>
      <c r="O110" s="4" t="str">
        <f t="shared" ca="1" si="17"/>
        <v>{product_name: 'Gloves', description: '(Usually a magical item)', cost: 0, stock: 12, weight: 0, category_id: 3, additional_information: JSON.stringify({})},</v>
      </c>
    </row>
    <row r="111" spans="1:15" s="12" customFormat="1" outlineLevel="1" x14ac:dyDescent="0.2">
      <c r="A111" s="11" t="s">
        <v>1070</v>
      </c>
      <c r="B111" s="37" t="s">
        <v>1352</v>
      </c>
      <c r="C111" s="12">
        <v>0</v>
      </c>
      <c r="D111" s="12">
        <v>50</v>
      </c>
      <c r="E111" s="13"/>
      <c r="G111" s="4" t="str">
        <f t="shared" si="9"/>
        <v>product_name: 'Glowpowder'</v>
      </c>
      <c r="H111" s="4" t="str">
        <f t="shared" si="10"/>
        <v/>
      </c>
      <c r="I111" s="4" t="str">
        <f t="shared" si="11"/>
        <v>cost: 50</v>
      </c>
      <c r="J111" s="4" t="str">
        <f t="shared" ca="1" si="12"/>
        <v>stock: 0</v>
      </c>
      <c r="K111" s="4" t="str">
        <f t="shared" si="13"/>
        <v>weight: 0</v>
      </c>
      <c r="L111" s="4" t="str">
        <f t="shared" si="14"/>
        <v>category_id: 3</v>
      </c>
      <c r="M111" s="4" t="str">
        <f t="shared" si="15"/>
        <v/>
      </c>
      <c r="N111" s="4" t="str">
        <f t="shared" si="16"/>
        <v/>
      </c>
      <c r="O111" s="4" t="str">
        <f t="shared" ca="1" si="17"/>
        <v>{product_name: 'Glowpowder', cost: 50, stock: 0, weight: 0, category_id: 3, additional_information: JSON.stringify({})},</v>
      </c>
    </row>
    <row r="112" spans="1:15" s="12" customFormat="1" outlineLevel="1" x14ac:dyDescent="0.2">
      <c r="A112" s="11" t="s">
        <v>1071</v>
      </c>
      <c r="B112" s="37" t="s">
        <v>1072</v>
      </c>
      <c r="D112" s="12">
        <v>5000</v>
      </c>
      <c r="E112" s="13"/>
      <c r="G112" s="4" t="str">
        <f t="shared" si="9"/>
        <v>product_name: 'Grand House'</v>
      </c>
      <c r="H112" s="4" t="str">
        <f t="shared" si="10"/>
        <v>description: '4 to 10 room wooden house; thatch roof'</v>
      </c>
      <c r="I112" s="4" t="str">
        <f t="shared" si="11"/>
        <v>cost: 5000</v>
      </c>
      <c r="J112" s="4" t="str">
        <f t="shared" ca="1" si="12"/>
        <v>stock: 6</v>
      </c>
      <c r="K112" s="4" t="str">
        <f t="shared" si="13"/>
        <v>weight: -1</v>
      </c>
      <c r="L112" s="4" t="str">
        <f t="shared" si="14"/>
        <v>category_id: 3</v>
      </c>
      <c r="M112" s="4" t="str">
        <f t="shared" si="15"/>
        <v/>
      </c>
      <c r="N112" s="4" t="str">
        <f t="shared" si="16"/>
        <v/>
      </c>
      <c r="O112" s="4" t="str">
        <f t="shared" ca="1" si="17"/>
        <v>{product_name: 'Grand House', description: '4 to 10 room wooden house; thatch roof', cost: 5000, stock: 6, weight: -1, category_id: 3, additional_information: JSON.stringify({})},</v>
      </c>
    </row>
    <row r="113" spans="1:15" s="12" customFormat="1" ht="20.399999999999999" outlineLevel="1" x14ac:dyDescent="0.2">
      <c r="A113" s="11" t="s">
        <v>1073</v>
      </c>
      <c r="B113" s="37" t="s">
        <v>1074</v>
      </c>
      <c r="C113" s="12">
        <v>4</v>
      </c>
      <c r="D113" s="12">
        <v>1</v>
      </c>
      <c r="E113" s="13" t="s">
        <v>945</v>
      </c>
      <c r="G113" s="4" t="str">
        <f t="shared" si="9"/>
        <v>product_name: 'Grappling Hook'</v>
      </c>
      <c r="H113" s="4" t="str">
        <f t="shared" si="10"/>
        <v>description: 'Throwing a grappling hook successfully requires a Use Rope check (DC 10, +2 per 10 feet of distance thrown).'</v>
      </c>
      <c r="I113" s="4" t="str">
        <f t="shared" si="11"/>
        <v>cost: 1</v>
      </c>
      <c r="J113" s="4" t="str">
        <f t="shared" ca="1" si="12"/>
        <v>stock: 8</v>
      </c>
      <c r="K113" s="4" t="str">
        <f t="shared" si="13"/>
        <v>weight: 4</v>
      </c>
      <c r="L113" s="4" t="str">
        <f t="shared" si="14"/>
        <v>category_id: 3</v>
      </c>
      <c r="M113" s="4" t="str">
        <f t="shared" si="15"/>
        <v>type: 'Adventuring Gear'</v>
      </c>
      <c r="N113" s="4" t="str">
        <f t="shared" si="16"/>
        <v/>
      </c>
      <c r="O113" s="4" t="str">
        <f t="shared" ca="1" si="17"/>
        <v>{product_name: 'Grappling Hook', description: 'Throwing a grappling hook successfully requires a Use Rope check (DC 10, +2 per 10 feet of distance thrown).', cost: 1, stock: 8, weight: 4, category_id: 3, additional_information: JSON.stringify({type: 'Adventuring Gear'})},</v>
      </c>
    </row>
    <row r="114" spans="1:15" s="12" customFormat="1" ht="30.6" outlineLevel="1" x14ac:dyDescent="0.2">
      <c r="A114" s="11" t="s">
        <v>1075</v>
      </c>
      <c r="B114" s="37" t="s">
        <v>1076</v>
      </c>
      <c r="C114" s="12">
        <v>2</v>
      </c>
      <c r="D114" s="12">
        <v>0.5</v>
      </c>
      <c r="E114" s="13" t="s">
        <v>945</v>
      </c>
      <c r="G114" s="4" t="str">
        <f t="shared" si="9"/>
        <v>product_name: 'Hammer'</v>
      </c>
      <c r="H114" s="4" t="str">
        <f t="shared" si="10"/>
        <v>description: 'If a hammer is used in combat, treat it as a one-handed improvised weapon that deals bludgeoning damage equal to that of a spiked gauntlet of its size.'</v>
      </c>
      <c r="I114" s="4" t="str">
        <f t="shared" si="11"/>
        <v>cost: 0.5</v>
      </c>
      <c r="J114" s="4" t="str">
        <f t="shared" ca="1" si="12"/>
        <v>stock: 17</v>
      </c>
      <c r="K114" s="4" t="str">
        <f t="shared" si="13"/>
        <v>weight: 2</v>
      </c>
      <c r="L114" s="4" t="str">
        <f t="shared" si="14"/>
        <v>category_id: 3</v>
      </c>
      <c r="M114" s="4" t="str">
        <f t="shared" si="15"/>
        <v>type: 'Adventuring Gear'</v>
      </c>
      <c r="N114" s="4" t="str">
        <f t="shared" si="16"/>
        <v/>
      </c>
      <c r="O114" s="4" t="str">
        <f t="shared" ca="1" si="17"/>
        <v>{product_name: 'Hammer', description: 'If a hammer is used in combat, treat it as a one-handed improvised weapon that deals bludgeoning damage equal to that of a spiked gauntlet of its size.', cost: 0.5, stock: 17, weight: 2, category_id: 3, additional_information: JSON.stringify({type: 'Adventuring Gear'})},</v>
      </c>
    </row>
    <row r="115" spans="1:15" s="12" customFormat="1" outlineLevel="1" x14ac:dyDescent="0.2">
      <c r="A115" s="11" t="s">
        <v>1077</v>
      </c>
      <c r="B115" s="37" t="s">
        <v>1352</v>
      </c>
      <c r="C115" s="12">
        <v>2</v>
      </c>
      <c r="D115" s="12">
        <v>0.1</v>
      </c>
      <c r="E115" s="13"/>
      <c r="G115" s="4" t="str">
        <f t="shared" si="9"/>
        <v>product_name: 'Hammock'</v>
      </c>
      <c r="H115" s="4" t="str">
        <f t="shared" si="10"/>
        <v/>
      </c>
      <c r="I115" s="4" t="str">
        <f t="shared" si="11"/>
        <v>cost: 0.1</v>
      </c>
      <c r="J115" s="4" t="str">
        <f t="shared" ca="1" si="12"/>
        <v>stock: 19</v>
      </c>
      <c r="K115" s="4" t="str">
        <f t="shared" si="13"/>
        <v>weight: 2</v>
      </c>
      <c r="L115" s="4" t="str">
        <f t="shared" si="14"/>
        <v>category_id: 3</v>
      </c>
      <c r="M115" s="4" t="str">
        <f t="shared" si="15"/>
        <v/>
      </c>
      <c r="N115" s="4" t="str">
        <f t="shared" si="16"/>
        <v/>
      </c>
      <c r="O115" s="4" t="str">
        <f t="shared" ca="1" si="17"/>
        <v>{product_name: 'Hammock', cost: 0.1, stock: 19, weight: 2, category_id: 3, additional_information: JSON.stringify({})},</v>
      </c>
    </row>
    <row r="116" spans="1:15" s="12" customFormat="1" outlineLevel="1" x14ac:dyDescent="0.2">
      <c r="A116" s="11" t="s">
        <v>1078</v>
      </c>
      <c r="B116" s="37" t="s">
        <v>1352</v>
      </c>
      <c r="C116" s="12">
        <v>3</v>
      </c>
      <c r="E116" s="13"/>
      <c r="G116" s="4" t="str">
        <f t="shared" si="9"/>
        <v>product_name: 'Headlamp'</v>
      </c>
      <c r="H116" s="4" t="str">
        <f t="shared" si="10"/>
        <v/>
      </c>
      <c r="I116" s="4" t="str">
        <f t="shared" si="11"/>
        <v>cost: -1</v>
      </c>
      <c r="J116" s="4" t="str">
        <f t="shared" ca="1" si="12"/>
        <v>stock: 10</v>
      </c>
      <c r="K116" s="4" t="str">
        <f t="shared" si="13"/>
        <v>weight: 3</v>
      </c>
      <c r="L116" s="4" t="str">
        <f t="shared" si="14"/>
        <v>category_id: 3</v>
      </c>
      <c r="M116" s="4" t="str">
        <f t="shared" si="15"/>
        <v/>
      </c>
      <c r="N116" s="4" t="str">
        <f t="shared" si="16"/>
        <v/>
      </c>
      <c r="O116" s="4" t="str">
        <f t="shared" ca="1" si="17"/>
        <v>{product_name: 'Headlamp', cost: -1, stock: 10, weight: 3, category_id: 3, additional_information: JSON.stringify({})},</v>
      </c>
    </row>
    <row r="117" spans="1:15" s="12" customFormat="1" outlineLevel="1" x14ac:dyDescent="0.2">
      <c r="A117" s="11" t="s">
        <v>1079</v>
      </c>
      <c r="B117" s="37" t="s">
        <v>1352</v>
      </c>
      <c r="C117" s="12">
        <v>1</v>
      </c>
      <c r="E117" s="13"/>
      <c r="G117" s="4" t="str">
        <f t="shared" si="9"/>
        <v>product_name: 'Headlamp Refill'</v>
      </c>
      <c r="H117" s="4" t="str">
        <f t="shared" si="10"/>
        <v/>
      </c>
      <c r="I117" s="4" t="str">
        <f t="shared" si="11"/>
        <v>cost: -1</v>
      </c>
      <c r="J117" s="4" t="str">
        <f t="shared" ca="1" si="12"/>
        <v>stock: 19</v>
      </c>
      <c r="K117" s="4" t="str">
        <f t="shared" si="13"/>
        <v>weight: 1</v>
      </c>
      <c r="L117" s="4" t="str">
        <f t="shared" si="14"/>
        <v>category_id: 3</v>
      </c>
      <c r="M117" s="4" t="str">
        <f t="shared" si="15"/>
        <v/>
      </c>
      <c r="N117" s="4" t="str">
        <f t="shared" si="16"/>
        <v/>
      </c>
      <c r="O117" s="4" t="str">
        <f t="shared" ca="1" si="17"/>
        <v>{product_name: 'Headlamp Refill', cost: -1, stock: 19, weight: 1, category_id: 3, additional_information: JSON.stringify({})},</v>
      </c>
    </row>
    <row r="118" spans="1:15" s="12" customFormat="1" ht="30.6" outlineLevel="1" x14ac:dyDescent="0.2">
      <c r="A118" s="11" t="s">
        <v>1080</v>
      </c>
      <c r="B118" s="37" t="s">
        <v>1081</v>
      </c>
      <c r="C118" s="12">
        <v>1</v>
      </c>
      <c r="D118" s="12">
        <v>50</v>
      </c>
      <c r="E118" s="13" t="s">
        <v>914</v>
      </c>
      <c r="G118" s="4" t="str">
        <f t="shared" si="9"/>
        <v>product_name: 'Healer\'s Kit'</v>
      </c>
      <c r="H118" s="4" t="str">
        <f t="shared" si="10"/>
        <v>description: 'It is the perfect tool for healing and provides a +2 circumstance bonus on Heal checks. A healer\'s kit is exhausted after ten uses.'</v>
      </c>
      <c r="I118" s="4" t="str">
        <f t="shared" si="11"/>
        <v>cost: 50</v>
      </c>
      <c r="J118" s="4" t="str">
        <f t="shared" ca="1" si="12"/>
        <v>stock: 12</v>
      </c>
      <c r="K118" s="4" t="str">
        <f t="shared" si="13"/>
        <v>weight: 1</v>
      </c>
      <c r="L118" s="4" t="str">
        <f t="shared" si="14"/>
        <v>category_id: 3</v>
      </c>
      <c r="M118" s="4" t="str">
        <f t="shared" si="15"/>
        <v>type: 'Tools &amp; Skill Kits'</v>
      </c>
      <c r="N118" s="4" t="str">
        <f t="shared" si="16"/>
        <v/>
      </c>
      <c r="O118" s="4" t="str">
        <f t="shared" ca="1" si="17"/>
        <v>{product_name: 'Healer\'s Kit', description: 'It is the perfect tool for healing and provides a +2 circumstance bonus on Heal checks. A healer\'s kit is exhausted after ten uses.', cost: 50, stock: 12, weight: 1, category_id: 3, additional_information: JSON.stringify({type: 'Tools &amp; Skill Kits'})},</v>
      </c>
    </row>
    <row r="119" spans="1:15" s="12" customFormat="1" outlineLevel="1" x14ac:dyDescent="0.2">
      <c r="A119" s="11" t="s">
        <v>1082</v>
      </c>
      <c r="B119" s="37" t="s">
        <v>1083</v>
      </c>
      <c r="C119" s="12">
        <v>0</v>
      </c>
      <c r="D119" s="12">
        <v>50</v>
      </c>
      <c r="E119" s="13"/>
      <c r="G119" s="4" t="str">
        <f t="shared" si="9"/>
        <v>product_name: 'Healing Salve'</v>
      </c>
      <c r="H119" s="4" t="str">
        <f t="shared" si="10"/>
        <v>description: 'Full round; heals d8 damage'</v>
      </c>
      <c r="I119" s="4" t="str">
        <f t="shared" si="11"/>
        <v>cost: 50</v>
      </c>
      <c r="J119" s="4" t="str">
        <f t="shared" ca="1" si="12"/>
        <v>stock: 5</v>
      </c>
      <c r="K119" s="4" t="str">
        <f t="shared" si="13"/>
        <v>weight: 0</v>
      </c>
      <c r="L119" s="4" t="str">
        <f t="shared" si="14"/>
        <v>category_id: 3</v>
      </c>
      <c r="M119" s="4" t="str">
        <f t="shared" si="15"/>
        <v/>
      </c>
      <c r="N119" s="4" t="str">
        <f t="shared" si="16"/>
        <v/>
      </c>
      <c r="O119" s="4" t="str">
        <f t="shared" ca="1" si="17"/>
        <v>{product_name: 'Healing Salve', description: 'Full round; heals d8 damage', cost: 50, stock: 5, weight: 0, category_id: 3, additional_information: JSON.stringify({})},</v>
      </c>
    </row>
    <row r="120" spans="1:15" s="12" customFormat="1" outlineLevel="1" x14ac:dyDescent="0.2">
      <c r="A120" s="11" t="s">
        <v>1084</v>
      </c>
      <c r="B120" s="37" t="s">
        <v>1085</v>
      </c>
      <c r="C120" s="12">
        <v>10</v>
      </c>
      <c r="D120" s="12">
        <v>1</v>
      </c>
      <c r="E120" s="13"/>
      <c r="G120" s="4" t="str">
        <f t="shared" si="9"/>
        <v>product_name: 'Hemp Rope'</v>
      </c>
      <c r="H120" s="4" t="str">
        <f t="shared" si="10"/>
        <v>description: '2 HP; Str DC 23'</v>
      </c>
      <c r="I120" s="4" t="str">
        <f t="shared" si="11"/>
        <v>cost: 1</v>
      </c>
      <c r="J120" s="4" t="str">
        <f t="shared" ca="1" si="12"/>
        <v>stock: 19</v>
      </c>
      <c r="K120" s="4" t="str">
        <f t="shared" si="13"/>
        <v>weight: 10</v>
      </c>
      <c r="L120" s="4" t="str">
        <f t="shared" si="14"/>
        <v>category_id: 3</v>
      </c>
      <c r="M120" s="4" t="str">
        <f t="shared" si="15"/>
        <v/>
      </c>
      <c r="N120" s="4" t="str">
        <f t="shared" si="16"/>
        <v/>
      </c>
      <c r="O120" s="4" t="str">
        <f t="shared" ca="1" si="17"/>
        <v>{product_name: 'Hemp Rope', description: '2 HP; Str DC 23', cost: 1, stock: 19, weight: 10, category_id: 3, additional_information: JSON.stringify({})},</v>
      </c>
    </row>
    <row r="121" spans="1:15" s="12" customFormat="1" outlineLevel="1" x14ac:dyDescent="0.2">
      <c r="A121" s="11" t="s">
        <v>1086</v>
      </c>
      <c r="B121" s="37" t="s">
        <v>1087</v>
      </c>
      <c r="C121" s="12">
        <v>0</v>
      </c>
      <c r="D121" s="12">
        <v>1</v>
      </c>
      <c r="E121" s="13"/>
      <c r="G121" s="4" t="str">
        <f t="shared" si="9"/>
        <v>product_name: 'Herb: Cassil'</v>
      </c>
      <c r="H121" s="4" t="str">
        <f t="shared" si="10"/>
        <v>description: 'Makes men infertile for 3d4 days.'</v>
      </c>
      <c r="I121" s="4" t="str">
        <f t="shared" si="11"/>
        <v>cost: 1</v>
      </c>
      <c r="J121" s="4" t="str">
        <f t="shared" ca="1" si="12"/>
        <v>stock: 13</v>
      </c>
      <c r="K121" s="4" t="str">
        <f t="shared" si="13"/>
        <v>weight: 0</v>
      </c>
      <c r="L121" s="4" t="str">
        <f t="shared" si="14"/>
        <v>category_id: 3</v>
      </c>
      <c r="M121" s="4" t="str">
        <f t="shared" si="15"/>
        <v/>
      </c>
      <c r="N121" s="4" t="str">
        <f t="shared" si="16"/>
        <v/>
      </c>
      <c r="O121" s="4" t="str">
        <f t="shared" ca="1" si="17"/>
        <v>{product_name: 'Herb: Cassil', description: 'Makes men infertile for 3d4 days.', cost: 1, stock: 13, weight: 0, category_id: 3, additional_information: JSON.stringify({})},</v>
      </c>
    </row>
    <row r="122" spans="1:15" s="12" customFormat="1" outlineLevel="1" x14ac:dyDescent="0.2">
      <c r="A122" s="11" t="s">
        <v>1088</v>
      </c>
      <c r="B122" s="37" t="s">
        <v>1089</v>
      </c>
      <c r="C122" s="12">
        <v>0</v>
      </c>
      <c r="D122" s="12">
        <v>0.2</v>
      </c>
      <c r="E122" s="13"/>
      <c r="G122" s="4" t="str">
        <f t="shared" si="9"/>
        <v>product_name: 'Herb: Nararoot'</v>
      </c>
      <c r="H122" s="4" t="str">
        <f t="shared" si="10"/>
        <v>description: 'Makes women infertile for d4+2 days.'</v>
      </c>
      <c r="I122" s="4" t="str">
        <f t="shared" si="11"/>
        <v>cost: 0.2</v>
      </c>
      <c r="J122" s="4" t="str">
        <f t="shared" ca="1" si="12"/>
        <v>stock: 19</v>
      </c>
      <c r="K122" s="4" t="str">
        <f t="shared" si="13"/>
        <v>weight: 0</v>
      </c>
      <c r="L122" s="4" t="str">
        <f t="shared" si="14"/>
        <v>category_id: 3</v>
      </c>
      <c r="M122" s="4" t="str">
        <f t="shared" si="15"/>
        <v/>
      </c>
      <c r="N122" s="4" t="str">
        <f t="shared" si="16"/>
        <v/>
      </c>
      <c r="O122" s="4" t="str">
        <f t="shared" ca="1" si="17"/>
        <v>{product_name: 'Herb: Nararoot', description: 'Makes women infertile for d4+2 days.', cost: 0.2, stock: 19, weight: 0, category_id: 3, additional_information: JSON.stringify({})},</v>
      </c>
    </row>
    <row r="123" spans="1:15" s="12" customFormat="1" outlineLevel="1" x14ac:dyDescent="0.2">
      <c r="A123" s="11" t="s">
        <v>1090</v>
      </c>
      <c r="B123" s="37" t="s">
        <v>1352</v>
      </c>
      <c r="C123" s="12">
        <v>5</v>
      </c>
      <c r="D123" s="12">
        <v>2000</v>
      </c>
      <c r="E123" s="13"/>
      <c r="G123" s="4" t="str">
        <f t="shared" si="9"/>
        <v>product_name: 'Heward\'s Handy Haversack'</v>
      </c>
      <c r="H123" s="4" t="str">
        <f t="shared" si="10"/>
        <v/>
      </c>
      <c r="I123" s="4" t="str">
        <f t="shared" si="11"/>
        <v>cost: 2000</v>
      </c>
      <c r="J123" s="4" t="str">
        <f t="shared" ca="1" si="12"/>
        <v>stock: 14</v>
      </c>
      <c r="K123" s="4" t="str">
        <f t="shared" si="13"/>
        <v>weight: 5</v>
      </c>
      <c r="L123" s="4" t="str">
        <f t="shared" si="14"/>
        <v>category_id: 3</v>
      </c>
      <c r="M123" s="4" t="str">
        <f t="shared" si="15"/>
        <v/>
      </c>
      <c r="N123" s="4" t="str">
        <f t="shared" si="16"/>
        <v/>
      </c>
      <c r="O123" s="4" t="str">
        <f t="shared" ca="1" si="17"/>
        <v>{product_name: 'Heward\'s Handy Haversack', cost: 2000, stock: 14, weight: 5, category_id: 3, additional_information: JSON.stringify({})},</v>
      </c>
    </row>
    <row r="124" spans="1:15" s="12" customFormat="1" outlineLevel="1" x14ac:dyDescent="0.2">
      <c r="A124" s="11" t="s">
        <v>1091</v>
      </c>
      <c r="B124" s="37" t="s">
        <v>1352</v>
      </c>
      <c r="C124" s="12">
        <v>0</v>
      </c>
      <c r="D124" s="12">
        <v>0</v>
      </c>
      <c r="E124" s="13" t="s">
        <v>914</v>
      </c>
      <c r="G124" s="4" t="str">
        <f t="shared" si="9"/>
        <v>product_name: 'Holly &amp; Mistletoe'</v>
      </c>
      <c r="H124" s="4" t="str">
        <f t="shared" si="10"/>
        <v/>
      </c>
      <c r="I124" s="4" t="str">
        <f t="shared" si="11"/>
        <v>cost: 0</v>
      </c>
      <c r="J124" s="4" t="str">
        <f t="shared" ca="1" si="12"/>
        <v>stock: 18</v>
      </c>
      <c r="K124" s="4" t="str">
        <f t="shared" si="13"/>
        <v>weight: 0</v>
      </c>
      <c r="L124" s="4" t="str">
        <f t="shared" si="14"/>
        <v>category_id: 3</v>
      </c>
      <c r="M124" s="4" t="str">
        <f t="shared" si="15"/>
        <v>type: 'Tools &amp; Skill Kits'</v>
      </c>
      <c r="N124" s="4" t="str">
        <f t="shared" si="16"/>
        <v/>
      </c>
      <c r="O124" s="4" t="str">
        <f t="shared" ca="1" si="17"/>
        <v>{product_name: 'Holly &amp; Mistletoe', cost: 0, stock: 18, weight: 0, category_id: 3, additional_information: JSON.stringify({type: 'Tools &amp; Skill Kits'})},</v>
      </c>
    </row>
    <row r="125" spans="1:15" s="12" customFormat="1" outlineLevel="1" x14ac:dyDescent="0.2">
      <c r="A125" s="11" t="s">
        <v>1092</v>
      </c>
      <c r="B125" s="37" t="s">
        <v>1352</v>
      </c>
      <c r="C125" s="12">
        <v>1</v>
      </c>
      <c r="D125" s="12">
        <v>10</v>
      </c>
      <c r="E125" s="13"/>
      <c r="G125" s="4" t="str">
        <f t="shared" si="9"/>
        <v>product_name: 'Holy Symbol, Bronze'</v>
      </c>
      <c r="H125" s="4" t="str">
        <f t="shared" si="10"/>
        <v/>
      </c>
      <c r="I125" s="4" t="str">
        <f t="shared" si="11"/>
        <v>cost: 10</v>
      </c>
      <c r="J125" s="4" t="str">
        <f t="shared" ca="1" si="12"/>
        <v>stock: 7</v>
      </c>
      <c r="K125" s="4" t="str">
        <f t="shared" si="13"/>
        <v>weight: 1</v>
      </c>
      <c r="L125" s="4" t="str">
        <f t="shared" si="14"/>
        <v>category_id: 3</v>
      </c>
      <c r="M125" s="4" t="str">
        <f t="shared" si="15"/>
        <v/>
      </c>
      <c r="N125" s="4" t="str">
        <f t="shared" si="16"/>
        <v/>
      </c>
      <c r="O125" s="4" t="str">
        <f t="shared" ca="1" si="17"/>
        <v>{product_name: 'Holy Symbol, Bronze', cost: 10, stock: 7, weight: 1, category_id: 3, additional_information: JSON.stringify({})},</v>
      </c>
    </row>
    <row r="126" spans="1:15" s="12" customFormat="1" outlineLevel="1" x14ac:dyDescent="0.2">
      <c r="A126" s="11" t="s">
        <v>1093</v>
      </c>
      <c r="B126" s="37" t="s">
        <v>1352</v>
      </c>
      <c r="C126" s="12">
        <v>2</v>
      </c>
      <c r="D126" s="12">
        <v>50</v>
      </c>
      <c r="E126" s="13"/>
      <c r="G126" s="4" t="str">
        <f t="shared" si="9"/>
        <v>product_name: 'Holy Symbol, Gold'</v>
      </c>
      <c r="H126" s="4" t="str">
        <f t="shared" si="10"/>
        <v/>
      </c>
      <c r="I126" s="4" t="str">
        <f t="shared" si="11"/>
        <v>cost: 50</v>
      </c>
      <c r="J126" s="4" t="str">
        <f t="shared" ca="1" si="12"/>
        <v>stock: 4</v>
      </c>
      <c r="K126" s="4" t="str">
        <f t="shared" si="13"/>
        <v>weight: 2</v>
      </c>
      <c r="L126" s="4" t="str">
        <f t="shared" si="14"/>
        <v>category_id: 3</v>
      </c>
      <c r="M126" s="4" t="str">
        <f t="shared" si="15"/>
        <v/>
      </c>
      <c r="N126" s="4" t="str">
        <f t="shared" si="16"/>
        <v/>
      </c>
      <c r="O126" s="4" t="str">
        <f t="shared" ca="1" si="17"/>
        <v>{product_name: 'Holy Symbol, Gold', cost: 50, stock: 4, weight: 2, category_id: 3, additional_information: JSON.stringify({})},</v>
      </c>
    </row>
    <row r="127" spans="1:15" s="12" customFormat="1" ht="91.8" outlineLevel="1" x14ac:dyDescent="0.2">
      <c r="A127" s="11" t="s">
        <v>1094</v>
      </c>
      <c r="B127" s="37" t="s">
        <v>1095</v>
      </c>
      <c r="C127" s="12">
        <v>1</v>
      </c>
      <c r="D127" s="12">
        <v>25</v>
      </c>
      <c r="E127" s="13" t="s">
        <v>914</v>
      </c>
      <c r="G127" s="4" t="str">
        <f t="shared" si="9"/>
        <v>product_name: 'Holy Symbol, Silver'</v>
      </c>
      <c r="H127"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I127" s="4" t="str">
        <f t="shared" si="11"/>
        <v>cost: 25</v>
      </c>
      <c r="J127" s="4" t="str">
        <f t="shared" ca="1" si="12"/>
        <v>stock: 9</v>
      </c>
      <c r="K127" s="4" t="str">
        <f t="shared" si="13"/>
        <v>weight: 1</v>
      </c>
      <c r="L127" s="4" t="str">
        <f t="shared" si="14"/>
        <v>category_id: 3</v>
      </c>
      <c r="M127" s="4" t="str">
        <f t="shared" si="15"/>
        <v>type: 'Tools &amp; Skill Kits'</v>
      </c>
      <c r="N127" s="4" t="str">
        <f t="shared" si="16"/>
        <v/>
      </c>
      <c r="O127" s="4" t="str">
        <f t="shared" ca="1" si="17"/>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9, weight: 1, category_id: 3, additional_information: JSON.stringify({type: 'Tools &amp; Skill Kits'})},</v>
      </c>
    </row>
    <row r="128" spans="1:15" s="12" customFormat="1" ht="91.8" outlineLevel="1" x14ac:dyDescent="0.2">
      <c r="A128" s="11" t="s">
        <v>1096</v>
      </c>
      <c r="B128" s="37" t="s">
        <v>1095</v>
      </c>
      <c r="C128" s="12">
        <v>0.1</v>
      </c>
      <c r="D128" s="12">
        <v>1</v>
      </c>
      <c r="E128" s="13" t="s">
        <v>914</v>
      </c>
      <c r="G128" s="4" t="str">
        <f t="shared" si="9"/>
        <v>product_name: 'Holy Symbol, Wooden'</v>
      </c>
      <c r="H128"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I128" s="4" t="str">
        <f t="shared" si="11"/>
        <v>cost: 1</v>
      </c>
      <c r="J128" s="4" t="str">
        <f t="shared" ca="1" si="12"/>
        <v>stock: 3</v>
      </c>
      <c r="K128" s="4" t="str">
        <f t="shared" si="13"/>
        <v>weight: 0.1</v>
      </c>
      <c r="L128" s="4" t="str">
        <f t="shared" si="14"/>
        <v>category_id: 3</v>
      </c>
      <c r="M128" s="4" t="str">
        <f t="shared" si="15"/>
        <v>type: 'Tools &amp; Skill Kits'</v>
      </c>
      <c r="N128" s="4" t="str">
        <f t="shared" si="16"/>
        <v/>
      </c>
      <c r="O128" s="4" t="str">
        <f t="shared" ca="1" si="17"/>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3, weight: 0.1, category_id: 3, additional_information: JSON.stringify({type: 'Tools &amp; Skill Kits'})},</v>
      </c>
    </row>
    <row r="129" spans="1:15" s="12" customFormat="1" ht="204" outlineLevel="1" x14ac:dyDescent="0.2">
      <c r="A129" s="11" t="s">
        <v>1097</v>
      </c>
      <c r="B129" s="37" t="s">
        <v>1098</v>
      </c>
      <c r="C129" s="12">
        <v>1</v>
      </c>
      <c r="D129" s="12">
        <v>25</v>
      </c>
      <c r="E129" s="13" t="s">
        <v>907</v>
      </c>
      <c r="G129" s="4" t="str">
        <f t="shared" si="9"/>
        <v>product_name: 'Holy Water, Flask of'</v>
      </c>
      <c r="H129" s="4" t="str">
        <f t="shared" si="10"/>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I129" s="4" t="str">
        <f t="shared" si="11"/>
        <v>cost: 25</v>
      </c>
      <c r="J129" s="4" t="str">
        <f t="shared" ca="1" si="12"/>
        <v>stock: 9</v>
      </c>
      <c r="K129" s="4" t="str">
        <f t="shared" si="13"/>
        <v>weight: 1</v>
      </c>
      <c r="L129" s="4" t="str">
        <f t="shared" si="14"/>
        <v>category_id: 3</v>
      </c>
      <c r="M129" s="4" t="str">
        <f t="shared" si="15"/>
        <v>type: 'Special Substances &amp; Items'</v>
      </c>
      <c r="N129" s="4" t="str">
        <f t="shared" si="16"/>
        <v/>
      </c>
      <c r="O129" s="4" t="str">
        <f t="shared" ca="1" si="17"/>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9, weight: 1, category_id: 3, additional_information: JSON.stringify({type: 'Special Substances &amp; Items'})},</v>
      </c>
    </row>
    <row r="130" spans="1:15" s="12" customFormat="1" outlineLevel="1" x14ac:dyDescent="0.2">
      <c r="A130" s="11" t="s">
        <v>1099</v>
      </c>
      <c r="B130" s="37" t="s">
        <v>1352</v>
      </c>
      <c r="D130" s="12">
        <v>200</v>
      </c>
      <c r="E130" s="13" t="s">
        <v>1035</v>
      </c>
      <c r="G130" s="4" t="str">
        <f t="shared" si="9"/>
        <v>product_name: 'Horse, heavy'</v>
      </c>
      <c r="H130" s="4" t="str">
        <f t="shared" si="10"/>
        <v/>
      </c>
      <c r="I130" s="4" t="str">
        <f t="shared" si="11"/>
        <v>cost: 200</v>
      </c>
      <c r="J130" s="4" t="str">
        <f t="shared" ca="1" si="12"/>
        <v>stock: 10</v>
      </c>
      <c r="K130" s="4" t="str">
        <f t="shared" si="13"/>
        <v>weight: -1</v>
      </c>
      <c r="L130" s="4" t="str">
        <f t="shared" si="14"/>
        <v>category_id: 3</v>
      </c>
      <c r="M130" s="4" t="str">
        <f t="shared" si="15"/>
        <v>type: 'Mounts &amp; Related Gear'</v>
      </c>
      <c r="N130" s="4" t="str">
        <f t="shared" si="16"/>
        <v/>
      </c>
      <c r="O130" s="4" t="str">
        <f t="shared" ca="1" si="17"/>
        <v>{product_name: 'Horse, heavy', cost: 200, stock: 10, weight: -1, category_id: 3, additional_information: JSON.stringify({type: 'Mounts &amp; Related Gear'})},</v>
      </c>
    </row>
    <row r="131" spans="1:15" s="12" customFormat="1" outlineLevel="1" x14ac:dyDescent="0.2">
      <c r="A131" s="11" t="s">
        <v>1100</v>
      </c>
      <c r="B131" s="37" t="s">
        <v>1352</v>
      </c>
      <c r="D131" s="12">
        <v>75</v>
      </c>
      <c r="E131" s="13" t="s">
        <v>1035</v>
      </c>
      <c r="G131" s="4" t="str">
        <f t="shared" si="9"/>
        <v>product_name: 'Horse, light'</v>
      </c>
      <c r="H131" s="4" t="str">
        <f t="shared" si="10"/>
        <v/>
      </c>
      <c r="I131" s="4" t="str">
        <f t="shared" si="11"/>
        <v>cost: 75</v>
      </c>
      <c r="J131" s="4" t="str">
        <f t="shared" ca="1" si="12"/>
        <v>stock: 6</v>
      </c>
      <c r="K131" s="4" t="str">
        <f t="shared" si="13"/>
        <v>weight: -1</v>
      </c>
      <c r="L131" s="4" t="str">
        <f t="shared" si="14"/>
        <v>category_id: 3</v>
      </c>
      <c r="M131" s="4" t="str">
        <f t="shared" si="15"/>
        <v>type: 'Mounts &amp; Related Gear'</v>
      </c>
      <c r="N131" s="4" t="str">
        <f t="shared" si="16"/>
        <v/>
      </c>
      <c r="O131" s="4" t="str">
        <f t="shared" ca="1" si="17"/>
        <v>{product_name: 'Horse, light', cost: 75, stock: 6, weight: -1, category_id: 3, additional_information: JSON.stringify({type: 'Mounts &amp; Related Gear'})},</v>
      </c>
    </row>
    <row r="132" spans="1:15" s="12" customFormat="1" outlineLevel="1" x14ac:dyDescent="0.2">
      <c r="A132" s="11" t="s">
        <v>1101</v>
      </c>
      <c r="B132" s="37" t="s">
        <v>1352</v>
      </c>
      <c r="C132" s="12">
        <v>1</v>
      </c>
      <c r="D132" s="12">
        <v>25</v>
      </c>
      <c r="E132" s="13" t="s">
        <v>914</v>
      </c>
      <c r="G132" s="4" t="str">
        <f t="shared" si="9"/>
        <v>product_name: 'Hourglass'</v>
      </c>
      <c r="H132" s="4" t="str">
        <f t="shared" si="10"/>
        <v/>
      </c>
      <c r="I132" s="4" t="str">
        <f t="shared" si="11"/>
        <v>cost: 25</v>
      </c>
      <c r="J132" s="4" t="str">
        <f t="shared" ca="1" si="12"/>
        <v>stock: 19</v>
      </c>
      <c r="K132" s="4" t="str">
        <f t="shared" si="13"/>
        <v>weight: 1</v>
      </c>
      <c r="L132" s="4" t="str">
        <f t="shared" si="14"/>
        <v>category_id: 3</v>
      </c>
      <c r="M132" s="4" t="str">
        <f t="shared" si="15"/>
        <v>type: 'Tools &amp; Skill Kits'</v>
      </c>
      <c r="N132" s="4" t="str">
        <f t="shared" si="16"/>
        <v/>
      </c>
      <c r="O132" s="4" t="str">
        <f t="shared" ca="1" si="17"/>
        <v>{product_name: 'Hourglass', cost: 25, stock: 19, weight: 1, category_id: 3, additional_information: JSON.stringify({type: 'Tools &amp; Skill Kits'})},</v>
      </c>
    </row>
    <row r="133" spans="1:15" s="12" customFormat="1" outlineLevel="1" x14ac:dyDescent="0.2">
      <c r="A133" s="11" t="s">
        <v>1102</v>
      </c>
      <c r="B133" s="37" t="s">
        <v>1103</v>
      </c>
      <c r="D133" s="12">
        <v>1000000</v>
      </c>
      <c r="E133" s="13"/>
      <c r="G133" s="4" t="str">
        <f t="shared" si="9"/>
        <v>product_name: 'Huge Castle'</v>
      </c>
      <c r="H133" s="4" t="str">
        <f t="shared" si="10"/>
        <v>description: 'Numerous buildings; 20-ft high wall; 6 towers'</v>
      </c>
      <c r="I133" s="4" t="str">
        <f t="shared" si="11"/>
        <v>cost: 1000000</v>
      </c>
      <c r="J133" s="4" t="str">
        <f t="shared" ca="1" si="12"/>
        <v>stock: 14</v>
      </c>
      <c r="K133" s="4" t="str">
        <f t="shared" si="13"/>
        <v>weight: -1</v>
      </c>
      <c r="L133" s="4" t="str">
        <f t="shared" si="14"/>
        <v>category_id: 3</v>
      </c>
      <c r="M133" s="4" t="str">
        <f t="shared" si="15"/>
        <v/>
      </c>
      <c r="N133" s="4" t="str">
        <f t="shared" si="16"/>
        <v/>
      </c>
      <c r="O133" s="4" t="str">
        <f t="shared" ca="1" si="17"/>
        <v>{product_name: 'Huge Castle', description: 'Numerous buildings; 20-ft high wall; 6 towers', cost: 1000000, stock: 14, weight: -1, category_id: 3, additional_information: JSON.stringify({})},</v>
      </c>
    </row>
    <row r="134" spans="1:15" s="12" customFormat="1" outlineLevel="1" x14ac:dyDescent="0.2">
      <c r="A134" s="11" t="s">
        <v>1104</v>
      </c>
      <c r="B134" s="37" t="s">
        <v>1352</v>
      </c>
      <c r="C134" s="12">
        <v>1</v>
      </c>
      <c r="D134" s="12">
        <v>5</v>
      </c>
      <c r="E134" s="13"/>
      <c r="G134" s="4" t="str">
        <f t="shared" ref="G134:G197" si="18">A$4&amp;": '"&amp;SUBSTITUTE(SUBSTITUTE(A134,CHAR(10),"\n"),"'","\'")&amp;"'"</f>
        <v>product_name: 'Incense, Common (pound)'</v>
      </c>
      <c r="H134" s="4" t="str">
        <f t="shared" ref="H134:H197" si="19">IF(B134="","",$B$4&amp;": '"&amp;SUBSTITUTE(SUBSTITUTE(B134,CHAR(10),"\n"),"'","\'")&amp;"'")</f>
        <v/>
      </c>
      <c r="I134" s="4" t="str">
        <f t="shared" ref="I134:I197" si="20">D$4&amp;": "&amp;IF(ISNUMBER(D134),D134,-1)</f>
        <v>cost: 5</v>
      </c>
      <c r="J134" s="4" t="str">
        <f t="shared" ref="J134:J197" ca="1" si="21">"stock: "&amp;TRUNC(RAND()*20)</f>
        <v>stock: 10</v>
      </c>
      <c r="K134" s="4" t="str">
        <f t="shared" ref="K134:K197" si="22">C$4&amp;": "&amp;IF(ISNUMBER(C134),C134,-1)</f>
        <v>weight: 1</v>
      </c>
      <c r="L134" s="4" t="str">
        <f t="shared" ref="L134:L197" si="23">$L$4&amp;": 3"</f>
        <v>category_id: 3</v>
      </c>
      <c r="M134" s="4" t="str">
        <f t="shared" ref="M134:M197" si="24">IF(E134="","",E$4&amp;": '"&amp;E134&amp;"'")</f>
        <v/>
      </c>
      <c r="N134" s="4" t="str">
        <f t="shared" ref="N134:N197" si="25">IF(F133="","",F$3&amp;": '"&amp;F133&amp;"'")</f>
        <v/>
      </c>
      <c r="O134" s="4" t="str">
        <f t="shared" ref="O134:O197" ca="1" si="26">"{"&amp;_xlfn.TEXTJOIN(", ",,G134:L134,"additional_information: JSON.stringify({"&amp;_xlfn.TEXTJOIN(", ",,M134)&amp;"})")&amp;"},"</f>
        <v>{product_name: 'Incense, Common (pound)', cost: 5, stock: 10, weight: 1, category_id: 3, additional_information: JSON.stringify({})},</v>
      </c>
    </row>
    <row r="135" spans="1:15" s="12" customFormat="1" outlineLevel="1" x14ac:dyDescent="0.2">
      <c r="A135" s="11" t="s">
        <v>1105</v>
      </c>
      <c r="B135" s="37" t="s">
        <v>1352</v>
      </c>
      <c r="C135" s="12">
        <v>0</v>
      </c>
      <c r="D135" s="12">
        <v>15</v>
      </c>
      <c r="E135" s="13"/>
      <c r="G135" s="4" t="str">
        <f t="shared" si="18"/>
        <v>product_name: 'Incense, Exotic (ounce)'</v>
      </c>
      <c r="H135" s="4" t="str">
        <f t="shared" si="19"/>
        <v/>
      </c>
      <c r="I135" s="4" t="str">
        <f t="shared" si="20"/>
        <v>cost: 15</v>
      </c>
      <c r="J135" s="4" t="str">
        <f t="shared" ca="1" si="21"/>
        <v>stock: 16</v>
      </c>
      <c r="K135" s="4" t="str">
        <f t="shared" si="22"/>
        <v>weight: 0</v>
      </c>
      <c r="L135" s="4" t="str">
        <f t="shared" si="23"/>
        <v>category_id: 3</v>
      </c>
      <c r="M135" s="4" t="str">
        <f t="shared" si="24"/>
        <v/>
      </c>
      <c r="N135" s="4" t="str">
        <f t="shared" si="25"/>
        <v/>
      </c>
      <c r="O135" s="4" t="str">
        <f t="shared" ca="1" si="26"/>
        <v>{product_name: 'Incense, Exotic (ounce)', cost: 15, stock: 16, weight: 0, category_id: 3, additional_information: JSON.stringify({})},</v>
      </c>
    </row>
    <row r="136" spans="1:15" s="12" customFormat="1" ht="20.399999999999999" outlineLevel="1" x14ac:dyDescent="0.2">
      <c r="A136" s="11" t="s">
        <v>1106</v>
      </c>
      <c r="B136" s="37" t="s">
        <v>1107</v>
      </c>
      <c r="C136" s="12">
        <v>0</v>
      </c>
      <c r="D136" s="12">
        <v>8</v>
      </c>
      <c r="E136" s="13" t="s">
        <v>945</v>
      </c>
      <c r="G136" s="4" t="str">
        <f t="shared" si="18"/>
        <v>product_name: 'Ink (1 oz. Vial)'</v>
      </c>
      <c r="H136" s="4" t="str">
        <f t="shared" si="19"/>
        <v>description: 'This is black ink. You can buy ink in other colors, but it costs twice as much.'</v>
      </c>
      <c r="I136" s="4" t="str">
        <f t="shared" si="20"/>
        <v>cost: 8</v>
      </c>
      <c r="J136" s="4" t="str">
        <f t="shared" ca="1" si="21"/>
        <v>stock: 7</v>
      </c>
      <c r="K136" s="4" t="str">
        <f t="shared" si="22"/>
        <v>weight: 0</v>
      </c>
      <c r="L136" s="4" t="str">
        <f t="shared" si="23"/>
        <v>category_id: 3</v>
      </c>
      <c r="M136" s="4" t="str">
        <f t="shared" si="24"/>
        <v>type: 'Adventuring Gear'</v>
      </c>
      <c r="N136" s="4" t="str">
        <f t="shared" si="25"/>
        <v/>
      </c>
      <c r="O136" s="4" t="str">
        <f t="shared" ca="1" si="26"/>
        <v>{product_name: 'Ink (1 oz. Vial)', description: 'This is black ink. You can buy ink in other colors, but it costs twice as much.', cost: 8, stock: 7, weight: 0, category_id: 3, additional_information: JSON.stringify({type: 'Adventuring Gear'})},</v>
      </c>
    </row>
    <row r="137" spans="1:15" s="12" customFormat="1" outlineLevel="1" x14ac:dyDescent="0.2">
      <c r="A137" s="11" t="s">
        <v>1108</v>
      </c>
      <c r="B137" s="37" t="s">
        <v>1352</v>
      </c>
      <c r="C137" s="12">
        <v>0</v>
      </c>
      <c r="D137" s="12">
        <v>0.1</v>
      </c>
      <c r="E137" s="13" t="s">
        <v>945</v>
      </c>
      <c r="G137" s="4" t="str">
        <f t="shared" si="18"/>
        <v>product_name: 'Inkpen'</v>
      </c>
      <c r="H137" s="4" t="str">
        <f t="shared" si="19"/>
        <v/>
      </c>
      <c r="I137" s="4" t="str">
        <f t="shared" si="20"/>
        <v>cost: 0.1</v>
      </c>
      <c r="J137" s="4" t="str">
        <f t="shared" ca="1" si="21"/>
        <v>stock: 2</v>
      </c>
      <c r="K137" s="4" t="str">
        <f t="shared" si="22"/>
        <v>weight: 0</v>
      </c>
      <c r="L137" s="4" t="str">
        <f t="shared" si="23"/>
        <v>category_id: 3</v>
      </c>
      <c r="M137" s="4" t="str">
        <f t="shared" si="24"/>
        <v>type: 'Adventuring Gear'</v>
      </c>
      <c r="N137" s="4" t="str">
        <f t="shared" si="25"/>
        <v/>
      </c>
      <c r="O137" s="4" t="str">
        <f t="shared" ca="1" si="26"/>
        <v>{product_name: 'Inkpen', cost: 0.1, stock: 2, weight: 0, category_id: 3, additional_information: JSON.stringify({type: 'Adventuring Gear'})},</v>
      </c>
    </row>
    <row r="138" spans="1:15" s="12" customFormat="1" outlineLevel="1" x14ac:dyDescent="0.2">
      <c r="A138" s="11" t="s">
        <v>1109</v>
      </c>
      <c r="B138" s="37" t="s">
        <v>1110</v>
      </c>
      <c r="C138" s="12">
        <v>1</v>
      </c>
      <c r="D138" s="12">
        <v>5</v>
      </c>
      <c r="E138" s="13"/>
      <c r="G138" s="4" t="str">
        <f t="shared" si="18"/>
        <v>product_name: 'Insect Netting'</v>
      </c>
      <c r="H138" s="4" t="str">
        <f t="shared" si="19"/>
        <v>description: 'Keeps away normal insects.'</v>
      </c>
      <c r="I138" s="4" t="str">
        <f t="shared" si="20"/>
        <v>cost: 5</v>
      </c>
      <c r="J138" s="4" t="str">
        <f t="shared" ca="1" si="21"/>
        <v>stock: 6</v>
      </c>
      <c r="K138" s="4" t="str">
        <f t="shared" si="22"/>
        <v>weight: 1</v>
      </c>
      <c r="L138" s="4" t="str">
        <f t="shared" si="23"/>
        <v>category_id: 3</v>
      </c>
      <c r="M138" s="4" t="str">
        <f t="shared" si="24"/>
        <v/>
      </c>
      <c r="N138" s="4" t="str">
        <f t="shared" si="25"/>
        <v/>
      </c>
      <c r="O138" s="4" t="str">
        <f t="shared" ca="1" si="26"/>
        <v>{product_name: 'Insect Netting', description: 'Keeps away normal insects.', cost: 5, stock: 6, weight: 1, category_id: 3, additional_information: JSON.stringify({})},</v>
      </c>
    </row>
    <row r="139" spans="1:15" s="12" customFormat="1" outlineLevel="1" x14ac:dyDescent="0.2">
      <c r="A139" s="11" t="s">
        <v>1111</v>
      </c>
      <c r="B139" s="37" t="s">
        <v>924</v>
      </c>
      <c r="C139" s="12">
        <v>0</v>
      </c>
      <c r="D139" s="12">
        <v>0</v>
      </c>
      <c r="E139" s="13"/>
      <c r="G139" s="4" t="str">
        <f t="shared" si="18"/>
        <v>product_name: 'Ioun Stone'</v>
      </c>
      <c r="H139" s="4" t="str">
        <f t="shared" si="19"/>
        <v>description: '(Typically a magical item)'</v>
      </c>
      <c r="I139" s="4" t="str">
        <f t="shared" si="20"/>
        <v>cost: 0</v>
      </c>
      <c r="J139" s="4" t="str">
        <f t="shared" ca="1" si="21"/>
        <v>stock: 13</v>
      </c>
      <c r="K139" s="4" t="str">
        <f t="shared" si="22"/>
        <v>weight: 0</v>
      </c>
      <c r="L139" s="4" t="str">
        <f t="shared" si="23"/>
        <v>category_id: 3</v>
      </c>
      <c r="M139" s="4" t="str">
        <f t="shared" si="24"/>
        <v/>
      </c>
      <c r="N139" s="4" t="str">
        <f t="shared" si="25"/>
        <v/>
      </c>
      <c r="O139" s="4" t="str">
        <f t="shared" ca="1" si="26"/>
        <v>{product_name: 'Ioun Stone', description: '(Typically a magical item)', cost: 0, stock: 13, weight: 0, category_id: 3, additional_information: JSON.stringify({})},</v>
      </c>
    </row>
    <row r="140" spans="1:15" s="12" customFormat="1" ht="20.399999999999999" outlineLevel="1" x14ac:dyDescent="0.2">
      <c r="A140" s="11" t="s">
        <v>1112</v>
      </c>
      <c r="B140" s="37" t="s">
        <v>1113</v>
      </c>
      <c r="C140" s="12">
        <v>9</v>
      </c>
      <c r="D140" s="12">
        <v>0.03</v>
      </c>
      <c r="E140" s="13" t="s">
        <v>945</v>
      </c>
      <c r="G140" s="4" t="str">
        <f t="shared" si="18"/>
        <v>product_name: 'Jug, Clay'</v>
      </c>
      <c r="H140" s="4" t="str">
        <f t="shared" si="19"/>
        <v>description: 'This basic ceramic jug is fitted with a stopper and holds 1 gallon of liquid.'</v>
      </c>
      <c r="I140" s="4" t="str">
        <f t="shared" si="20"/>
        <v>cost: 0.03</v>
      </c>
      <c r="J140" s="4" t="str">
        <f t="shared" ca="1" si="21"/>
        <v>stock: 10</v>
      </c>
      <c r="K140" s="4" t="str">
        <f t="shared" si="22"/>
        <v>weight: 9</v>
      </c>
      <c r="L140" s="4" t="str">
        <f t="shared" si="23"/>
        <v>category_id: 3</v>
      </c>
      <c r="M140" s="4" t="str">
        <f t="shared" si="24"/>
        <v>type: 'Adventuring Gear'</v>
      </c>
      <c r="N140" s="4" t="str">
        <f t="shared" si="25"/>
        <v/>
      </c>
      <c r="O140" s="4" t="str">
        <f t="shared" ca="1" si="26"/>
        <v>{product_name: 'Jug, Clay', description: 'This basic ceramic jug is fitted with a stopper and holds 1 gallon of liquid.', cost: 0.03, stock: 10, weight: 9, category_id: 3, additional_information: JSON.stringify({type: 'Adventuring Gear'})},</v>
      </c>
    </row>
    <row r="141" spans="1:15" s="12" customFormat="1" ht="61.2" outlineLevel="1" x14ac:dyDescent="0.2">
      <c r="A141" s="11" t="s">
        <v>1114</v>
      </c>
      <c r="B141" s="37" t="s">
        <v>1116</v>
      </c>
      <c r="D141" s="12">
        <v>3000</v>
      </c>
      <c r="E141" s="13" t="s">
        <v>997</v>
      </c>
      <c r="G141" s="4" t="str">
        <f t="shared" si="18"/>
        <v>product_name: 'Keelboat'</v>
      </c>
      <c r="H141" s="4" t="str">
        <f t="shared" si="19"/>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I141" s="4" t="str">
        <f t="shared" si="20"/>
        <v>cost: 3000</v>
      </c>
      <c r="J141" s="4" t="str">
        <f t="shared" ca="1" si="21"/>
        <v>stock: 7</v>
      </c>
      <c r="K141" s="4" t="str">
        <f t="shared" si="22"/>
        <v>weight: -1</v>
      </c>
      <c r="L141" s="4" t="str">
        <f t="shared" si="23"/>
        <v>category_id: 3</v>
      </c>
      <c r="M141" s="4" t="str">
        <f t="shared" si="24"/>
        <v>type: 'Tansport'</v>
      </c>
      <c r="N141" s="4" t="str">
        <f t="shared" si="25"/>
        <v/>
      </c>
      <c r="O141" s="4" t="str">
        <f t="shared" ca="1" si="26"/>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7, weight: -1, category_id: 3, additional_information: JSON.stringify({type: 'Tansport'})},</v>
      </c>
    </row>
    <row r="142" spans="1:15" s="12" customFormat="1" outlineLevel="1" x14ac:dyDescent="0.2">
      <c r="A142" s="11" t="s">
        <v>1117</v>
      </c>
      <c r="B142" s="37" t="s">
        <v>1118</v>
      </c>
      <c r="D142" s="12">
        <v>150000</v>
      </c>
      <c r="E142" s="13"/>
      <c r="G142" s="4" t="str">
        <f t="shared" si="18"/>
        <v>product_name: 'Keep'</v>
      </c>
      <c r="H142" s="4" t="str">
        <f t="shared" si="19"/>
        <v>description: '15 to 25 room fortified stone keep'</v>
      </c>
      <c r="I142" s="4" t="str">
        <f t="shared" si="20"/>
        <v>cost: 150000</v>
      </c>
      <c r="J142" s="4" t="str">
        <f t="shared" ca="1" si="21"/>
        <v>stock: 13</v>
      </c>
      <c r="K142" s="4" t="str">
        <f t="shared" si="22"/>
        <v>weight: -1</v>
      </c>
      <c r="L142" s="4" t="str">
        <f t="shared" si="23"/>
        <v>category_id: 3</v>
      </c>
      <c r="M142" s="4" t="str">
        <f t="shared" si="24"/>
        <v/>
      </c>
      <c r="N142" s="4" t="str">
        <f t="shared" si="25"/>
        <v/>
      </c>
      <c r="O142" s="4" t="str">
        <f t="shared" ca="1" si="26"/>
        <v>{product_name: 'Keep', description: '15 to 25 room fortified stone keep', cost: 150000, stock: 13, weight: -1, category_id: 3, additional_information: JSON.stringify({})},</v>
      </c>
    </row>
    <row r="143" spans="1:15" s="12" customFormat="1" outlineLevel="1" x14ac:dyDescent="0.2">
      <c r="A143" s="11" t="s">
        <v>1119</v>
      </c>
      <c r="B143" s="37" t="s">
        <v>1352</v>
      </c>
      <c r="C143" s="12">
        <v>20</v>
      </c>
      <c r="D143" s="12">
        <v>0.05</v>
      </c>
      <c r="E143" s="13" t="s">
        <v>945</v>
      </c>
      <c r="G143" s="4" t="str">
        <f t="shared" si="18"/>
        <v>product_name: 'Ladder, 10\''</v>
      </c>
      <c r="H143" s="4" t="str">
        <f t="shared" si="19"/>
        <v/>
      </c>
      <c r="I143" s="4" t="str">
        <f t="shared" si="20"/>
        <v>cost: 0.05</v>
      </c>
      <c r="J143" s="4" t="str">
        <f t="shared" ca="1" si="21"/>
        <v>stock: 4</v>
      </c>
      <c r="K143" s="4" t="str">
        <f t="shared" si="22"/>
        <v>weight: 20</v>
      </c>
      <c r="L143" s="4" t="str">
        <f t="shared" si="23"/>
        <v>category_id: 3</v>
      </c>
      <c r="M143" s="4" t="str">
        <f t="shared" si="24"/>
        <v>type: 'Adventuring Gear'</v>
      </c>
      <c r="N143" s="4" t="str">
        <f t="shared" si="25"/>
        <v/>
      </c>
      <c r="O143" s="4" t="str">
        <f t="shared" ca="1" si="26"/>
        <v>{product_name: 'Ladder, 10\'', cost: 0.05, stock: 4, weight: 20, category_id: 3, additional_information: JSON.stringify({type: 'Adventuring Gear'})},</v>
      </c>
    </row>
    <row r="144" spans="1:15" s="12" customFormat="1" ht="40.799999999999997" outlineLevel="1" x14ac:dyDescent="0.2">
      <c r="A144" s="11" t="s">
        <v>1120</v>
      </c>
      <c r="B144" s="37" t="s">
        <v>1122</v>
      </c>
      <c r="C144" s="12">
        <v>1</v>
      </c>
      <c r="D144" s="12">
        <v>0.1</v>
      </c>
      <c r="E144" s="13" t="s">
        <v>945</v>
      </c>
      <c r="G144" s="4" t="str">
        <f t="shared" si="18"/>
        <v>product_name: 'Lamp, Common'</v>
      </c>
      <c r="H144" s="4" t="str">
        <f t="shared" si="19"/>
        <v>description: 'A lamp clearly illuminates a 15-foot radius, provides shadowy illumination out to a 30-foot radius, and burns for 6 hours on a pint of oil. You can carry a lamp in one hand.'</v>
      </c>
      <c r="I144" s="4" t="str">
        <f t="shared" si="20"/>
        <v>cost: 0.1</v>
      </c>
      <c r="J144" s="4" t="str">
        <f t="shared" ca="1" si="21"/>
        <v>stock: 5</v>
      </c>
      <c r="K144" s="4" t="str">
        <f t="shared" si="22"/>
        <v>weight: 1</v>
      </c>
      <c r="L144" s="4" t="str">
        <f t="shared" si="23"/>
        <v>category_id: 3</v>
      </c>
      <c r="M144" s="4" t="str">
        <f t="shared" si="24"/>
        <v>type: 'Adventuring Gear'</v>
      </c>
      <c r="N144" s="4" t="str">
        <f t="shared" si="25"/>
        <v/>
      </c>
      <c r="O144" s="4" t="str">
        <f t="shared" ca="1" si="26"/>
        <v>{product_name: 'Lamp, Common', description: 'A lamp clearly illuminates a 15-foot radius, provides shadowy illumination out to a 30-foot radius, and burns for 6 hours on a pint of oil. You can carry a lamp in one hand.', cost: 0.1, stock: 5, weight: 1, category_id: 3, additional_information: JSON.stringify({type: 'Adventuring Gear'})},</v>
      </c>
    </row>
    <row r="145" spans="1:15" s="12" customFormat="1" ht="40.799999999999997" outlineLevel="1" x14ac:dyDescent="0.2">
      <c r="A145" s="11" t="s">
        <v>1123</v>
      </c>
      <c r="B145" s="37" t="s">
        <v>1125</v>
      </c>
      <c r="C145" s="12">
        <v>3</v>
      </c>
      <c r="D145" s="12">
        <v>12</v>
      </c>
      <c r="E145" s="13" t="s">
        <v>945</v>
      </c>
      <c r="G145" s="4" t="str">
        <f t="shared" si="18"/>
        <v>product_name: 'Lantern, Bullseye'</v>
      </c>
      <c r="H145" s="4" t="str">
        <f t="shared" si="19"/>
        <v>description: 'A bullseye lantern provides clear illumination in a 60-foot cone and shadowy illumination in a 120-foot cone. It burns for 6 hours on a pint of oil. You can carry a bullseye lantern in one hand.'</v>
      </c>
      <c r="I145" s="4" t="str">
        <f t="shared" si="20"/>
        <v>cost: 12</v>
      </c>
      <c r="J145" s="4" t="str">
        <f t="shared" ca="1" si="21"/>
        <v>stock: 18</v>
      </c>
      <c r="K145" s="4" t="str">
        <f t="shared" si="22"/>
        <v>weight: 3</v>
      </c>
      <c r="L145" s="4" t="str">
        <f t="shared" si="23"/>
        <v>category_id: 3</v>
      </c>
      <c r="M145" s="4" t="str">
        <f t="shared" si="24"/>
        <v>type: 'Adventuring Gear'</v>
      </c>
      <c r="N145" s="4" t="str">
        <f t="shared" si="25"/>
        <v/>
      </c>
      <c r="O145" s="4" t="str">
        <f t="shared" ca="1" si="26"/>
        <v>{product_name: 'Lantern, Bullseye', description: 'A bullseye lantern provides clear illumination in a 60-foot cone and shadowy illumination in a 120-foot cone. It burns for 6 hours on a pint of oil. You can carry a bullseye lantern in one hand.', cost: 12, stock: 18, weight: 3, category_id: 3, additional_information: JSON.stringify({type: 'Adventuring Gear'})},</v>
      </c>
    </row>
    <row r="146" spans="1:15" s="12" customFormat="1" ht="40.799999999999997" outlineLevel="1" x14ac:dyDescent="0.2">
      <c r="A146" s="11" t="s">
        <v>1126</v>
      </c>
      <c r="B146" s="37" t="s">
        <v>1128</v>
      </c>
      <c r="C146" s="12">
        <v>2</v>
      </c>
      <c r="D146" s="12">
        <v>7</v>
      </c>
      <c r="E146" s="13" t="s">
        <v>945</v>
      </c>
      <c r="G146" s="4" t="str">
        <f t="shared" si="18"/>
        <v>product_name: 'Lantern, Hooded'</v>
      </c>
      <c r="H146" s="4" t="str">
        <f t="shared" si="19"/>
        <v>description: 'A hooded lantern clearly illuminates a 30-foot radius and provides shadowy illumination in a 60-foot radius. It burns for 6 hours on a pint of oil. You can carry a hooded lantern in one hand.'</v>
      </c>
      <c r="I146" s="4" t="str">
        <f t="shared" si="20"/>
        <v>cost: 7</v>
      </c>
      <c r="J146" s="4" t="str">
        <f t="shared" ca="1" si="21"/>
        <v>stock: 15</v>
      </c>
      <c r="K146" s="4" t="str">
        <f t="shared" si="22"/>
        <v>weight: 2</v>
      </c>
      <c r="L146" s="4" t="str">
        <f t="shared" si="23"/>
        <v>category_id: 3</v>
      </c>
      <c r="M146" s="4" t="str">
        <f t="shared" si="24"/>
        <v>type: 'Adventuring Gear'</v>
      </c>
      <c r="N146" s="4" t="str">
        <f t="shared" si="25"/>
        <v/>
      </c>
      <c r="O146" s="4" t="str">
        <f t="shared" ca="1" si="26"/>
        <v>{product_name: 'Lantern, Hooded', description: 'A hooded lantern clearly illuminates a 30-foot radius and provides shadowy illumination in a 60-foot radius. It burns for 6 hours on a pint of oil. You can carry a hooded lantern in one hand.', cost: 7, stock: 15, weight: 2, category_id: 3, additional_information: JSON.stringify({type: 'Adventuring Gear'})},</v>
      </c>
    </row>
    <row r="147" spans="1:15" s="12" customFormat="1" outlineLevel="1" x14ac:dyDescent="0.2">
      <c r="A147" s="11" t="s">
        <v>1129</v>
      </c>
      <c r="B147" s="37" t="s">
        <v>1130</v>
      </c>
      <c r="C147" s="12">
        <v>1</v>
      </c>
      <c r="D147" s="12">
        <v>40</v>
      </c>
      <c r="E147" s="13" t="s">
        <v>945</v>
      </c>
      <c r="G147" s="4" t="str">
        <f t="shared" si="18"/>
        <v>product_name: 'Lock, average'</v>
      </c>
      <c r="H147" s="4" t="str">
        <f t="shared" si="19"/>
        <v>description: 'Open Locks DC 25'</v>
      </c>
      <c r="I147" s="4" t="str">
        <f t="shared" si="20"/>
        <v>cost: 40</v>
      </c>
      <c r="J147" s="4" t="str">
        <f t="shared" ca="1" si="21"/>
        <v>stock: 3</v>
      </c>
      <c r="K147" s="4" t="str">
        <f t="shared" si="22"/>
        <v>weight: 1</v>
      </c>
      <c r="L147" s="4" t="str">
        <f t="shared" si="23"/>
        <v>category_id: 3</v>
      </c>
      <c r="M147" s="4" t="str">
        <f t="shared" si="24"/>
        <v>type: 'Adventuring Gear'</v>
      </c>
      <c r="N147" s="4" t="str">
        <f t="shared" si="25"/>
        <v/>
      </c>
      <c r="O147" s="4" t="str">
        <f t="shared" ca="1" si="26"/>
        <v>{product_name: 'Lock, average', description: 'Open Locks DC 25', cost: 40, stock: 3, weight: 1, category_id: 3, additional_information: JSON.stringify({type: 'Adventuring Gear'})},</v>
      </c>
    </row>
    <row r="148" spans="1:15" s="12" customFormat="1" outlineLevel="1" x14ac:dyDescent="0.2">
      <c r="A148" s="11" t="s">
        <v>1131</v>
      </c>
      <c r="B148" s="37" t="s">
        <v>1132</v>
      </c>
      <c r="C148" s="12">
        <v>1</v>
      </c>
      <c r="D148" s="12">
        <v>80</v>
      </c>
      <c r="E148" s="13" t="s">
        <v>945</v>
      </c>
      <c r="G148" s="4" t="str">
        <f t="shared" si="18"/>
        <v>product_name: 'Lock, good'</v>
      </c>
      <c r="H148" s="4" t="str">
        <f t="shared" si="19"/>
        <v>description: 'Open Locks DC 30'</v>
      </c>
      <c r="I148" s="4" t="str">
        <f t="shared" si="20"/>
        <v>cost: 80</v>
      </c>
      <c r="J148" s="4" t="str">
        <f t="shared" ca="1" si="21"/>
        <v>stock: 15</v>
      </c>
      <c r="K148" s="4" t="str">
        <f t="shared" si="22"/>
        <v>weight: 1</v>
      </c>
      <c r="L148" s="4" t="str">
        <f t="shared" si="23"/>
        <v>category_id: 3</v>
      </c>
      <c r="M148" s="4" t="str">
        <f t="shared" si="24"/>
        <v>type: 'Adventuring Gear'</v>
      </c>
      <c r="N148" s="4" t="str">
        <f t="shared" si="25"/>
        <v/>
      </c>
      <c r="O148" s="4" t="str">
        <f t="shared" ca="1" si="26"/>
        <v>{product_name: 'Lock, good', description: 'Open Locks DC 30', cost: 80, stock: 15, weight: 1, category_id: 3, additional_information: JSON.stringify({type: 'Adventuring Gear'})},</v>
      </c>
    </row>
    <row r="149" spans="1:15" s="12" customFormat="1" outlineLevel="1" x14ac:dyDescent="0.2">
      <c r="A149" s="11" t="s">
        <v>1133</v>
      </c>
      <c r="B149" s="37" t="s">
        <v>1134</v>
      </c>
      <c r="C149" s="12">
        <v>1</v>
      </c>
      <c r="D149" s="12">
        <v>20</v>
      </c>
      <c r="E149" s="13" t="s">
        <v>945</v>
      </c>
      <c r="G149" s="4" t="str">
        <f t="shared" si="18"/>
        <v>product_name: 'Lock, simple'</v>
      </c>
      <c r="H149" s="4" t="str">
        <f t="shared" si="19"/>
        <v>description: 'Open Locks DC 20'</v>
      </c>
      <c r="I149" s="4" t="str">
        <f t="shared" si="20"/>
        <v>cost: 20</v>
      </c>
      <c r="J149" s="4" t="str">
        <f t="shared" ca="1" si="21"/>
        <v>stock: 8</v>
      </c>
      <c r="K149" s="4" t="str">
        <f t="shared" si="22"/>
        <v>weight: 1</v>
      </c>
      <c r="L149" s="4" t="str">
        <f t="shared" si="23"/>
        <v>category_id: 3</v>
      </c>
      <c r="M149" s="4" t="str">
        <f t="shared" si="24"/>
        <v>type: 'Adventuring Gear'</v>
      </c>
      <c r="N149" s="4" t="str">
        <f t="shared" si="25"/>
        <v/>
      </c>
      <c r="O149" s="4" t="str">
        <f t="shared" ca="1" si="26"/>
        <v>{product_name: 'Lock, simple', description: 'Open Locks DC 20', cost: 20, stock: 8, weight: 1, category_id: 3, additional_information: JSON.stringify({type: 'Adventuring Gear'})},</v>
      </c>
    </row>
    <row r="150" spans="1:15" s="12" customFormat="1" outlineLevel="1" x14ac:dyDescent="0.2">
      <c r="A150" s="11" t="s">
        <v>1135</v>
      </c>
      <c r="B150" s="37" t="s">
        <v>1136</v>
      </c>
      <c r="C150" s="12">
        <v>1</v>
      </c>
      <c r="D150" s="12">
        <v>150</v>
      </c>
      <c r="E150" s="13" t="s">
        <v>945</v>
      </c>
      <c r="G150" s="4" t="str">
        <f t="shared" si="18"/>
        <v>product_name: 'Lock, superior'</v>
      </c>
      <c r="H150" s="4" t="str">
        <f t="shared" si="19"/>
        <v>description: 'Open Locks DC 40'</v>
      </c>
      <c r="I150" s="4" t="str">
        <f t="shared" si="20"/>
        <v>cost: 150</v>
      </c>
      <c r="J150" s="4" t="str">
        <f t="shared" ca="1" si="21"/>
        <v>stock: 4</v>
      </c>
      <c r="K150" s="4" t="str">
        <f t="shared" si="22"/>
        <v>weight: 1</v>
      </c>
      <c r="L150" s="4" t="str">
        <f t="shared" si="23"/>
        <v>category_id: 3</v>
      </c>
      <c r="M150" s="4" t="str">
        <f t="shared" si="24"/>
        <v>type: 'Adventuring Gear'</v>
      </c>
      <c r="N150" s="4" t="str">
        <f t="shared" si="25"/>
        <v/>
      </c>
      <c r="O150" s="4" t="str">
        <f t="shared" ca="1" si="26"/>
        <v>{product_name: 'Lock, superior', description: 'Open Locks DC 40', cost: 150, stock: 4, weight: 1, category_id: 3, additional_information: JSON.stringify({type: 'Adventuring Gear'})},</v>
      </c>
    </row>
    <row r="151" spans="1:15" s="12" customFormat="1" ht="51" outlineLevel="1" x14ac:dyDescent="0.2">
      <c r="A151" s="11" t="s">
        <v>1137</v>
      </c>
      <c r="B151" s="37" t="s">
        <v>1139</v>
      </c>
      <c r="D151" s="12">
        <v>10000</v>
      </c>
      <c r="E151" s="13" t="s">
        <v>997</v>
      </c>
      <c r="G151" s="4" t="str">
        <f t="shared" si="18"/>
        <v>product_name: 'Longship'</v>
      </c>
      <c r="H151" s="4" t="str">
        <f t="shared" si="19"/>
        <v>description: 'This 75-foot-long ship with forty oars requires a total crew of 50. It has a single mast and a square sail, and it can carry 50 tons of cargo or 120 soldiers. A longship can make sea voyages. It moves about 3 miles per hour when being rowed or under sail.'</v>
      </c>
      <c r="I151" s="4" t="str">
        <f t="shared" si="20"/>
        <v>cost: 10000</v>
      </c>
      <c r="J151" s="4" t="str">
        <f t="shared" ca="1" si="21"/>
        <v>stock: 2</v>
      </c>
      <c r="K151" s="4" t="str">
        <f t="shared" si="22"/>
        <v>weight: -1</v>
      </c>
      <c r="L151" s="4" t="str">
        <f t="shared" si="23"/>
        <v>category_id: 3</v>
      </c>
      <c r="M151" s="4" t="str">
        <f t="shared" si="24"/>
        <v>type: 'Tansport'</v>
      </c>
      <c r="N151" s="4" t="str">
        <f t="shared" si="25"/>
        <v/>
      </c>
      <c r="O151" s="4" t="str">
        <f t="shared" ca="1" si="26"/>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2, weight: -1, category_id: 3, additional_information: JSON.stringify({type: 'Tansport'})},</v>
      </c>
    </row>
    <row r="152" spans="1:15" s="12" customFormat="1" ht="81.599999999999994" outlineLevel="1" x14ac:dyDescent="0.2">
      <c r="A152" s="11" t="s">
        <v>1140</v>
      </c>
      <c r="B152" s="37" t="s">
        <v>1142</v>
      </c>
      <c r="C152" s="12">
        <v>0</v>
      </c>
      <c r="D152" s="12">
        <v>100</v>
      </c>
      <c r="E152" s="13" t="s">
        <v>914</v>
      </c>
      <c r="G152" s="4" t="str">
        <f t="shared" si="18"/>
        <v>product_name: 'Magnifying Glass'</v>
      </c>
      <c r="H152" s="4" t="str">
        <f t="shared" si="19"/>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I152" s="4" t="str">
        <f t="shared" si="20"/>
        <v>cost: 100</v>
      </c>
      <c r="J152" s="4" t="str">
        <f t="shared" ca="1" si="21"/>
        <v>stock: 3</v>
      </c>
      <c r="K152" s="4" t="str">
        <f t="shared" si="22"/>
        <v>weight: 0</v>
      </c>
      <c r="L152" s="4" t="str">
        <f t="shared" si="23"/>
        <v>category_id: 3</v>
      </c>
      <c r="M152" s="4" t="str">
        <f t="shared" si="24"/>
        <v>type: 'Tools &amp; Skill Kits'</v>
      </c>
      <c r="N152" s="4" t="str">
        <f t="shared" si="25"/>
        <v/>
      </c>
      <c r="O152" s="4" t="str">
        <f t="shared" ca="1" si="26"/>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3, weight: 0, category_id: 3, additional_information: JSON.stringify({type: 'Tools &amp; Skill Kits'})},</v>
      </c>
    </row>
    <row r="153" spans="1:15" s="12" customFormat="1" outlineLevel="1" x14ac:dyDescent="0.2">
      <c r="A153" s="11" t="s">
        <v>1143</v>
      </c>
      <c r="B153" s="37" t="s">
        <v>1366</v>
      </c>
      <c r="C153" s="12">
        <v>2</v>
      </c>
      <c r="D153" s="12">
        <v>15</v>
      </c>
      <c r="E153" s="13" t="s">
        <v>945</v>
      </c>
      <c r="G153" s="4" t="str">
        <f t="shared" si="18"/>
        <v>product_name: 'Manacles'</v>
      </c>
      <c r="H153" s="4" t="str">
        <f t="shared" si="19"/>
        <v>description: 'Hard 10, 10 HP. EscArt DC 30 or burst DC 26'</v>
      </c>
      <c r="I153" s="4" t="str">
        <f t="shared" si="20"/>
        <v>cost: 15</v>
      </c>
      <c r="J153" s="4" t="str">
        <f t="shared" ca="1" si="21"/>
        <v>stock: 5</v>
      </c>
      <c r="K153" s="4" t="str">
        <f t="shared" si="22"/>
        <v>weight: 2</v>
      </c>
      <c r="L153" s="4" t="str">
        <f t="shared" si="23"/>
        <v>category_id: 3</v>
      </c>
      <c r="M153" s="4" t="str">
        <f t="shared" si="24"/>
        <v>type: 'Adventuring Gear'</v>
      </c>
      <c r="N153" s="4" t="str">
        <f t="shared" si="25"/>
        <v/>
      </c>
      <c r="O153" s="4" t="str">
        <f t="shared" ca="1" si="26"/>
        <v>{product_name: 'Manacles', description: 'Hard 10, 10 HP. EscArt DC 30 or burst DC 26', cost: 15, stock: 5, weight: 2, category_id: 3, additional_information: JSON.stringify({type: 'Adventuring Gear'})},</v>
      </c>
    </row>
    <row r="154" spans="1:15" s="12" customFormat="1" outlineLevel="1" x14ac:dyDescent="0.2">
      <c r="A154" s="11" t="s">
        <v>1145</v>
      </c>
      <c r="B154" s="37" t="s">
        <v>1367</v>
      </c>
      <c r="C154" s="12">
        <v>2</v>
      </c>
      <c r="D154" s="12">
        <v>50</v>
      </c>
      <c r="E154" s="13" t="s">
        <v>945</v>
      </c>
      <c r="G154" s="4" t="str">
        <f t="shared" si="18"/>
        <v>product_name: 'Manacles, Masterwork'</v>
      </c>
      <c r="H154" s="4" t="str">
        <f t="shared" si="19"/>
        <v>description: 'Hard 10, 10 HP. EscArt DC 35 or burst DC 28'</v>
      </c>
      <c r="I154" s="4" t="str">
        <f t="shared" si="20"/>
        <v>cost: 50</v>
      </c>
      <c r="J154" s="4" t="str">
        <f t="shared" ca="1" si="21"/>
        <v>stock: 9</v>
      </c>
      <c r="K154" s="4" t="str">
        <f t="shared" si="22"/>
        <v>weight: 2</v>
      </c>
      <c r="L154" s="4" t="str">
        <f t="shared" si="23"/>
        <v>category_id: 3</v>
      </c>
      <c r="M154" s="4" t="str">
        <f t="shared" si="24"/>
        <v>type: 'Adventuring Gear'</v>
      </c>
      <c r="N154" s="4" t="str">
        <f t="shared" si="25"/>
        <v/>
      </c>
      <c r="O154" s="4" t="str">
        <f t="shared" ca="1" si="26"/>
        <v>{product_name: 'Manacles, Masterwork', description: 'Hard 10, 10 HP. EscArt DC 35 or burst DC 28', cost: 50, stock: 9, weight: 2, category_id: 3, additional_information: JSON.stringify({type: 'Adventuring Gear'})},</v>
      </c>
    </row>
    <row r="155" spans="1:15" s="12" customFormat="1" ht="20.399999999999999" outlineLevel="1" x14ac:dyDescent="0.2">
      <c r="A155" s="11" t="s">
        <v>1147</v>
      </c>
      <c r="B155" s="37" t="s">
        <v>1148</v>
      </c>
      <c r="D155" s="12">
        <v>100000</v>
      </c>
      <c r="E155" s="13"/>
      <c r="G155" s="4" t="str">
        <f t="shared" si="18"/>
        <v>product_name: 'Mansion'</v>
      </c>
      <c r="H155" s="4" t="str">
        <f t="shared" si="19"/>
        <v>description: '10 to 20 room, 2 to 3 story mansion of wood and brick with a slate roof'</v>
      </c>
      <c r="I155" s="4" t="str">
        <f t="shared" si="20"/>
        <v>cost: 100000</v>
      </c>
      <c r="J155" s="4" t="str">
        <f t="shared" ca="1" si="21"/>
        <v>stock: 12</v>
      </c>
      <c r="K155" s="4" t="str">
        <f t="shared" si="22"/>
        <v>weight: -1</v>
      </c>
      <c r="L155" s="4" t="str">
        <f t="shared" si="23"/>
        <v>category_id: 3</v>
      </c>
      <c r="M155" s="4" t="str">
        <f t="shared" si="24"/>
        <v/>
      </c>
      <c r="N155" s="4" t="str">
        <f t="shared" si="25"/>
        <v/>
      </c>
      <c r="O155" s="4" t="str">
        <f t="shared" ca="1" si="26"/>
        <v>{product_name: 'Mansion', description: '10 to 20 room, 2 to 3 story mansion of wood and brick with a slate roof', cost: 100000, stock: 12, weight: -1, category_id: 3, additional_information: JSON.stringify({})},</v>
      </c>
    </row>
    <row r="156" spans="1:15" s="12" customFormat="1" outlineLevel="1" x14ac:dyDescent="0.2">
      <c r="A156" s="11" t="s">
        <v>1149</v>
      </c>
      <c r="B156" s="37" t="s">
        <v>1352</v>
      </c>
      <c r="C156" s="12">
        <v>0.5</v>
      </c>
      <c r="D156" s="12">
        <v>1</v>
      </c>
      <c r="E156" s="13"/>
      <c r="G156" s="4" t="str">
        <f t="shared" si="18"/>
        <v>product_name: 'Map Case'</v>
      </c>
      <c r="H156" s="4" t="str">
        <f t="shared" si="19"/>
        <v/>
      </c>
      <c r="I156" s="4" t="str">
        <f t="shared" si="20"/>
        <v>cost: 1</v>
      </c>
      <c r="J156" s="4" t="str">
        <f t="shared" ca="1" si="21"/>
        <v>stock: 3</v>
      </c>
      <c r="K156" s="4" t="str">
        <f t="shared" si="22"/>
        <v>weight: 0.5</v>
      </c>
      <c r="L156" s="4" t="str">
        <f t="shared" si="23"/>
        <v>category_id: 3</v>
      </c>
      <c r="M156" s="4" t="str">
        <f t="shared" si="24"/>
        <v/>
      </c>
      <c r="N156" s="4" t="str">
        <f t="shared" si="25"/>
        <v/>
      </c>
      <c r="O156" s="4" t="str">
        <f t="shared" ca="1" si="26"/>
        <v>{product_name: 'Map Case', cost: 1, stock: 3, weight: 0.5, category_id: 3, additional_information: JSON.stringify({})},</v>
      </c>
    </row>
    <row r="157" spans="1:15" s="12" customFormat="1" outlineLevel="1" x14ac:dyDescent="0.2">
      <c r="A157" s="11" t="s">
        <v>1150</v>
      </c>
      <c r="B157" s="37" t="s">
        <v>1352</v>
      </c>
      <c r="C157" s="12">
        <v>1</v>
      </c>
      <c r="E157" s="13"/>
      <c r="G157" s="4" t="str">
        <f t="shared" si="18"/>
        <v>product_name: 'Mask Filter Refill'</v>
      </c>
      <c r="H157" s="4" t="str">
        <f t="shared" si="19"/>
        <v/>
      </c>
      <c r="I157" s="4" t="str">
        <f t="shared" si="20"/>
        <v>cost: -1</v>
      </c>
      <c r="J157" s="4" t="str">
        <f t="shared" ca="1" si="21"/>
        <v>stock: 7</v>
      </c>
      <c r="K157" s="4" t="str">
        <f t="shared" si="22"/>
        <v>weight: 1</v>
      </c>
      <c r="L157" s="4" t="str">
        <f t="shared" si="23"/>
        <v>category_id: 3</v>
      </c>
      <c r="M157" s="4" t="str">
        <f t="shared" si="24"/>
        <v/>
      </c>
      <c r="N157" s="4" t="str">
        <f t="shared" si="25"/>
        <v/>
      </c>
      <c r="O157" s="4" t="str">
        <f t="shared" ca="1" si="26"/>
        <v>{product_name: 'Mask Filter Refill', cost: -1, stock: 7, weight: 1, category_id: 3, additional_information: JSON.stringify({})},</v>
      </c>
    </row>
    <row r="158" spans="1:15" s="12" customFormat="1" outlineLevel="1" x14ac:dyDescent="0.2">
      <c r="A158" s="11" t="s">
        <v>1151</v>
      </c>
      <c r="B158" s="37" t="s">
        <v>1352</v>
      </c>
      <c r="C158" s="12">
        <v>0.5</v>
      </c>
      <c r="D158" s="12">
        <v>1</v>
      </c>
      <c r="E158" s="13" t="s">
        <v>945</v>
      </c>
      <c r="G158" s="4" t="str">
        <f t="shared" si="18"/>
        <v>product_name: 'Mirror, Small Steel'</v>
      </c>
      <c r="H158" s="4" t="str">
        <f t="shared" si="19"/>
        <v/>
      </c>
      <c r="I158" s="4" t="str">
        <f t="shared" si="20"/>
        <v>cost: 1</v>
      </c>
      <c r="J158" s="4" t="str">
        <f t="shared" ca="1" si="21"/>
        <v>stock: 1</v>
      </c>
      <c r="K158" s="4" t="str">
        <f t="shared" si="22"/>
        <v>weight: 0.5</v>
      </c>
      <c r="L158" s="4" t="str">
        <f t="shared" si="23"/>
        <v>category_id: 3</v>
      </c>
      <c r="M158" s="4" t="str">
        <f t="shared" si="24"/>
        <v>type: 'Adventuring Gear'</v>
      </c>
      <c r="N158" s="4" t="str">
        <f t="shared" si="25"/>
        <v/>
      </c>
      <c r="O158" s="4" t="str">
        <f t="shared" ca="1" si="26"/>
        <v>{product_name: 'Mirror, Small Steel', cost: 1, stock: 1, weight: 0.5, category_id: 3, additional_information: JSON.stringify({type: 'Adventuring Gear'})},</v>
      </c>
    </row>
    <row r="159" spans="1:15" s="12" customFormat="1" ht="20.399999999999999" outlineLevel="1" x14ac:dyDescent="0.2">
      <c r="A159" s="11" t="s">
        <v>1152</v>
      </c>
      <c r="B159" s="37" t="s">
        <v>1153</v>
      </c>
      <c r="D159" s="12">
        <v>50000</v>
      </c>
      <c r="E159" s="13"/>
      <c r="G159" s="4" t="str">
        <f t="shared" si="18"/>
        <v>product_name: 'Moat and Bridge'</v>
      </c>
      <c r="H159" s="4" t="str">
        <f t="shared" si="19"/>
        <v>description: 'Moat 15\' deep and 30\' wide with a retractable wooden bridge'</v>
      </c>
      <c r="I159" s="4" t="str">
        <f t="shared" si="20"/>
        <v>cost: 50000</v>
      </c>
      <c r="J159" s="4" t="str">
        <f t="shared" ca="1" si="21"/>
        <v>stock: 6</v>
      </c>
      <c r="K159" s="4" t="str">
        <f t="shared" si="22"/>
        <v>weight: -1</v>
      </c>
      <c r="L159" s="4" t="str">
        <f t="shared" si="23"/>
        <v>category_id: 3</v>
      </c>
      <c r="M159" s="4" t="str">
        <f t="shared" si="24"/>
        <v/>
      </c>
      <c r="N159" s="4" t="str">
        <f t="shared" si="25"/>
        <v/>
      </c>
      <c r="O159" s="4" t="str">
        <f t="shared" ca="1" si="26"/>
        <v>{product_name: 'Moat and Bridge', description: 'Moat 15\' deep and 30\' wide with a retractable wooden bridge', cost: 50000, stock: 6, weight: -1, category_id: 3, additional_information: JSON.stringify({})},</v>
      </c>
    </row>
    <row r="160" spans="1:15" s="12" customFormat="1" outlineLevel="1" x14ac:dyDescent="0.2">
      <c r="A160" s="11" t="s">
        <v>1154</v>
      </c>
      <c r="B160" s="37" t="s">
        <v>1352</v>
      </c>
      <c r="C160" s="12">
        <v>3</v>
      </c>
      <c r="E160" s="13"/>
      <c r="G160" s="4" t="str">
        <f t="shared" si="18"/>
        <v>product_name: 'Mobile Brace'</v>
      </c>
      <c r="H160" s="4" t="str">
        <f t="shared" si="19"/>
        <v/>
      </c>
      <c r="I160" s="4" t="str">
        <f t="shared" si="20"/>
        <v>cost: -1</v>
      </c>
      <c r="J160" s="4" t="str">
        <f t="shared" ca="1" si="21"/>
        <v>stock: 7</v>
      </c>
      <c r="K160" s="4" t="str">
        <f t="shared" si="22"/>
        <v>weight: 3</v>
      </c>
      <c r="L160" s="4" t="str">
        <f t="shared" si="23"/>
        <v>category_id: 3</v>
      </c>
      <c r="M160" s="4" t="str">
        <f t="shared" si="24"/>
        <v/>
      </c>
      <c r="N160" s="4" t="str">
        <f t="shared" si="25"/>
        <v/>
      </c>
      <c r="O160" s="4" t="str">
        <f t="shared" ca="1" si="26"/>
        <v>{product_name: 'Mobile Brace', cost: -1, stock: 7, weight: 3, category_id: 3, additional_information: JSON.stringify({})},</v>
      </c>
    </row>
    <row r="161" spans="1:15" s="12" customFormat="1" ht="61.2" outlineLevel="1" x14ac:dyDescent="0.2">
      <c r="A161" s="11" t="s">
        <v>1155</v>
      </c>
      <c r="B161" s="37" t="s">
        <v>1157</v>
      </c>
      <c r="C161" s="12">
        <v>2</v>
      </c>
      <c r="D161" s="12">
        <v>5</v>
      </c>
      <c r="E161" s="13" t="s">
        <v>870</v>
      </c>
      <c r="G161" s="4" t="str">
        <f t="shared" si="18"/>
        <v>product_name: 'Monk\'s Outfit'</v>
      </c>
      <c r="H161" s="4" t="str">
        <f t="shared" si="19"/>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I161" s="4" t="str">
        <f t="shared" si="20"/>
        <v>cost: 5</v>
      </c>
      <c r="J161" s="4" t="str">
        <f t="shared" ca="1" si="21"/>
        <v>stock: 7</v>
      </c>
      <c r="K161" s="4" t="str">
        <f t="shared" si="22"/>
        <v>weight: 2</v>
      </c>
      <c r="L161" s="4" t="str">
        <f t="shared" si="23"/>
        <v>category_id: 3</v>
      </c>
      <c r="M161" s="4" t="str">
        <f t="shared" si="24"/>
        <v>type: 'Clothing'</v>
      </c>
      <c r="N161" s="4" t="str">
        <f t="shared" si="25"/>
        <v/>
      </c>
      <c r="O161" s="4" t="str">
        <f t="shared" ca="1" si="26"/>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7, weight: 2, category_id: 3, additional_information: JSON.stringify({type: 'Clothing'})},</v>
      </c>
    </row>
    <row r="162" spans="1:15" s="12" customFormat="1" outlineLevel="1" x14ac:dyDescent="0.2">
      <c r="A162" s="11" t="s">
        <v>1158</v>
      </c>
      <c r="B162" s="37" t="s">
        <v>1352</v>
      </c>
      <c r="C162" s="12">
        <v>1</v>
      </c>
      <c r="D162" s="12">
        <v>0.02</v>
      </c>
      <c r="E162" s="13" t="s">
        <v>945</v>
      </c>
      <c r="G162" s="4" t="str">
        <f t="shared" si="18"/>
        <v>product_name: 'Mug/Tankard, clay'</v>
      </c>
      <c r="H162" s="4" t="str">
        <f t="shared" si="19"/>
        <v/>
      </c>
      <c r="I162" s="4" t="str">
        <f t="shared" si="20"/>
        <v>cost: 0.02</v>
      </c>
      <c r="J162" s="4" t="str">
        <f t="shared" ca="1" si="21"/>
        <v>stock: 11</v>
      </c>
      <c r="K162" s="4" t="str">
        <f t="shared" si="22"/>
        <v>weight: 1</v>
      </c>
      <c r="L162" s="4" t="str">
        <f t="shared" si="23"/>
        <v>category_id: 3</v>
      </c>
      <c r="M162" s="4" t="str">
        <f t="shared" si="24"/>
        <v>type: 'Adventuring Gear'</v>
      </c>
      <c r="N162" s="4" t="str">
        <f t="shared" si="25"/>
        <v/>
      </c>
      <c r="O162" s="4" t="str">
        <f t="shared" ca="1" si="26"/>
        <v>{product_name: 'Mug/Tankard, clay', cost: 0.02, stock: 11, weight: 1, category_id: 3, additional_information: JSON.stringify({type: 'Adventuring Gear'})},</v>
      </c>
    </row>
    <row r="163" spans="1:15" s="12" customFormat="1" ht="51" outlineLevel="1" x14ac:dyDescent="0.2">
      <c r="A163" s="11" t="s">
        <v>1159</v>
      </c>
      <c r="B163" s="37" t="s">
        <v>1041</v>
      </c>
      <c r="D163" s="12">
        <v>8</v>
      </c>
      <c r="E163" s="13" t="s">
        <v>1035</v>
      </c>
      <c r="G163" s="4" t="str">
        <f t="shared" si="18"/>
        <v>product_name: 'Mule'</v>
      </c>
      <c r="H163" s="4" t="str">
        <f t="shared" si="19"/>
        <v>description: 'Donkeys and mules are stolid in the face of danger, hardy, surefooted, and capable of carrying heavy loads over vast distances. Unlike a horse, a donkey or a mule is willing (though not eager) to enter dungeons and other strange or threatening places.'</v>
      </c>
      <c r="I163" s="4" t="str">
        <f t="shared" si="20"/>
        <v>cost: 8</v>
      </c>
      <c r="J163" s="4" t="str">
        <f t="shared" ca="1" si="21"/>
        <v>stock: 7</v>
      </c>
      <c r="K163" s="4" t="str">
        <f t="shared" si="22"/>
        <v>weight: -1</v>
      </c>
      <c r="L163" s="4" t="str">
        <f t="shared" si="23"/>
        <v>category_id: 3</v>
      </c>
      <c r="M163" s="4" t="str">
        <f t="shared" si="24"/>
        <v>type: 'Mounts &amp; Related Gear'</v>
      </c>
      <c r="N163" s="4" t="str">
        <f t="shared" si="25"/>
        <v/>
      </c>
      <c r="O163" s="4" t="str">
        <f t="shared" ca="1" si="26"/>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7, weight: -1, category_id: 3, additional_information: JSON.stringify({type: 'Mounts &amp; Related Gear'})},</v>
      </c>
    </row>
    <row r="164" spans="1:15" s="12" customFormat="1" outlineLevel="1" x14ac:dyDescent="0.2">
      <c r="A164" s="11" t="s">
        <v>1161</v>
      </c>
      <c r="B164" s="37" t="s">
        <v>1352</v>
      </c>
      <c r="C164" s="12">
        <v>3</v>
      </c>
      <c r="D164" s="12">
        <v>5</v>
      </c>
      <c r="E164" s="13" t="s">
        <v>914</v>
      </c>
      <c r="G164" s="4" t="str">
        <f t="shared" si="18"/>
        <v>product_name: 'Musical Instrument, Common'</v>
      </c>
      <c r="H164" s="4" t="str">
        <f t="shared" si="19"/>
        <v/>
      </c>
      <c r="I164" s="4" t="str">
        <f t="shared" si="20"/>
        <v>cost: 5</v>
      </c>
      <c r="J164" s="4" t="str">
        <f t="shared" ca="1" si="21"/>
        <v>stock: 7</v>
      </c>
      <c r="K164" s="4" t="str">
        <f t="shared" si="22"/>
        <v>weight: 3</v>
      </c>
      <c r="L164" s="4" t="str">
        <f t="shared" si="23"/>
        <v>category_id: 3</v>
      </c>
      <c r="M164" s="4" t="str">
        <f t="shared" si="24"/>
        <v>type: 'Tools &amp; Skill Kits'</v>
      </c>
      <c r="N164" s="4" t="str">
        <f t="shared" si="25"/>
        <v/>
      </c>
      <c r="O164" s="4" t="str">
        <f t="shared" ca="1" si="26"/>
        <v>{product_name: 'Musical Instrument, Common', cost: 5, stock: 7, weight: 3, category_id: 3, additional_information: JSON.stringify({type: 'Tools &amp; Skill Kits'})},</v>
      </c>
    </row>
    <row r="165" spans="1:15" s="12" customFormat="1" ht="20.399999999999999" outlineLevel="1" x14ac:dyDescent="0.2">
      <c r="A165" s="11" t="s">
        <v>1162</v>
      </c>
      <c r="B165" s="37" t="s">
        <v>1164</v>
      </c>
      <c r="C165" s="12">
        <v>3</v>
      </c>
      <c r="D165" s="12">
        <v>100</v>
      </c>
      <c r="E165" s="13" t="s">
        <v>914</v>
      </c>
      <c r="G165" s="4" t="str">
        <f t="shared" si="18"/>
        <v>product_name: 'Musical Instrument, Masterwork'</v>
      </c>
      <c r="H165" s="4" t="str">
        <f t="shared" si="19"/>
        <v>description: 'A masterwork instrument grants a +2 circumstance bonus on Perform checks involving its use.'</v>
      </c>
      <c r="I165" s="4" t="str">
        <f t="shared" si="20"/>
        <v>cost: 100</v>
      </c>
      <c r="J165" s="4" t="str">
        <f t="shared" ca="1" si="21"/>
        <v>stock: 5</v>
      </c>
      <c r="K165" s="4" t="str">
        <f t="shared" si="22"/>
        <v>weight: 3</v>
      </c>
      <c r="L165" s="4" t="str">
        <f t="shared" si="23"/>
        <v>category_id: 3</v>
      </c>
      <c r="M165" s="4" t="str">
        <f t="shared" si="24"/>
        <v>type: 'Tools &amp; Skill Kits'</v>
      </c>
      <c r="N165" s="4" t="str">
        <f t="shared" si="25"/>
        <v/>
      </c>
      <c r="O165" s="4" t="str">
        <f t="shared" ca="1" si="26"/>
        <v>{product_name: 'Musical Instrument, Masterwork', description: 'A masterwork instrument grants a +2 circumstance bonus on Perform checks involving its use.', cost: 100, stock: 5, weight: 3, category_id: 3, additional_information: JSON.stringify({type: 'Tools &amp; Skill Kits'})},</v>
      </c>
    </row>
    <row r="166" spans="1:15" s="12" customFormat="1" ht="61.2" outlineLevel="1" x14ac:dyDescent="0.2">
      <c r="A166" s="11" t="s">
        <v>1165</v>
      </c>
      <c r="B166" s="37" t="s">
        <v>1167</v>
      </c>
      <c r="C166" s="12">
        <v>10</v>
      </c>
      <c r="D166" s="12">
        <v>75</v>
      </c>
      <c r="E166" s="13" t="s">
        <v>870</v>
      </c>
      <c r="G166" s="4" t="str">
        <f t="shared" si="18"/>
        <v>product_name: 'Noble\'s Outfit'</v>
      </c>
      <c r="H166" s="4" t="str">
        <f t="shared" si="19"/>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I166" s="4" t="str">
        <f t="shared" si="20"/>
        <v>cost: 75</v>
      </c>
      <c r="J166" s="4" t="str">
        <f t="shared" ca="1" si="21"/>
        <v>stock: 3</v>
      </c>
      <c r="K166" s="4" t="str">
        <f t="shared" si="22"/>
        <v>weight: 10</v>
      </c>
      <c r="L166" s="4" t="str">
        <f t="shared" si="23"/>
        <v>category_id: 3</v>
      </c>
      <c r="M166" s="4" t="str">
        <f t="shared" si="24"/>
        <v>type: 'Clothing'</v>
      </c>
      <c r="N166" s="4" t="str">
        <f t="shared" si="25"/>
        <v/>
      </c>
      <c r="O166" s="4" t="str">
        <f t="shared" ca="1" si="26"/>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3, weight: 10, category_id: 3, additional_information: JSON.stringify({type: 'Clothing'})},</v>
      </c>
    </row>
    <row r="167" spans="1:15" s="12" customFormat="1" outlineLevel="1" x14ac:dyDescent="0.2">
      <c r="A167" s="11" t="s">
        <v>1168</v>
      </c>
      <c r="B167" s="37" t="s">
        <v>1352</v>
      </c>
      <c r="D167" s="12">
        <v>2</v>
      </c>
      <c r="E167" s="13"/>
      <c r="G167" s="4" t="str">
        <f t="shared" si="18"/>
        <v>product_name: 'Oar'</v>
      </c>
      <c r="H167" s="4" t="str">
        <f t="shared" si="19"/>
        <v/>
      </c>
      <c r="I167" s="4" t="str">
        <f t="shared" si="20"/>
        <v>cost: 2</v>
      </c>
      <c r="J167" s="4" t="str">
        <f t="shared" ca="1" si="21"/>
        <v>stock: 18</v>
      </c>
      <c r="K167" s="4" t="str">
        <f t="shared" si="22"/>
        <v>weight: -1</v>
      </c>
      <c r="L167" s="4" t="str">
        <f t="shared" si="23"/>
        <v>category_id: 3</v>
      </c>
      <c r="M167" s="4" t="str">
        <f t="shared" si="24"/>
        <v/>
      </c>
      <c r="N167" s="4" t="str">
        <f t="shared" si="25"/>
        <v/>
      </c>
      <c r="O167" s="4" t="str">
        <f t="shared" ca="1" si="26"/>
        <v>{product_name: 'Oar', cost: 2, stock: 18, weight: -1, category_id: 3, additional_information: JSON.stringify({})},</v>
      </c>
    </row>
    <row r="168" spans="1:15" s="12" customFormat="1" ht="102" outlineLevel="1" x14ac:dyDescent="0.2">
      <c r="A168" s="11" t="s">
        <v>1169</v>
      </c>
      <c r="B168" s="37" t="s">
        <v>1171</v>
      </c>
      <c r="C168" s="12">
        <v>1</v>
      </c>
      <c r="D168" s="12">
        <v>0.1</v>
      </c>
      <c r="E168" s="13" t="s">
        <v>945</v>
      </c>
      <c r="G168" s="4" t="str">
        <f t="shared" si="18"/>
        <v>product_name: 'Oil'</v>
      </c>
      <c r="H168" s="4" t="str">
        <f t="shared" si="19"/>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I168" s="4" t="str">
        <f t="shared" si="20"/>
        <v>cost: 0.1</v>
      </c>
      <c r="J168" s="4" t="str">
        <f t="shared" ca="1" si="21"/>
        <v>stock: 6</v>
      </c>
      <c r="K168" s="4" t="str">
        <f t="shared" si="22"/>
        <v>weight: 1</v>
      </c>
      <c r="L168" s="4" t="str">
        <f t="shared" si="23"/>
        <v>category_id: 3</v>
      </c>
      <c r="M168" s="4" t="str">
        <f t="shared" si="24"/>
        <v>type: 'Adventuring Gear'</v>
      </c>
      <c r="N168" s="4" t="str">
        <f t="shared" si="25"/>
        <v/>
      </c>
      <c r="O168" s="4" t="str">
        <f t="shared" ca="1" si="26"/>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6, weight: 1, category_id: 3, additional_information: JSON.stringify({type: 'Adventuring Gear'})},</v>
      </c>
    </row>
    <row r="169" spans="1:15" s="12" customFormat="1" outlineLevel="1" x14ac:dyDescent="0.2">
      <c r="A169" s="11" t="s">
        <v>1172</v>
      </c>
      <c r="B169" s="37" t="s">
        <v>1352</v>
      </c>
      <c r="C169" s="12">
        <v>1</v>
      </c>
      <c r="D169" s="12">
        <v>0.2</v>
      </c>
      <c r="E169" s="13"/>
      <c r="G169" s="4" t="str">
        <f t="shared" si="18"/>
        <v>product_name: 'Old men\'s bones set'</v>
      </c>
      <c r="H169" s="4" t="str">
        <f t="shared" si="19"/>
        <v/>
      </c>
      <c r="I169" s="4" t="str">
        <f t="shared" si="20"/>
        <v>cost: 0.2</v>
      </c>
      <c r="J169" s="4" t="str">
        <f t="shared" ca="1" si="21"/>
        <v>stock: 14</v>
      </c>
      <c r="K169" s="4" t="str">
        <f t="shared" si="22"/>
        <v>weight: 1</v>
      </c>
      <c r="L169" s="4" t="str">
        <f t="shared" si="23"/>
        <v>category_id: 3</v>
      </c>
      <c r="M169" s="4" t="str">
        <f t="shared" si="24"/>
        <v/>
      </c>
      <c r="N169" s="4" t="str">
        <f t="shared" si="25"/>
        <v/>
      </c>
      <c r="O169" s="4" t="str">
        <f t="shared" ca="1" si="26"/>
        <v>{product_name: 'Old men\'s bones set', cost: 0.2, stock: 14, weight: 1, category_id: 3, additional_information: JSON.stringify({})},</v>
      </c>
    </row>
    <row r="170" spans="1:15" s="12" customFormat="1" outlineLevel="1" x14ac:dyDescent="0.2">
      <c r="A170" s="11" t="s">
        <v>1173</v>
      </c>
      <c r="B170" s="37" t="s">
        <v>1352</v>
      </c>
      <c r="C170" s="12">
        <v>0</v>
      </c>
      <c r="D170" s="12">
        <v>0.4</v>
      </c>
      <c r="E170" s="13" t="s">
        <v>945</v>
      </c>
      <c r="G170" s="4" t="str">
        <f t="shared" si="18"/>
        <v>product_name: 'Paper (sheet)'</v>
      </c>
      <c r="H170" s="4" t="str">
        <f t="shared" si="19"/>
        <v/>
      </c>
      <c r="I170" s="4" t="str">
        <f t="shared" si="20"/>
        <v>cost: 0.4</v>
      </c>
      <c r="J170" s="4" t="str">
        <f t="shared" ca="1" si="21"/>
        <v>stock: 6</v>
      </c>
      <c r="K170" s="4" t="str">
        <f t="shared" si="22"/>
        <v>weight: 0</v>
      </c>
      <c r="L170" s="4" t="str">
        <f t="shared" si="23"/>
        <v>category_id: 3</v>
      </c>
      <c r="M170" s="4" t="str">
        <f t="shared" si="24"/>
        <v>type: 'Adventuring Gear'</v>
      </c>
      <c r="N170" s="4" t="str">
        <f t="shared" si="25"/>
        <v/>
      </c>
      <c r="O170" s="4" t="str">
        <f t="shared" ca="1" si="26"/>
        <v>{product_name: 'Paper (sheet)', cost: 0.4, stock: 6, weight: 0, category_id: 3, additional_information: JSON.stringify({type: 'Adventuring Gear'})},</v>
      </c>
    </row>
    <row r="171" spans="1:15" s="12" customFormat="1" outlineLevel="1" x14ac:dyDescent="0.2">
      <c r="A171" s="11" t="s">
        <v>1174</v>
      </c>
      <c r="B171" s="37" t="s">
        <v>1352</v>
      </c>
      <c r="C171" s="12">
        <v>0</v>
      </c>
      <c r="D171" s="12">
        <v>0.2</v>
      </c>
      <c r="E171" s="13" t="s">
        <v>945</v>
      </c>
      <c r="G171" s="4" t="str">
        <f t="shared" si="18"/>
        <v>product_name: 'Parchment (sheet)'</v>
      </c>
      <c r="H171" s="4" t="str">
        <f t="shared" si="19"/>
        <v/>
      </c>
      <c r="I171" s="4" t="str">
        <f t="shared" si="20"/>
        <v>cost: 0.2</v>
      </c>
      <c r="J171" s="4" t="str">
        <f t="shared" ca="1" si="21"/>
        <v>stock: 4</v>
      </c>
      <c r="K171" s="4" t="str">
        <f t="shared" si="22"/>
        <v>weight: 0</v>
      </c>
      <c r="L171" s="4" t="str">
        <f t="shared" si="23"/>
        <v>category_id: 3</v>
      </c>
      <c r="M171" s="4" t="str">
        <f t="shared" si="24"/>
        <v>type: 'Adventuring Gear'</v>
      </c>
      <c r="N171" s="4" t="str">
        <f t="shared" si="25"/>
        <v/>
      </c>
      <c r="O171" s="4" t="str">
        <f t="shared" ca="1" si="26"/>
        <v>{product_name: 'Parchment (sheet)', cost: 0.2, stock: 4, weight: 0, category_id: 3, additional_information: JSON.stringify({type: 'Adventuring Gear'})},</v>
      </c>
    </row>
    <row r="172" spans="1:15" s="12" customFormat="1" ht="30.6" outlineLevel="1" x14ac:dyDescent="0.2">
      <c r="A172" s="11" t="s">
        <v>1175</v>
      </c>
      <c r="B172" s="37" t="s">
        <v>1177</v>
      </c>
      <c r="C172" s="12">
        <v>2</v>
      </c>
      <c r="D172" s="12">
        <v>0.1</v>
      </c>
      <c r="E172" s="13" t="s">
        <v>870</v>
      </c>
      <c r="G172" s="4" t="str">
        <f t="shared" si="18"/>
        <v>product_name: 'Peasant\'s Outfit'</v>
      </c>
      <c r="H172" s="4" t="str">
        <f t="shared" si="19"/>
        <v>description: 'This set of clothes consists of a loose shirt and baggy breeches, or a loose shirt and skirt or overdress. Cloth wrappings are used for shoes.'</v>
      </c>
      <c r="I172" s="4" t="str">
        <f t="shared" si="20"/>
        <v>cost: 0.1</v>
      </c>
      <c r="J172" s="4" t="str">
        <f t="shared" ca="1" si="21"/>
        <v>stock: 9</v>
      </c>
      <c r="K172" s="4" t="str">
        <f t="shared" si="22"/>
        <v>weight: 2</v>
      </c>
      <c r="L172" s="4" t="str">
        <f t="shared" si="23"/>
        <v>category_id: 3</v>
      </c>
      <c r="M172" s="4" t="str">
        <f t="shared" si="24"/>
        <v>type: 'Clothing'</v>
      </c>
      <c r="N172" s="4" t="str">
        <f t="shared" si="25"/>
        <v/>
      </c>
      <c r="O172" s="4" t="str">
        <f t="shared" ca="1" si="26"/>
        <v>{product_name: 'Peasant\'s Outfit', description: 'This set of clothes consists of a loose shirt and baggy breeches, or a loose shirt and skirt or overdress. Cloth wrappings are used for shoes.', cost: 0.1, stock: 9, weight: 2, category_id: 3, additional_information: JSON.stringify({type: 'Clothing'})},</v>
      </c>
    </row>
    <row r="173" spans="1:15" s="12" customFormat="1" outlineLevel="1" x14ac:dyDescent="0.2">
      <c r="A173" s="11" t="s">
        <v>1178</v>
      </c>
      <c r="B173" s="37" t="s">
        <v>1031</v>
      </c>
      <c r="C173" s="12">
        <v>0</v>
      </c>
      <c r="D173" s="12">
        <v>10</v>
      </c>
      <c r="E173" s="13"/>
      <c r="G173" s="4" t="str">
        <f t="shared" si="18"/>
        <v>product_name: 'Phantom Ink (Firelight)'</v>
      </c>
      <c r="H173" s="4" t="str">
        <f t="shared" si="19"/>
        <v>description: 'Fades after 1 hour'</v>
      </c>
      <c r="I173" s="4" t="str">
        <f t="shared" si="20"/>
        <v>cost: 10</v>
      </c>
      <c r="J173" s="4" t="str">
        <f t="shared" ca="1" si="21"/>
        <v>stock: 6</v>
      </c>
      <c r="K173" s="4" t="str">
        <f t="shared" si="22"/>
        <v>weight: 0</v>
      </c>
      <c r="L173" s="4" t="str">
        <f t="shared" si="23"/>
        <v>category_id: 3</v>
      </c>
      <c r="M173" s="4" t="str">
        <f t="shared" si="24"/>
        <v/>
      </c>
      <c r="N173" s="4" t="str">
        <f t="shared" si="25"/>
        <v/>
      </c>
      <c r="O173" s="4" t="str">
        <f t="shared" ca="1" si="26"/>
        <v>{product_name: 'Phantom Ink (Firelight)', description: 'Fades after 1 hour', cost: 10, stock: 6, weight: 0, category_id: 3, additional_information: JSON.stringify({})},</v>
      </c>
    </row>
    <row r="174" spans="1:15" s="12" customFormat="1" outlineLevel="1" x14ac:dyDescent="0.2">
      <c r="A174" s="11" t="s">
        <v>1179</v>
      </c>
      <c r="B174" s="37" t="s">
        <v>1031</v>
      </c>
      <c r="C174" s="12">
        <v>0</v>
      </c>
      <c r="D174" s="12">
        <v>10</v>
      </c>
      <c r="E174" s="13"/>
      <c r="G174" s="4" t="str">
        <f t="shared" si="18"/>
        <v>product_name: 'Phantom Ink (Magical Light)'</v>
      </c>
      <c r="H174" s="4" t="str">
        <f t="shared" si="19"/>
        <v>description: 'Fades after 1 hour'</v>
      </c>
      <c r="I174" s="4" t="str">
        <f t="shared" si="20"/>
        <v>cost: 10</v>
      </c>
      <c r="J174" s="4" t="str">
        <f t="shared" ca="1" si="21"/>
        <v>stock: 6</v>
      </c>
      <c r="K174" s="4" t="str">
        <f t="shared" si="22"/>
        <v>weight: 0</v>
      </c>
      <c r="L174" s="4" t="str">
        <f t="shared" si="23"/>
        <v>category_id: 3</v>
      </c>
      <c r="M174" s="4" t="str">
        <f t="shared" si="24"/>
        <v/>
      </c>
      <c r="N174" s="4" t="str">
        <f t="shared" si="25"/>
        <v/>
      </c>
      <c r="O174" s="4" t="str">
        <f t="shared" ca="1" si="26"/>
        <v>{product_name: 'Phantom Ink (Magical Light)', description: 'Fades after 1 hour', cost: 10, stock: 6, weight: 0, category_id: 3, additional_information: JSON.stringify({})},</v>
      </c>
    </row>
    <row r="175" spans="1:15" s="12" customFormat="1" outlineLevel="1" x14ac:dyDescent="0.2">
      <c r="A175" s="11" t="s">
        <v>1180</v>
      </c>
      <c r="B175" s="37" t="s">
        <v>1031</v>
      </c>
      <c r="C175" s="12">
        <v>0</v>
      </c>
      <c r="D175" s="12">
        <v>10</v>
      </c>
      <c r="E175" s="13"/>
      <c r="G175" s="4" t="str">
        <f t="shared" si="18"/>
        <v>product_name: 'Phantom Ink (Moonlight)'</v>
      </c>
      <c r="H175" s="4" t="str">
        <f t="shared" si="19"/>
        <v>description: 'Fades after 1 hour'</v>
      </c>
      <c r="I175" s="4" t="str">
        <f t="shared" si="20"/>
        <v>cost: 10</v>
      </c>
      <c r="J175" s="4" t="str">
        <f t="shared" ca="1" si="21"/>
        <v>stock: 1</v>
      </c>
      <c r="K175" s="4" t="str">
        <f t="shared" si="22"/>
        <v>weight: 0</v>
      </c>
      <c r="L175" s="4" t="str">
        <f t="shared" si="23"/>
        <v>category_id: 3</v>
      </c>
      <c r="M175" s="4" t="str">
        <f t="shared" si="24"/>
        <v/>
      </c>
      <c r="N175" s="4" t="str">
        <f t="shared" si="25"/>
        <v/>
      </c>
      <c r="O175" s="4" t="str">
        <f t="shared" ca="1" si="26"/>
        <v>{product_name: 'Phantom Ink (Moonlight)', description: 'Fades after 1 hour', cost: 10, stock: 1, weight: 0, category_id: 3, additional_information: JSON.stringify({})},</v>
      </c>
    </row>
    <row r="176" spans="1:15" s="12" customFormat="1" outlineLevel="1" x14ac:dyDescent="0.2">
      <c r="A176" s="11" t="s">
        <v>1181</v>
      </c>
      <c r="B176" s="37" t="s">
        <v>1031</v>
      </c>
      <c r="C176" s="12">
        <v>0</v>
      </c>
      <c r="D176" s="12">
        <v>10</v>
      </c>
      <c r="E176" s="13"/>
      <c r="G176" s="4" t="str">
        <f t="shared" si="18"/>
        <v>product_name: 'Phantom Ink (Starlight)'</v>
      </c>
      <c r="H176" s="4" t="str">
        <f t="shared" si="19"/>
        <v>description: 'Fades after 1 hour'</v>
      </c>
      <c r="I176" s="4" t="str">
        <f t="shared" si="20"/>
        <v>cost: 10</v>
      </c>
      <c r="J176" s="4" t="str">
        <f t="shared" ca="1" si="21"/>
        <v>stock: 14</v>
      </c>
      <c r="K176" s="4" t="str">
        <f t="shared" si="22"/>
        <v>weight: 0</v>
      </c>
      <c r="L176" s="4" t="str">
        <f t="shared" si="23"/>
        <v>category_id: 3</v>
      </c>
      <c r="M176" s="4" t="str">
        <f t="shared" si="24"/>
        <v/>
      </c>
      <c r="N176" s="4" t="str">
        <f t="shared" si="25"/>
        <v/>
      </c>
      <c r="O176" s="4" t="str">
        <f t="shared" ca="1" si="26"/>
        <v>{product_name: 'Phantom Ink (Starlight)', description: 'Fades after 1 hour', cost: 10, stock: 14, weight: 0, category_id: 3, additional_information: JSON.stringify({})},</v>
      </c>
    </row>
    <row r="177" spans="1:15" s="12" customFormat="1" outlineLevel="1" x14ac:dyDescent="0.2">
      <c r="A177" s="11" t="s">
        <v>1182</v>
      </c>
      <c r="B177" s="37" t="s">
        <v>1352</v>
      </c>
      <c r="C177" s="12">
        <v>10</v>
      </c>
      <c r="D177" s="12">
        <v>3</v>
      </c>
      <c r="E177" s="13" t="s">
        <v>945</v>
      </c>
      <c r="G177" s="4" t="str">
        <f t="shared" si="18"/>
        <v>product_name: 'Pick, miner\'s'</v>
      </c>
      <c r="H177" s="4" t="str">
        <f t="shared" si="19"/>
        <v/>
      </c>
      <c r="I177" s="4" t="str">
        <f t="shared" si="20"/>
        <v>cost: 3</v>
      </c>
      <c r="J177" s="4" t="str">
        <f t="shared" ca="1" si="21"/>
        <v>stock: 0</v>
      </c>
      <c r="K177" s="4" t="str">
        <f t="shared" si="22"/>
        <v>weight: 10</v>
      </c>
      <c r="L177" s="4" t="str">
        <f t="shared" si="23"/>
        <v>category_id: 3</v>
      </c>
      <c r="M177" s="4" t="str">
        <f t="shared" si="24"/>
        <v>type: 'Adventuring Gear'</v>
      </c>
      <c r="N177" s="4" t="str">
        <f t="shared" si="25"/>
        <v/>
      </c>
      <c r="O177" s="4" t="str">
        <f t="shared" ca="1" si="26"/>
        <v>{product_name: 'Pick, miner\'s', cost: 3, stock: 0, weight: 10, category_id: 3, additional_information: JSON.stringify({type: 'Adventuring Gear'})},</v>
      </c>
    </row>
    <row r="178" spans="1:15" s="12" customFormat="1" outlineLevel="1" x14ac:dyDescent="0.2">
      <c r="A178" s="11" t="s">
        <v>1183</v>
      </c>
      <c r="B178" s="37" t="s">
        <v>1044</v>
      </c>
      <c r="C178" s="12">
        <v>3</v>
      </c>
      <c r="D178" s="12">
        <v>0</v>
      </c>
      <c r="E178" s="13"/>
      <c r="G178" s="4" t="str">
        <f t="shared" si="18"/>
        <v>product_name: 'Pipes'</v>
      </c>
      <c r="H178" s="4" t="str">
        <f t="shared" si="19"/>
        <v>description: '(Usually a magical item)'</v>
      </c>
      <c r="I178" s="4" t="str">
        <f t="shared" si="20"/>
        <v>cost: 0</v>
      </c>
      <c r="J178" s="4" t="str">
        <f t="shared" ca="1" si="21"/>
        <v>stock: 19</v>
      </c>
      <c r="K178" s="4" t="str">
        <f t="shared" si="22"/>
        <v>weight: 3</v>
      </c>
      <c r="L178" s="4" t="str">
        <f t="shared" si="23"/>
        <v>category_id: 3</v>
      </c>
      <c r="M178" s="4" t="str">
        <f t="shared" si="24"/>
        <v/>
      </c>
      <c r="N178" s="4" t="str">
        <f t="shared" si="25"/>
        <v/>
      </c>
      <c r="O178" s="4" t="str">
        <f t="shared" ca="1" si="26"/>
        <v>{product_name: 'Pipes', description: '(Usually a magical item)', cost: 0, stock: 19, weight: 3, category_id: 3, additional_information: JSON.stringify({})},</v>
      </c>
    </row>
    <row r="179" spans="1:15" s="12" customFormat="1" outlineLevel="1" x14ac:dyDescent="0.2">
      <c r="A179" s="11" t="s">
        <v>1184</v>
      </c>
      <c r="B179" s="37" t="s">
        <v>1352</v>
      </c>
      <c r="C179" s="12">
        <v>5</v>
      </c>
      <c r="D179" s="12">
        <v>0.02</v>
      </c>
      <c r="E179" s="13" t="s">
        <v>945</v>
      </c>
      <c r="G179" s="4" t="str">
        <f t="shared" si="18"/>
        <v>product_name: 'Pitcher, clay'</v>
      </c>
      <c r="H179" s="4" t="str">
        <f t="shared" si="19"/>
        <v/>
      </c>
      <c r="I179" s="4" t="str">
        <f t="shared" si="20"/>
        <v>cost: 0.02</v>
      </c>
      <c r="J179" s="4" t="str">
        <f t="shared" ca="1" si="21"/>
        <v>stock: 14</v>
      </c>
      <c r="K179" s="4" t="str">
        <f t="shared" si="22"/>
        <v>weight: 5</v>
      </c>
      <c r="L179" s="4" t="str">
        <f t="shared" si="23"/>
        <v>category_id: 3</v>
      </c>
      <c r="M179" s="4" t="str">
        <f t="shared" si="24"/>
        <v>type: 'Adventuring Gear'</v>
      </c>
      <c r="N179" s="4" t="str">
        <f t="shared" si="25"/>
        <v/>
      </c>
      <c r="O179" s="4" t="str">
        <f t="shared" ca="1" si="26"/>
        <v>{product_name: 'Pitcher, clay', cost: 0.02, stock: 14, weight: 5, category_id: 3, additional_information: JSON.stringify({type: 'Adventuring Gear'})},</v>
      </c>
    </row>
    <row r="180" spans="1:15" s="12" customFormat="1" outlineLevel="1" x14ac:dyDescent="0.2">
      <c r="A180" s="11" t="s">
        <v>1185</v>
      </c>
      <c r="B180" s="37" t="s">
        <v>1352</v>
      </c>
      <c r="C180" s="12">
        <v>0.5</v>
      </c>
      <c r="D180" s="12">
        <v>0.1</v>
      </c>
      <c r="E180" s="13" t="s">
        <v>945</v>
      </c>
      <c r="G180" s="4" t="str">
        <f t="shared" si="18"/>
        <v>product_name: 'Piton'</v>
      </c>
      <c r="H180" s="4" t="str">
        <f t="shared" si="19"/>
        <v/>
      </c>
      <c r="I180" s="4" t="str">
        <f t="shared" si="20"/>
        <v>cost: 0.1</v>
      </c>
      <c r="J180" s="4" t="str">
        <f t="shared" ca="1" si="21"/>
        <v>stock: 1</v>
      </c>
      <c r="K180" s="4" t="str">
        <f t="shared" si="22"/>
        <v>weight: 0.5</v>
      </c>
      <c r="L180" s="4" t="str">
        <f t="shared" si="23"/>
        <v>category_id: 3</v>
      </c>
      <c r="M180" s="4" t="str">
        <f t="shared" si="24"/>
        <v>type: 'Adventuring Gear'</v>
      </c>
      <c r="N180" s="4" t="str">
        <f t="shared" si="25"/>
        <v/>
      </c>
      <c r="O180" s="4" t="str">
        <f t="shared" ca="1" si="26"/>
        <v>{product_name: 'Piton', cost: 0.1, stock: 1, weight: 0.5, category_id: 3, additional_information: JSON.stringify({type: 'Adventuring Gear'})},</v>
      </c>
    </row>
    <row r="181" spans="1:15" s="12" customFormat="1" outlineLevel="1" x14ac:dyDescent="0.2">
      <c r="A181" s="11" t="s">
        <v>1186</v>
      </c>
      <c r="B181" s="37" t="s">
        <v>1352</v>
      </c>
      <c r="C181" s="12">
        <v>8</v>
      </c>
      <c r="D181" s="12">
        <v>0.2</v>
      </c>
      <c r="E181" s="13" t="s">
        <v>945</v>
      </c>
      <c r="G181" s="4" t="str">
        <f t="shared" si="18"/>
        <v>product_name: 'Pole, 10\''</v>
      </c>
      <c r="H181" s="4" t="str">
        <f t="shared" si="19"/>
        <v/>
      </c>
      <c r="I181" s="4" t="str">
        <f t="shared" si="20"/>
        <v>cost: 0.2</v>
      </c>
      <c r="J181" s="4" t="str">
        <f t="shared" ca="1" si="21"/>
        <v>stock: 3</v>
      </c>
      <c r="K181" s="4" t="str">
        <f t="shared" si="22"/>
        <v>weight: 8</v>
      </c>
      <c r="L181" s="4" t="str">
        <f t="shared" si="23"/>
        <v>category_id: 3</v>
      </c>
      <c r="M181" s="4" t="str">
        <f t="shared" si="24"/>
        <v>type: 'Adventuring Gear'</v>
      </c>
      <c r="N181" s="4" t="str">
        <f t="shared" si="25"/>
        <v/>
      </c>
      <c r="O181" s="4" t="str">
        <f t="shared" ca="1" si="26"/>
        <v>{product_name: 'Pole, 10\'', cost: 0.2, stock: 3, weight: 8, category_id: 3, additional_information: JSON.stringify({type: 'Adventuring Gear'})},</v>
      </c>
    </row>
    <row r="182" spans="1:15" s="12" customFormat="1" outlineLevel="1" x14ac:dyDescent="0.2">
      <c r="A182" s="11" t="s">
        <v>1187</v>
      </c>
      <c r="B182" s="37" t="s">
        <v>1352</v>
      </c>
      <c r="D182" s="12">
        <v>30</v>
      </c>
      <c r="E182" s="13" t="s">
        <v>1035</v>
      </c>
      <c r="G182" s="4" t="str">
        <f t="shared" si="18"/>
        <v>product_name: 'Pony'</v>
      </c>
      <c r="H182" s="4" t="str">
        <f t="shared" si="19"/>
        <v/>
      </c>
      <c r="I182" s="4" t="str">
        <f t="shared" si="20"/>
        <v>cost: 30</v>
      </c>
      <c r="J182" s="4" t="str">
        <f t="shared" ca="1" si="21"/>
        <v>stock: 17</v>
      </c>
      <c r="K182" s="4" t="str">
        <f t="shared" si="22"/>
        <v>weight: -1</v>
      </c>
      <c r="L182" s="4" t="str">
        <f t="shared" si="23"/>
        <v>category_id: 3</v>
      </c>
      <c r="M182" s="4" t="str">
        <f t="shared" si="24"/>
        <v>type: 'Mounts &amp; Related Gear'</v>
      </c>
      <c r="N182" s="4" t="str">
        <f t="shared" si="25"/>
        <v/>
      </c>
      <c r="O182" s="4" t="str">
        <f t="shared" ca="1" si="26"/>
        <v>{product_name: 'Pony', cost: 30, stock: 17, weight: -1, category_id: 3, additional_information: JSON.stringify({type: 'Mounts &amp; Related Gear'})},</v>
      </c>
    </row>
    <row r="183" spans="1:15" s="12" customFormat="1" outlineLevel="1" x14ac:dyDescent="0.2">
      <c r="A183" s="11" t="s">
        <v>1188</v>
      </c>
      <c r="B183" s="37" t="s">
        <v>1352</v>
      </c>
      <c r="C183" s="12">
        <v>8</v>
      </c>
      <c r="D183" s="12">
        <v>30</v>
      </c>
      <c r="E183" s="13"/>
      <c r="G183" s="4" t="str">
        <f t="shared" si="18"/>
        <v>product_name: 'Portable Writing Desk'</v>
      </c>
      <c r="H183" s="4" t="str">
        <f t="shared" si="19"/>
        <v/>
      </c>
      <c r="I183" s="4" t="str">
        <f t="shared" si="20"/>
        <v>cost: 30</v>
      </c>
      <c r="J183" s="4" t="str">
        <f t="shared" ca="1" si="21"/>
        <v>stock: 7</v>
      </c>
      <c r="K183" s="4" t="str">
        <f t="shared" si="22"/>
        <v>weight: 8</v>
      </c>
      <c r="L183" s="4" t="str">
        <f t="shared" si="23"/>
        <v>category_id: 3</v>
      </c>
      <c r="M183" s="4" t="str">
        <f t="shared" si="24"/>
        <v/>
      </c>
      <c r="N183" s="4" t="str">
        <f t="shared" si="25"/>
        <v/>
      </c>
      <c r="O183" s="4" t="str">
        <f t="shared" ca="1" si="26"/>
        <v>{product_name: 'Portable Writing Desk', cost: 30, stock: 7, weight: 8, category_id: 3, additional_information: JSON.stringify({})},</v>
      </c>
    </row>
    <row r="184" spans="1:15" s="12" customFormat="1" outlineLevel="1" x14ac:dyDescent="0.2">
      <c r="A184" s="11" t="s">
        <v>1189</v>
      </c>
      <c r="B184" s="37" t="s">
        <v>1352</v>
      </c>
      <c r="C184" s="12">
        <v>10</v>
      </c>
      <c r="D184" s="12">
        <v>0.5</v>
      </c>
      <c r="E184" s="13" t="s">
        <v>945</v>
      </c>
      <c r="G184" s="4" t="str">
        <f t="shared" si="18"/>
        <v>product_name: 'Pot, Iron'</v>
      </c>
      <c r="H184" s="4" t="str">
        <f t="shared" si="19"/>
        <v/>
      </c>
      <c r="I184" s="4" t="str">
        <f t="shared" si="20"/>
        <v>cost: 0.5</v>
      </c>
      <c r="J184" s="4" t="str">
        <f t="shared" ca="1" si="21"/>
        <v>stock: 6</v>
      </c>
      <c r="K184" s="4" t="str">
        <f t="shared" si="22"/>
        <v>weight: 10</v>
      </c>
      <c r="L184" s="4" t="str">
        <f t="shared" si="23"/>
        <v>category_id: 3</v>
      </c>
      <c r="M184" s="4" t="str">
        <f t="shared" si="24"/>
        <v>type: 'Adventuring Gear'</v>
      </c>
      <c r="N184" s="4" t="str">
        <f t="shared" si="25"/>
        <v/>
      </c>
      <c r="O184" s="4" t="str">
        <f t="shared" ca="1" si="26"/>
        <v>{product_name: 'Pot, Iron', cost: 0.5, stock: 6, weight: 10, category_id: 3, additional_information: JSON.stringify({type: 'Adventuring Gear'})},</v>
      </c>
    </row>
    <row r="185" spans="1:15" s="12" customFormat="1" outlineLevel="1" x14ac:dyDescent="0.2">
      <c r="A185" s="11" t="s">
        <v>1190</v>
      </c>
      <c r="B185" s="37" t="s">
        <v>1044</v>
      </c>
      <c r="C185" s="12">
        <v>0</v>
      </c>
      <c r="D185" s="12">
        <v>0</v>
      </c>
      <c r="E185" s="13"/>
      <c r="G185" s="4" t="str">
        <f t="shared" si="18"/>
        <v>product_name: 'Potion'</v>
      </c>
      <c r="H185" s="4" t="str">
        <f t="shared" si="19"/>
        <v>description: '(Usually a magical item)'</v>
      </c>
      <c r="I185" s="4" t="str">
        <f t="shared" si="20"/>
        <v>cost: 0</v>
      </c>
      <c r="J185" s="4" t="str">
        <f t="shared" ca="1" si="21"/>
        <v>stock: 3</v>
      </c>
      <c r="K185" s="4" t="str">
        <f t="shared" si="22"/>
        <v>weight: 0</v>
      </c>
      <c r="L185" s="4" t="str">
        <f t="shared" si="23"/>
        <v>category_id: 3</v>
      </c>
      <c r="M185" s="4" t="str">
        <f t="shared" si="24"/>
        <v/>
      </c>
      <c r="N185" s="4" t="str">
        <f t="shared" si="25"/>
        <v/>
      </c>
      <c r="O185" s="4" t="str">
        <f t="shared" ca="1" si="26"/>
        <v>{product_name: 'Potion', description: '(Usually a magical item)', cost: 0, stock: 3, weight: 0, category_id: 3, additional_information: JSON.stringify({})},</v>
      </c>
    </row>
    <row r="186" spans="1:15" s="12" customFormat="1" outlineLevel="1" x14ac:dyDescent="0.2">
      <c r="A186" s="11" t="s">
        <v>886</v>
      </c>
      <c r="B186" s="37" t="s">
        <v>1368</v>
      </c>
      <c r="C186" s="12">
        <v>1</v>
      </c>
      <c r="D186" s="12">
        <v>1</v>
      </c>
      <c r="E186" s="13"/>
      <c r="G186" s="4" t="str">
        <f t="shared" si="18"/>
        <v>product_name: 'Potion Belt'</v>
      </c>
      <c r="H186" s="4" t="str">
        <f t="shared" si="19"/>
        <v>description: 'Holds 6 potions. Free action to retrieve.'</v>
      </c>
      <c r="I186" s="4" t="str">
        <f t="shared" si="20"/>
        <v>cost: 1</v>
      </c>
      <c r="J186" s="4" t="str">
        <f t="shared" ca="1" si="21"/>
        <v>stock: 7</v>
      </c>
      <c r="K186" s="4" t="str">
        <f t="shared" si="22"/>
        <v>weight: 1</v>
      </c>
      <c r="L186" s="4" t="str">
        <f t="shared" si="23"/>
        <v>category_id: 3</v>
      </c>
      <c r="M186" s="4" t="str">
        <f t="shared" si="24"/>
        <v/>
      </c>
      <c r="N186" s="4" t="str">
        <f t="shared" si="25"/>
        <v/>
      </c>
      <c r="O186" s="4" t="str">
        <f t="shared" ca="1" si="26"/>
        <v>{product_name: 'Potion Belt', description: 'Holds 6 potions. Free action to retrieve.', cost: 1, stock: 7, weight: 1, category_id: 3, additional_information: JSON.stringify({})},</v>
      </c>
    </row>
    <row r="187" spans="1:15" s="12" customFormat="1" outlineLevel="1" x14ac:dyDescent="0.2">
      <c r="A187" s="11" t="s">
        <v>1192</v>
      </c>
      <c r="B187" s="37" t="s">
        <v>1369</v>
      </c>
      <c r="C187" s="12">
        <v>1</v>
      </c>
      <c r="D187" s="12">
        <v>60</v>
      </c>
      <c r="E187" s="13"/>
      <c r="G187" s="4" t="str">
        <f t="shared" si="18"/>
        <v>product_name: 'Potion Belt, Masterwork'</v>
      </c>
      <c r="H187" s="4" t="str">
        <f t="shared" si="19"/>
        <v>description: 'Holds 10 potions. Free action to retrieve.'</v>
      </c>
      <c r="I187" s="4" t="str">
        <f t="shared" si="20"/>
        <v>cost: 60</v>
      </c>
      <c r="J187" s="4" t="str">
        <f t="shared" ca="1" si="21"/>
        <v>stock: 0</v>
      </c>
      <c r="K187" s="4" t="str">
        <f t="shared" si="22"/>
        <v>weight: 1</v>
      </c>
      <c r="L187" s="4" t="str">
        <f t="shared" si="23"/>
        <v>category_id: 3</v>
      </c>
      <c r="M187" s="4" t="str">
        <f t="shared" si="24"/>
        <v/>
      </c>
      <c r="N187" s="4" t="str">
        <f t="shared" si="25"/>
        <v/>
      </c>
      <c r="O187" s="4" t="str">
        <f t="shared" ca="1" si="26"/>
        <v>{product_name: 'Potion Belt, Masterwork', description: 'Holds 10 potions. Free action to retrieve.', cost: 60, stock: 0, weight: 1, category_id: 3, additional_information: JSON.stringify({})},</v>
      </c>
    </row>
    <row r="188" spans="1:15" s="12" customFormat="1" outlineLevel="1" x14ac:dyDescent="0.2">
      <c r="A188" s="11" t="s">
        <v>1194</v>
      </c>
      <c r="B188" s="37" t="s">
        <v>1195</v>
      </c>
      <c r="C188" s="12">
        <v>3</v>
      </c>
      <c r="D188" s="12">
        <v>1</v>
      </c>
      <c r="E188" s="13" t="s">
        <v>945</v>
      </c>
      <c r="G188" s="4" t="str">
        <f t="shared" si="18"/>
        <v>product_name: 'Pouch, Belt'</v>
      </c>
      <c r="H188" s="4" t="str">
        <f t="shared" si="19"/>
        <v>description: 'Holds 1/5 cu ft'</v>
      </c>
      <c r="I188" s="4" t="str">
        <f t="shared" si="20"/>
        <v>cost: 1</v>
      </c>
      <c r="J188" s="4" t="str">
        <f t="shared" ca="1" si="21"/>
        <v>stock: 16</v>
      </c>
      <c r="K188" s="4" t="str">
        <f t="shared" si="22"/>
        <v>weight: 3</v>
      </c>
      <c r="L188" s="4" t="str">
        <f t="shared" si="23"/>
        <v>category_id: 3</v>
      </c>
      <c r="M188" s="4" t="str">
        <f t="shared" si="24"/>
        <v>type: 'Adventuring Gear'</v>
      </c>
      <c r="N188" s="4" t="str">
        <f t="shared" si="25"/>
        <v/>
      </c>
      <c r="O188" s="4" t="str">
        <f t="shared" ca="1" si="26"/>
        <v>{product_name: 'Pouch, Belt', description: 'Holds 1/5 cu ft', cost: 1, stock: 16, weight: 3, category_id: 3, additional_information: JSON.stringify({type: 'Adventuring Gear'})},</v>
      </c>
    </row>
    <row r="189" spans="1:15" s="12" customFormat="1" outlineLevel="1" x14ac:dyDescent="0.2">
      <c r="A189" s="11" t="s">
        <v>1196</v>
      </c>
      <c r="B189" s="37" t="s">
        <v>1197</v>
      </c>
      <c r="C189" s="12">
        <v>3</v>
      </c>
      <c r="D189" s="12">
        <v>55</v>
      </c>
      <c r="E189" s="13"/>
      <c r="G189" s="4" t="str">
        <f t="shared" si="18"/>
        <v>product_name: 'Powderhorn'</v>
      </c>
      <c r="H189" s="4" t="str">
        <f t="shared" si="19"/>
        <v>description: 'Holds 2 lbs. of smokepowder.'</v>
      </c>
      <c r="I189" s="4" t="str">
        <f t="shared" si="20"/>
        <v>cost: 55</v>
      </c>
      <c r="J189" s="4" t="str">
        <f t="shared" ca="1" si="21"/>
        <v>stock: 1</v>
      </c>
      <c r="K189" s="4" t="str">
        <f t="shared" si="22"/>
        <v>weight: 3</v>
      </c>
      <c r="L189" s="4" t="str">
        <f t="shared" si="23"/>
        <v>category_id: 3</v>
      </c>
      <c r="M189" s="4" t="str">
        <f t="shared" si="24"/>
        <v/>
      </c>
      <c r="N189" s="4" t="str">
        <f t="shared" si="25"/>
        <v/>
      </c>
      <c r="O189" s="4" t="str">
        <f t="shared" ca="1" si="26"/>
        <v>{product_name: 'Powderhorn', description: 'Holds 2 lbs. of smokepowder.', cost: 55, stock: 1, weight: 3, category_id: 3, additional_information: JSON.stringify({})},</v>
      </c>
    </row>
    <row r="190" spans="1:15" s="12" customFormat="1" outlineLevel="1" x14ac:dyDescent="0.2">
      <c r="A190" s="11" t="s">
        <v>1198</v>
      </c>
      <c r="B190" s="37" t="s">
        <v>1199</v>
      </c>
      <c r="C190" s="12">
        <v>20</v>
      </c>
      <c r="D190" s="12">
        <v>400</v>
      </c>
      <c r="E190" s="13"/>
      <c r="G190" s="4" t="str">
        <f t="shared" si="18"/>
        <v>product_name: 'Powderkeg'</v>
      </c>
      <c r="H190" s="4" t="str">
        <f t="shared" si="19"/>
        <v>description: 'Holds 15 lbs. of smokepowder.'</v>
      </c>
      <c r="I190" s="4" t="str">
        <f t="shared" si="20"/>
        <v>cost: 400</v>
      </c>
      <c r="J190" s="4" t="str">
        <f t="shared" ca="1" si="21"/>
        <v>stock: 2</v>
      </c>
      <c r="K190" s="4" t="str">
        <f t="shared" si="22"/>
        <v>weight: 20</v>
      </c>
      <c r="L190" s="4" t="str">
        <f t="shared" si="23"/>
        <v>category_id: 3</v>
      </c>
      <c r="M190" s="4" t="str">
        <f t="shared" si="24"/>
        <v/>
      </c>
      <c r="N190" s="4" t="str">
        <f t="shared" si="25"/>
        <v/>
      </c>
      <c r="O190" s="4" t="str">
        <f t="shared" ca="1" si="26"/>
        <v>{product_name: 'Powderkeg', description: 'Holds 15 lbs. of smokepowder.', cost: 400, stock: 2, weight: 20, category_id: 3, additional_information: JSON.stringify({})},</v>
      </c>
    </row>
    <row r="191" spans="1:15" s="12" customFormat="1" outlineLevel="1" x14ac:dyDescent="0.2">
      <c r="A191" s="11" t="s">
        <v>1200</v>
      </c>
      <c r="B191" s="37" t="s">
        <v>1352</v>
      </c>
      <c r="C191" s="12">
        <v>3</v>
      </c>
      <c r="D191" s="12">
        <v>10</v>
      </c>
      <c r="E191" s="13"/>
      <c r="G191" s="4" t="str">
        <f t="shared" si="18"/>
        <v>product_name: 'Prayer Book'</v>
      </c>
      <c r="H191" s="4" t="str">
        <f t="shared" si="19"/>
        <v/>
      </c>
      <c r="I191" s="4" t="str">
        <f t="shared" si="20"/>
        <v>cost: 10</v>
      </c>
      <c r="J191" s="4" t="str">
        <f t="shared" ca="1" si="21"/>
        <v>stock: 12</v>
      </c>
      <c r="K191" s="4" t="str">
        <f t="shared" si="22"/>
        <v>weight: 3</v>
      </c>
      <c r="L191" s="4" t="str">
        <f t="shared" si="23"/>
        <v>category_id: 3</v>
      </c>
      <c r="M191" s="4" t="str">
        <f t="shared" si="24"/>
        <v/>
      </c>
      <c r="N191" s="4" t="str">
        <f t="shared" si="25"/>
        <v/>
      </c>
      <c r="O191" s="4" t="str">
        <f t="shared" ca="1" si="26"/>
        <v>{product_name: 'Prayer Book', cost: 10, stock: 12, weight: 3, category_id: 3, additional_information: JSON.stringify({})},</v>
      </c>
    </row>
    <row r="192" spans="1:15" s="12" customFormat="1" outlineLevel="1" x14ac:dyDescent="0.2">
      <c r="A192" s="11" t="s">
        <v>1201</v>
      </c>
      <c r="B192" s="37" t="s">
        <v>1352</v>
      </c>
      <c r="C192" s="12">
        <v>1</v>
      </c>
      <c r="D192" s="12">
        <v>15</v>
      </c>
      <c r="E192" s="13"/>
      <c r="G192" s="4" t="str">
        <f t="shared" si="18"/>
        <v>product_name: 'Prayer Book, Compact'</v>
      </c>
      <c r="H192" s="4" t="str">
        <f t="shared" si="19"/>
        <v/>
      </c>
      <c r="I192" s="4" t="str">
        <f t="shared" si="20"/>
        <v>cost: 15</v>
      </c>
      <c r="J192" s="4" t="str">
        <f t="shared" ca="1" si="21"/>
        <v>stock: 7</v>
      </c>
      <c r="K192" s="4" t="str">
        <f t="shared" si="22"/>
        <v>weight: 1</v>
      </c>
      <c r="L192" s="4" t="str">
        <f t="shared" si="23"/>
        <v>category_id: 3</v>
      </c>
      <c r="M192" s="4" t="str">
        <f t="shared" si="24"/>
        <v/>
      </c>
      <c r="N192" s="4" t="str">
        <f t="shared" si="25"/>
        <v/>
      </c>
      <c r="O192" s="4" t="str">
        <f t="shared" ca="1" si="26"/>
        <v>{product_name: 'Prayer Book, Compact', cost: 15, stock: 7, weight: 1, category_id: 3, additional_information: JSON.stringify({})},</v>
      </c>
    </row>
    <row r="193" spans="1:15" s="12" customFormat="1" ht="40.799999999999997" outlineLevel="1" x14ac:dyDescent="0.2">
      <c r="A193" s="11" t="s">
        <v>1202</v>
      </c>
      <c r="B193" s="37" t="s">
        <v>1204</v>
      </c>
      <c r="C193" s="12">
        <v>20</v>
      </c>
      <c r="D193" s="12">
        <v>10</v>
      </c>
      <c r="E193" s="13" t="s">
        <v>945</v>
      </c>
      <c r="G193" s="4" t="str">
        <f t="shared" si="18"/>
        <v>product_name: 'Ram, portable'</v>
      </c>
      <c r="H193" s="4" t="str">
        <f t="shared" si="19"/>
        <v>description: 'This iron-shod wooden beam gives you a +2 circumstance bonus on Strength checks made to break open a door and it allows a second person to help you without having to roll, increasing your bonus by 2.'</v>
      </c>
      <c r="I193" s="4" t="str">
        <f t="shared" si="20"/>
        <v>cost: 10</v>
      </c>
      <c r="J193" s="4" t="str">
        <f t="shared" ca="1" si="21"/>
        <v>stock: 11</v>
      </c>
      <c r="K193" s="4" t="str">
        <f t="shared" si="22"/>
        <v>weight: 20</v>
      </c>
      <c r="L193" s="4" t="str">
        <f t="shared" si="23"/>
        <v>category_id: 3</v>
      </c>
      <c r="M193" s="4" t="str">
        <f t="shared" si="24"/>
        <v>type: 'Adventuring Gear'</v>
      </c>
      <c r="N193" s="4" t="str">
        <f t="shared" si="25"/>
        <v/>
      </c>
      <c r="O193" s="4" t="str">
        <f t="shared" ca="1" si="26"/>
        <v>{product_name: 'Ram, portable', description: 'This iron-shod wooden beam gives you a +2 circumstance bonus on Strength checks made to break open a door and it allows a second person to help you without having to roll, increasing your bonus by 2.', cost: 10, stock: 11, weight: 20, category_id: 3, additional_information: JSON.stringify({type: 'Adventuring Gear'})},</v>
      </c>
    </row>
    <row r="194" spans="1:15" s="12" customFormat="1" outlineLevel="1" x14ac:dyDescent="0.2">
      <c r="A194" s="11" t="s">
        <v>1205</v>
      </c>
      <c r="B194" s="37" t="s">
        <v>1352</v>
      </c>
      <c r="C194" s="12">
        <v>1</v>
      </c>
      <c r="D194" s="12">
        <v>0.5</v>
      </c>
      <c r="E194" s="13" t="s">
        <v>945</v>
      </c>
      <c r="G194" s="4" t="str">
        <f t="shared" si="18"/>
        <v>product_name: 'Rations, Trail (per day)'</v>
      </c>
      <c r="H194" s="4" t="str">
        <f t="shared" si="19"/>
        <v/>
      </c>
      <c r="I194" s="4" t="str">
        <f t="shared" si="20"/>
        <v>cost: 0.5</v>
      </c>
      <c r="J194" s="4" t="str">
        <f t="shared" ca="1" si="21"/>
        <v>stock: 13</v>
      </c>
      <c r="K194" s="4" t="str">
        <f t="shared" si="22"/>
        <v>weight: 1</v>
      </c>
      <c r="L194" s="4" t="str">
        <f t="shared" si="23"/>
        <v>category_id: 3</v>
      </c>
      <c r="M194" s="4" t="str">
        <f t="shared" si="24"/>
        <v>type: 'Adventuring Gear'</v>
      </c>
      <c r="N194" s="4" t="str">
        <f t="shared" si="25"/>
        <v/>
      </c>
      <c r="O194" s="4" t="str">
        <f t="shared" ca="1" si="26"/>
        <v>{product_name: 'Rations, Trail (per day)', cost: 0.5, stock: 13, weight: 1, category_id: 3, additional_information: JSON.stringify({type: 'Adventuring Gear'})},</v>
      </c>
    </row>
    <row r="195" spans="1:15" s="12" customFormat="1" outlineLevel="1" x14ac:dyDescent="0.2">
      <c r="A195" s="11" t="s">
        <v>1206</v>
      </c>
      <c r="B195" s="37" t="s">
        <v>1352</v>
      </c>
      <c r="C195" s="12">
        <v>3</v>
      </c>
      <c r="D195" s="12">
        <v>15</v>
      </c>
      <c r="E195" s="13"/>
      <c r="G195" s="4" t="str">
        <f t="shared" si="18"/>
        <v>product_name: 'Reading Lamp'</v>
      </c>
      <c r="H195" s="4" t="str">
        <f t="shared" si="19"/>
        <v/>
      </c>
      <c r="I195" s="4" t="str">
        <f t="shared" si="20"/>
        <v>cost: 15</v>
      </c>
      <c r="J195" s="4" t="str">
        <f t="shared" ca="1" si="21"/>
        <v>stock: 15</v>
      </c>
      <c r="K195" s="4" t="str">
        <f t="shared" si="22"/>
        <v>weight: 3</v>
      </c>
      <c r="L195" s="4" t="str">
        <f t="shared" si="23"/>
        <v>category_id: 3</v>
      </c>
      <c r="M195" s="4" t="str">
        <f t="shared" si="24"/>
        <v/>
      </c>
      <c r="N195" s="4" t="str">
        <f t="shared" si="25"/>
        <v/>
      </c>
      <c r="O195" s="4" t="str">
        <f t="shared" ca="1" si="26"/>
        <v>{product_name: 'Reading Lamp', cost: 15, stock: 15, weight: 3, category_id: 3, additional_information: JSON.stringify({})},</v>
      </c>
    </row>
    <row r="196" spans="1:15" s="12" customFormat="1" outlineLevel="1" x14ac:dyDescent="0.2">
      <c r="A196" s="11" t="s">
        <v>1207</v>
      </c>
      <c r="B196" s="37" t="s">
        <v>1044</v>
      </c>
      <c r="C196" s="12">
        <v>0</v>
      </c>
      <c r="D196" s="12">
        <v>0</v>
      </c>
      <c r="E196" s="13"/>
      <c r="G196" s="4" t="str">
        <f t="shared" si="18"/>
        <v>product_name: 'Ring'</v>
      </c>
      <c r="H196" s="4" t="str">
        <f t="shared" si="19"/>
        <v>description: '(Usually a magical item)'</v>
      </c>
      <c r="I196" s="4" t="str">
        <f t="shared" si="20"/>
        <v>cost: 0</v>
      </c>
      <c r="J196" s="4" t="str">
        <f t="shared" ca="1" si="21"/>
        <v>stock: 2</v>
      </c>
      <c r="K196" s="4" t="str">
        <f t="shared" si="22"/>
        <v>weight: 0</v>
      </c>
      <c r="L196" s="4" t="str">
        <f t="shared" si="23"/>
        <v>category_id: 3</v>
      </c>
      <c r="M196" s="4" t="str">
        <f t="shared" si="24"/>
        <v/>
      </c>
      <c r="N196" s="4" t="str">
        <f t="shared" si="25"/>
        <v/>
      </c>
      <c r="O196" s="4" t="str">
        <f t="shared" ca="1" si="26"/>
        <v>{product_name: 'Ring', description: '(Usually a magical item)', cost: 0, stock: 2, weight: 0, category_id: 3, additional_information: JSON.stringify({})},</v>
      </c>
    </row>
    <row r="197" spans="1:15" s="12" customFormat="1" outlineLevel="1" x14ac:dyDescent="0.2">
      <c r="A197" s="11" t="s">
        <v>1208</v>
      </c>
      <c r="B197" s="37" t="s">
        <v>1044</v>
      </c>
      <c r="C197" s="12">
        <v>1</v>
      </c>
      <c r="D197" s="12">
        <v>0</v>
      </c>
      <c r="E197" s="13"/>
      <c r="G197" s="4" t="str">
        <f t="shared" si="18"/>
        <v>product_name: 'Robe'</v>
      </c>
      <c r="H197" s="4" t="str">
        <f t="shared" si="19"/>
        <v>description: '(Usually a magical item)'</v>
      </c>
      <c r="I197" s="4" t="str">
        <f t="shared" si="20"/>
        <v>cost: 0</v>
      </c>
      <c r="J197" s="4" t="str">
        <f t="shared" ca="1" si="21"/>
        <v>stock: 2</v>
      </c>
      <c r="K197" s="4" t="str">
        <f t="shared" si="22"/>
        <v>weight: 1</v>
      </c>
      <c r="L197" s="4" t="str">
        <f t="shared" si="23"/>
        <v>category_id: 3</v>
      </c>
      <c r="M197" s="4" t="str">
        <f t="shared" si="24"/>
        <v/>
      </c>
      <c r="N197" s="4" t="str">
        <f t="shared" si="25"/>
        <v/>
      </c>
      <c r="O197" s="4" t="str">
        <f t="shared" ca="1" si="26"/>
        <v>{product_name: 'Robe', description: '(Usually a magical item)', cost: 0, stock: 2, weight: 1, category_id: 3, additional_information: JSON.stringify({})},</v>
      </c>
    </row>
    <row r="198" spans="1:15" s="12" customFormat="1" outlineLevel="1" x14ac:dyDescent="0.2">
      <c r="A198" s="11" t="s">
        <v>1209</v>
      </c>
      <c r="B198" s="37" t="s">
        <v>1044</v>
      </c>
      <c r="C198" s="12">
        <v>5</v>
      </c>
      <c r="D198" s="12">
        <v>0</v>
      </c>
      <c r="E198" s="13"/>
      <c r="G198" s="4" t="str">
        <f t="shared" ref="G198:G261" si="27">A$4&amp;": '"&amp;SUBSTITUTE(SUBSTITUTE(A198,CHAR(10),"\n"),"'","\'")&amp;"'"</f>
        <v>product_name: 'Rod'</v>
      </c>
      <c r="H198" s="4" t="str">
        <f t="shared" ref="H198:H261" si="28">IF(B198="","",$B$4&amp;": '"&amp;SUBSTITUTE(SUBSTITUTE(B198,CHAR(10),"\n"),"'","\'")&amp;"'")</f>
        <v>description: '(Usually a magical item)'</v>
      </c>
      <c r="I198" s="4" t="str">
        <f t="shared" ref="I198:I261" si="29">D$4&amp;": "&amp;IF(ISNUMBER(D198),D198,-1)</f>
        <v>cost: 0</v>
      </c>
      <c r="J198" s="4" t="str">
        <f t="shared" ref="J198:J261" ca="1" si="30">"stock: "&amp;TRUNC(RAND()*20)</f>
        <v>stock: 4</v>
      </c>
      <c r="K198" s="4" t="str">
        <f t="shared" ref="K198:K261" si="31">C$4&amp;": "&amp;IF(ISNUMBER(C198),C198,-1)</f>
        <v>weight: 5</v>
      </c>
      <c r="L198" s="4" t="str">
        <f t="shared" ref="L198:L261" si="32">$L$4&amp;": 3"</f>
        <v>category_id: 3</v>
      </c>
      <c r="M198" s="4" t="str">
        <f t="shared" ref="M198:M261" si="33">IF(E198="","",E$4&amp;": '"&amp;E198&amp;"'")</f>
        <v/>
      </c>
      <c r="N198" s="4" t="str">
        <f t="shared" ref="N198:N261" si="34">IF(F197="","",F$3&amp;": '"&amp;F197&amp;"'")</f>
        <v/>
      </c>
      <c r="O198" s="4" t="str">
        <f t="shared" ref="O198:O261" ca="1" si="35">"{"&amp;_xlfn.TEXTJOIN(", ",,G198:L198,"additional_information: JSON.stringify({"&amp;_xlfn.TEXTJOIN(", ",,M198)&amp;"})")&amp;"},"</f>
        <v>{product_name: 'Rod', description: '(Usually a magical item)', cost: 0, stock: 4, weight: 5, category_id: 3, additional_information: JSON.stringify({})},</v>
      </c>
    </row>
    <row r="199" spans="1:15" s="12" customFormat="1" outlineLevel="1" x14ac:dyDescent="0.2">
      <c r="A199" s="11" t="s">
        <v>1210</v>
      </c>
      <c r="B199" s="37" t="s">
        <v>1352</v>
      </c>
      <c r="C199" s="12">
        <v>3</v>
      </c>
      <c r="E199" s="13"/>
      <c r="G199" s="4" t="str">
        <f t="shared" si="27"/>
        <v>product_name: 'Rope Climber'</v>
      </c>
      <c r="H199" s="4" t="str">
        <f t="shared" si="28"/>
        <v/>
      </c>
      <c r="I199" s="4" t="str">
        <f t="shared" si="29"/>
        <v>cost: -1</v>
      </c>
      <c r="J199" s="4" t="str">
        <f t="shared" ca="1" si="30"/>
        <v>stock: 0</v>
      </c>
      <c r="K199" s="4" t="str">
        <f t="shared" si="31"/>
        <v>weight: 3</v>
      </c>
      <c r="L199" s="4" t="str">
        <f t="shared" si="32"/>
        <v>category_id: 3</v>
      </c>
      <c r="M199" s="4" t="str">
        <f t="shared" si="33"/>
        <v/>
      </c>
      <c r="N199" s="4" t="str">
        <f t="shared" si="34"/>
        <v/>
      </c>
      <c r="O199" s="4" t="str">
        <f t="shared" ca="1" si="35"/>
        <v>{product_name: 'Rope Climber', cost: -1, stock: 0, weight: 3, category_id: 3, additional_information: JSON.stringify({})},</v>
      </c>
    </row>
    <row r="200" spans="1:15" s="12" customFormat="1" ht="20.399999999999999" outlineLevel="1" x14ac:dyDescent="0.2">
      <c r="A200" s="11" t="s">
        <v>1211</v>
      </c>
      <c r="B200" s="37" t="s">
        <v>1212</v>
      </c>
      <c r="C200" s="12">
        <v>10</v>
      </c>
      <c r="D200" s="12">
        <v>1</v>
      </c>
      <c r="E200" s="13" t="s">
        <v>945</v>
      </c>
      <c r="G200" s="4" t="str">
        <f t="shared" si="27"/>
        <v>product_name: 'Rope, Hempen'</v>
      </c>
      <c r="H200" s="4" t="str">
        <f t="shared" si="28"/>
        <v>description: 'This rope has 2 hit points and can be burst with a DC 23 Strength check.'</v>
      </c>
      <c r="I200" s="4" t="str">
        <f t="shared" si="29"/>
        <v>cost: 1</v>
      </c>
      <c r="J200" s="4" t="str">
        <f t="shared" ca="1" si="30"/>
        <v>stock: 9</v>
      </c>
      <c r="K200" s="4" t="str">
        <f t="shared" si="31"/>
        <v>weight: 10</v>
      </c>
      <c r="L200" s="4" t="str">
        <f t="shared" si="32"/>
        <v>category_id: 3</v>
      </c>
      <c r="M200" s="4" t="str">
        <f t="shared" si="33"/>
        <v>type: 'Adventuring Gear'</v>
      </c>
      <c r="N200" s="4" t="str">
        <f t="shared" si="34"/>
        <v/>
      </c>
      <c r="O200" s="4" t="str">
        <f t="shared" ca="1" si="35"/>
        <v>{product_name: 'Rope, Hempen', description: 'This rope has 2 hit points and can be burst with a DC 23 Strength check.', cost: 1, stock: 9, weight: 10, category_id: 3, additional_information: JSON.stringify({type: 'Adventuring Gear'})},</v>
      </c>
    </row>
    <row r="201" spans="1:15" s="12" customFormat="1" ht="30.6" outlineLevel="1" x14ac:dyDescent="0.2">
      <c r="A201" s="11" t="s">
        <v>1213</v>
      </c>
      <c r="B201" s="37" t="s">
        <v>1215</v>
      </c>
      <c r="C201" s="12">
        <v>5</v>
      </c>
      <c r="D201" s="12">
        <v>10</v>
      </c>
      <c r="E201" s="13" t="s">
        <v>945</v>
      </c>
      <c r="G201" s="4" t="str">
        <f t="shared" si="27"/>
        <v>product_name: 'Rope, Silk'</v>
      </c>
      <c r="H201" s="4" t="str">
        <f t="shared" si="28"/>
        <v>description: 'This rope has 4 hit points and can be burst with a DC 24 Strength check. It is so supple that it provides a +2 circumstance bonus on Use Rope checks.'</v>
      </c>
      <c r="I201" s="4" t="str">
        <f t="shared" si="29"/>
        <v>cost: 10</v>
      </c>
      <c r="J201" s="4" t="str">
        <f t="shared" ca="1" si="30"/>
        <v>stock: 12</v>
      </c>
      <c r="K201" s="4" t="str">
        <f t="shared" si="31"/>
        <v>weight: 5</v>
      </c>
      <c r="L201" s="4" t="str">
        <f t="shared" si="32"/>
        <v>category_id: 3</v>
      </c>
      <c r="M201" s="4" t="str">
        <f t="shared" si="33"/>
        <v>type: 'Adventuring Gear'</v>
      </c>
      <c r="N201" s="4" t="str">
        <f t="shared" si="34"/>
        <v/>
      </c>
      <c r="O201" s="4" t="str">
        <f t="shared" ca="1" si="35"/>
        <v>{product_name: 'Rope, Silk', description: 'This rope has 4 hit points and can be burst with a DC 24 Strength check. It is so supple that it provides a +2 circumstance bonus on Use Rope checks.', cost: 10, stock: 12, weight: 5, category_id: 3, additional_information: JSON.stringify({type: 'Adventuring Gear'})},</v>
      </c>
    </row>
    <row r="202" spans="1:15" s="12" customFormat="1" ht="20.399999999999999" outlineLevel="1" x14ac:dyDescent="0.2">
      <c r="A202" s="11" t="s">
        <v>1216</v>
      </c>
      <c r="B202" s="37" t="s">
        <v>1218</v>
      </c>
      <c r="D202" s="12">
        <v>50</v>
      </c>
      <c r="E202" s="13" t="s">
        <v>997</v>
      </c>
      <c r="G202" s="4" t="str">
        <f t="shared" si="27"/>
        <v>product_name: 'Rowboat'</v>
      </c>
      <c r="H202" s="4" t="str">
        <f t="shared" si="28"/>
        <v>description: 'This 8- to 12-foot-long boat holds two or three Medium passengers. It moves about 1-1/2 miles per hour.'</v>
      </c>
      <c r="I202" s="4" t="str">
        <f t="shared" si="29"/>
        <v>cost: 50</v>
      </c>
      <c r="J202" s="4" t="str">
        <f t="shared" ca="1" si="30"/>
        <v>stock: 9</v>
      </c>
      <c r="K202" s="4" t="str">
        <f t="shared" si="31"/>
        <v>weight: -1</v>
      </c>
      <c r="L202" s="4" t="str">
        <f t="shared" si="32"/>
        <v>category_id: 3</v>
      </c>
      <c r="M202" s="4" t="str">
        <f t="shared" si="33"/>
        <v>type: 'Tansport'</v>
      </c>
      <c r="N202" s="4" t="str">
        <f t="shared" si="34"/>
        <v/>
      </c>
      <c r="O202" s="4" t="str">
        <f t="shared" ca="1" si="35"/>
        <v>{product_name: 'Rowboat', description: 'This 8- to 12-foot-long boat holds two or three Medium passengers. It moves about 1-1/2 miles per hour.', cost: 50, stock: 9, weight: -1, category_id: 3, additional_information: JSON.stringify({type: 'Tansport'})},</v>
      </c>
    </row>
    <row r="203" spans="1:15" s="12" customFormat="1" ht="40.799999999999997" outlineLevel="1" x14ac:dyDescent="0.2">
      <c r="A203" s="11" t="s">
        <v>1219</v>
      </c>
      <c r="B203" s="37" t="s">
        <v>1221</v>
      </c>
      <c r="C203" s="12">
        <v>15</v>
      </c>
      <c r="D203" s="12">
        <v>200</v>
      </c>
      <c r="E203" s="13" t="s">
        <v>870</v>
      </c>
      <c r="G203" s="4" t="str">
        <f t="shared" si="27"/>
        <v>product_name: 'Royal Outfit'</v>
      </c>
      <c r="H203" s="4" t="str">
        <f t="shared" si="28"/>
        <v>description: 'This is just the clothing, not the royal scepter, crown, ring, and other accoutrements. Royal clothes are ostentatious, with gems, gold, silk, and fur in abundance.'</v>
      </c>
      <c r="I203" s="4" t="str">
        <f t="shared" si="29"/>
        <v>cost: 200</v>
      </c>
      <c r="J203" s="4" t="str">
        <f t="shared" ca="1" si="30"/>
        <v>stock: 6</v>
      </c>
      <c r="K203" s="4" t="str">
        <f t="shared" si="31"/>
        <v>weight: 15</v>
      </c>
      <c r="L203" s="4" t="str">
        <f t="shared" si="32"/>
        <v>category_id: 3</v>
      </c>
      <c r="M203" s="4" t="str">
        <f t="shared" si="33"/>
        <v>type: 'Clothing'</v>
      </c>
      <c r="N203" s="4" t="str">
        <f t="shared" si="34"/>
        <v/>
      </c>
      <c r="O203" s="4" t="str">
        <f t="shared" ca="1" si="35"/>
        <v>{product_name: 'Royal Outfit', description: 'This is just the clothing, not the royal scepter, crown, ring, and other accoutrements. Royal clothes are ostentatious, with gems, gold, silk, and fur in abundance.', cost: 200, stock: 6, weight: 15, category_id: 3, additional_information: JSON.stringify({type: 'Clothing'})},</v>
      </c>
    </row>
    <row r="204" spans="1:15" s="12" customFormat="1" outlineLevel="1" x14ac:dyDescent="0.2">
      <c r="A204" s="11" t="s">
        <v>895</v>
      </c>
      <c r="B204" s="37" t="s">
        <v>971</v>
      </c>
      <c r="C204" s="12">
        <v>0.5</v>
      </c>
      <c r="D204" s="12">
        <v>0.1</v>
      </c>
      <c r="E204" s="13" t="s">
        <v>945</v>
      </c>
      <c r="G204" s="4" t="str">
        <f t="shared" si="27"/>
        <v>product_name: 'Sack'</v>
      </c>
      <c r="H204" s="4" t="str">
        <f t="shared" si="28"/>
        <v>description: 'Holds 1 cu ft'</v>
      </c>
      <c r="I204" s="4" t="str">
        <f t="shared" si="29"/>
        <v>cost: 0.1</v>
      </c>
      <c r="J204" s="4" t="str">
        <f t="shared" ca="1" si="30"/>
        <v>stock: 17</v>
      </c>
      <c r="K204" s="4" t="str">
        <f t="shared" si="31"/>
        <v>weight: 0.5</v>
      </c>
      <c r="L204" s="4" t="str">
        <f t="shared" si="32"/>
        <v>category_id: 3</v>
      </c>
      <c r="M204" s="4" t="str">
        <f t="shared" si="33"/>
        <v>type: 'Adventuring Gear'</v>
      </c>
      <c r="N204" s="4" t="str">
        <f t="shared" si="34"/>
        <v/>
      </c>
      <c r="O204" s="4" t="str">
        <f t="shared" ca="1" si="35"/>
        <v>{product_name: 'Sack', description: 'Holds 1 cu ft', cost: 0.1, stock: 17, weight: 0.5, category_id: 3, additional_information: JSON.stringify({type: 'Adventuring Gear'})},</v>
      </c>
    </row>
    <row r="205" spans="1:15" s="12" customFormat="1" ht="30.6" outlineLevel="1" x14ac:dyDescent="0.2">
      <c r="A205" s="11" t="s">
        <v>1222</v>
      </c>
      <c r="B205" s="37" t="s">
        <v>1224</v>
      </c>
      <c r="C205" s="12">
        <v>40</v>
      </c>
      <c r="D205" s="12">
        <v>60</v>
      </c>
      <c r="E205" s="13" t="s">
        <v>1035</v>
      </c>
      <c r="G205" s="4" t="str">
        <f t="shared" si="27"/>
        <v>product_name: 'Saddle, Exotic Military'</v>
      </c>
      <c r="H205" s="4" t="str">
        <f t="shared" si="28"/>
        <v>description: 'An exotic saddle is like a normal saddle of the same sort except that it is designed for an unusual mount. Exotic saddles come in military, pack, and riding styles.'</v>
      </c>
      <c r="I205" s="4" t="str">
        <f t="shared" si="29"/>
        <v>cost: 60</v>
      </c>
      <c r="J205" s="4" t="str">
        <f t="shared" ca="1" si="30"/>
        <v>stock: 12</v>
      </c>
      <c r="K205" s="4" t="str">
        <f t="shared" si="31"/>
        <v>weight: 40</v>
      </c>
      <c r="L205" s="4" t="str">
        <f t="shared" si="32"/>
        <v>category_id: 3</v>
      </c>
      <c r="M205" s="4" t="str">
        <f t="shared" si="33"/>
        <v>type: 'Mounts &amp; Related Gear'</v>
      </c>
      <c r="N205" s="4" t="str">
        <f t="shared" si="34"/>
        <v/>
      </c>
      <c r="O205" s="4" t="str">
        <f t="shared" ca="1" si="35"/>
        <v>{product_name: 'Saddle, Exotic Military', description: 'An exotic saddle is like a normal saddle of the same sort except that it is designed for an unusual mount. Exotic saddles come in military, pack, and riding styles.', cost: 60, stock: 12, weight: 40, category_id: 3, additional_information: JSON.stringify({type: 'Mounts &amp; Related Gear'})},</v>
      </c>
    </row>
    <row r="206" spans="1:15" s="12" customFormat="1" ht="30.6" outlineLevel="1" x14ac:dyDescent="0.2">
      <c r="A206" s="11" t="s">
        <v>1225</v>
      </c>
      <c r="B206" s="37" t="s">
        <v>1224</v>
      </c>
      <c r="C206" s="12">
        <v>20</v>
      </c>
      <c r="D206" s="12">
        <v>15</v>
      </c>
      <c r="E206" s="13" t="s">
        <v>1035</v>
      </c>
      <c r="G206" s="4" t="str">
        <f t="shared" si="27"/>
        <v>product_name: 'Saddle, Exotic Pack'</v>
      </c>
      <c r="H206" s="4" t="str">
        <f t="shared" si="28"/>
        <v>description: 'An exotic saddle is like a normal saddle of the same sort except that it is designed for an unusual mount. Exotic saddles come in military, pack, and riding styles.'</v>
      </c>
      <c r="I206" s="4" t="str">
        <f t="shared" si="29"/>
        <v>cost: 15</v>
      </c>
      <c r="J206" s="4" t="str">
        <f t="shared" ca="1" si="30"/>
        <v>stock: 19</v>
      </c>
      <c r="K206" s="4" t="str">
        <f t="shared" si="31"/>
        <v>weight: 20</v>
      </c>
      <c r="L206" s="4" t="str">
        <f t="shared" si="32"/>
        <v>category_id: 3</v>
      </c>
      <c r="M206" s="4" t="str">
        <f t="shared" si="33"/>
        <v>type: 'Mounts &amp; Related Gear'</v>
      </c>
      <c r="N206" s="4" t="str">
        <f t="shared" si="34"/>
        <v/>
      </c>
      <c r="O206" s="4" t="str">
        <f t="shared" ca="1" si="35"/>
        <v>{product_name: 'Saddle, Exotic Pack', description: 'An exotic saddle is like a normal saddle of the same sort except that it is designed for an unusual mount. Exotic saddles come in military, pack, and riding styles.', cost: 15, stock: 19, weight: 20, category_id: 3, additional_information: JSON.stringify({type: 'Mounts &amp; Related Gear'})},</v>
      </c>
    </row>
    <row r="207" spans="1:15" s="12" customFormat="1" ht="30.6" outlineLevel="1" x14ac:dyDescent="0.2">
      <c r="A207" s="11" t="s">
        <v>1227</v>
      </c>
      <c r="B207" s="37" t="s">
        <v>1224</v>
      </c>
      <c r="C207" s="12">
        <v>30</v>
      </c>
      <c r="D207" s="12">
        <v>30</v>
      </c>
      <c r="E207" s="13" t="s">
        <v>1035</v>
      </c>
      <c r="G207" s="4" t="str">
        <f t="shared" si="27"/>
        <v>product_name: 'Saddle, Exotic Riding'</v>
      </c>
      <c r="H207" s="4" t="str">
        <f t="shared" si="28"/>
        <v>description: 'An exotic saddle is like a normal saddle of the same sort except that it is designed for an unusual mount. Exotic saddles come in military, pack, and riding styles.'</v>
      </c>
      <c r="I207" s="4" t="str">
        <f t="shared" si="29"/>
        <v>cost: 30</v>
      </c>
      <c r="J207" s="4" t="str">
        <f t="shared" ca="1" si="30"/>
        <v>stock: 13</v>
      </c>
      <c r="K207" s="4" t="str">
        <f t="shared" si="31"/>
        <v>weight: 30</v>
      </c>
      <c r="L207" s="4" t="str">
        <f t="shared" si="32"/>
        <v>category_id: 3</v>
      </c>
      <c r="M207" s="4" t="str">
        <f t="shared" si="33"/>
        <v>type: 'Mounts &amp; Related Gear'</v>
      </c>
      <c r="N207" s="4" t="str">
        <f t="shared" si="34"/>
        <v/>
      </c>
      <c r="O207" s="4" t="str">
        <f t="shared" ca="1" si="35"/>
        <v>{product_name: 'Saddle, Exotic Riding', description: 'An exotic saddle is like a normal saddle of the same sort except that it is designed for an unusual mount. Exotic saddles come in military, pack, and riding styles.', cost: 30, stock: 13, weight: 30, category_id: 3, additional_information: JSON.stringify({type: 'Mounts &amp; Related Gear'})},</v>
      </c>
    </row>
    <row r="208" spans="1:15" s="12" customFormat="1" ht="51" outlineLevel="1" x14ac:dyDescent="0.2">
      <c r="A208" s="11" t="s">
        <v>1229</v>
      </c>
      <c r="B208" s="37" t="s">
        <v>1230</v>
      </c>
      <c r="C208" s="12">
        <v>30</v>
      </c>
      <c r="D208" s="12">
        <v>20</v>
      </c>
      <c r="E208" s="13" t="s">
        <v>1035</v>
      </c>
      <c r="G208" s="4" t="str">
        <f t="shared" si="27"/>
        <v>product_name: 'Saddle, Military'</v>
      </c>
      <c r="H208" s="4" t="str">
        <f t="shared" si="28"/>
        <v>description: 'A military saddle braces the rider, providing a +2 circumstance bonus on Ride checks related to staying in the saddle. If you\'re knocked unconscious while in a military saddle, you have a 75% chance to stay in the saddle (compared to 50% for a riding saddle).'</v>
      </c>
      <c r="I208" s="4" t="str">
        <f t="shared" si="29"/>
        <v>cost: 20</v>
      </c>
      <c r="J208" s="4" t="str">
        <f t="shared" ca="1" si="30"/>
        <v>stock: 11</v>
      </c>
      <c r="K208" s="4" t="str">
        <f t="shared" si="31"/>
        <v>weight: 30</v>
      </c>
      <c r="L208" s="4" t="str">
        <f t="shared" si="32"/>
        <v>category_id: 3</v>
      </c>
      <c r="M208" s="4" t="str">
        <f t="shared" si="33"/>
        <v>type: 'Mounts &amp; Related Gear'</v>
      </c>
      <c r="N208" s="4" t="str">
        <f t="shared" si="34"/>
        <v/>
      </c>
      <c r="O208" s="4" t="str">
        <f t="shared" ca="1" si="35"/>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11, weight: 30, category_id: 3, additional_information: JSON.stringify({type: 'Mounts &amp; Related Gear'})},</v>
      </c>
    </row>
    <row r="209" spans="1:15" s="12" customFormat="1" ht="20.399999999999999" outlineLevel="1" x14ac:dyDescent="0.2">
      <c r="A209" s="11" t="s">
        <v>1231</v>
      </c>
      <c r="B209" s="37" t="s">
        <v>1232</v>
      </c>
      <c r="C209" s="12">
        <v>15</v>
      </c>
      <c r="D209" s="12">
        <v>5</v>
      </c>
      <c r="E209" s="13" t="s">
        <v>1035</v>
      </c>
      <c r="G209" s="4" t="str">
        <f t="shared" si="27"/>
        <v>product_name: 'Saddle, Pack'</v>
      </c>
      <c r="H209" s="4" t="str">
        <f t="shared" si="28"/>
        <v>description: 'A pack saddle holds gear and supplies, but not a rider. It holds as much gear as the mount can carry.'</v>
      </c>
      <c r="I209" s="4" t="str">
        <f t="shared" si="29"/>
        <v>cost: 5</v>
      </c>
      <c r="J209" s="4" t="str">
        <f t="shared" ca="1" si="30"/>
        <v>stock: 15</v>
      </c>
      <c r="K209" s="4" t="str">
        <f t="shared" si="31"/>
        <v>weight: 15</v>
      </c>
      <c r="L209" s="4" t="str">
        <f t="shared" si="32"/>
        <v>category_id: 3</v>
      </c>
      <c r="M209" s="4" t="str">
        <f t="shared" si="33"/>
        <v>type: 'Mounts &amp; Related Gear'</v>
      </c>
      <c r="N209" s="4" t="str">
        <f t="shared" si="34"/>
        <v/>
      </c>
      <c r="O209" s="4" t="str">
        <f t="shared" ca="1" si="35"/>
        <v>{product_name: 'Saddle, Pack', description: 'A pack saddle holds gear and supplies, but not a rider. It holds as much gear as the mount can carry.', cost: 5, stock: 15, weight: 15, category_id: 3, additional_information: JSON.stringify({type: 'Mounts &amp; Related Gear'})},</v>
      </c>
    </row>
    <row r="210" spans="1:15" s="12" customFormat="1" outlineLevel="1" x14ac:dyDescent="0.2">
      <c r="A210" s="11" t="s">
        <v>1233</v>
      </c>
      <c r="B210" s="37" t="s">
        <v>1234</v>
      </c>
      <c r="C210" s="12">
        <v>25</v>
      </c>
      <c r="D210" s="12">
        <v>10</v>
      </c>
      <c r="E210" s="13" t="s">
        <v>1035</v>
      </c>
      <c r="G210" s="4" t="str">
        <f t="shared" si="27"/>
        <v>product_name: 'Saddle, Riding'</v>
      </c>
      <c r="H210" s="4" t="str">
        <f t="shared" si="28"/>
        <v>description: 'The standard riding saddle supports a rider.'</v>
      </c>
      <c r="I210" s="4" t="str">
        <f t="shared" si="29"/>
        <v>cost: 10</v>
      </c>
      <c r="J210" s="4" t="str">
        <f t="shared" ca="1" si="30"/>
        <v>stock: 4</v>
      </c>
      <c r="K210" s="4" t="str">
        <f t="shared" si="31"/>
        <v>weight: 25</v>
      </c>
      <c r="L210" s="4" t="str">
        <f t="shared" si="32"/>
        <v>category_id: 3</v>
      </c>
      <c r="M210" s="4" t="str">
        <f t="shared" si="33"/>
        <v>type: 'Mounts &amp; Related Gear'</v>
      </c>
      <c r="N210" s="4" t="str">
        <f t="shared" si="34"/>
        <v/>
      </c>
      <c r="O210" s="4" t="str">
        <f t="shared" ca="1" si="35"/>
        <v>{product_name: 'Saddle, Riding', description: 'The standard riding saddle supports a rider.', cost: 10, stock: 4, weight: 25, category_id: 3, additional_information: JSON.stringify({type: 'Mounts &amp; Related Gear'})},</v>
      </c>
    </row>
    <row r="211" spans="1:15" s="12" customFormat="1" outlineLevel="1" x14ac:dyDescent="0.2">
      <c r="A211" s="11" t="s">
        <v>896</v>
      </c>
      <c r="B211" s="37" t="s">
        <v>1352</v>
      </c>
      <c r="C211" s="12">
        <v>8</v>
      </c>
      <c r="D211" s="12">
        <v>4</v>
      </c>
      <c r="E211" s="13" t="s">
        <v>1035</v>
      </c>
      <c r="G211" s="4" t="str">
        <f t="shared" si="27"/>
        <v>product_name: 'Saddlebags'</v>
      </c>
      <c r="H211" s="4" t="str">
        <f t="shared" si="28"/>
        <v/>
      </c>
      <c r="I211" s="4" t="str">
        <f t="shared" si="29"/>
        <v>cost: 4</v>
      </c>
      <c r="J211" s="4" t="str">
        <f t="shared" ca="1" si="30"/>
        <v>stock: 11</v>
      </c>
      <c r="K211" s="4" t="str">
        <f t="shared" si="31"/>
        <v>weight: 8</v>
      </c>
      <c r="L211" s="4" t="str">
        <f t="shared" si="32"/>
        <v>category_id: 3</v>
      </c>
      <c r="M211" s="4" t="str">
        <f t="shared" si="33"/>
        <v>type: 'Mounts &amp; Related Gear'</v>
      </c>
      <c r="N211" s="4" t="str">
        <f t="shared" si="34"/>
        <v/>
      </c>
      <c r="O211" s="4" t="str">
        <f t="shared" ca="1" si="35"/>
        <v>{product_name: 'Saddlebags', cost: 4, stock: 11, weight: 8, category_id: 3, additional_information: JSON.stringify({type: 'Mounts &amp; Related Gear'})},</v>
      </c>
    </row>
    <row r="212" spans="1:15" s="12" customFormat="1" outlineLevel="1" x14ac:dyDescent="0.2">
      <c r="A212" s="11" t="s">
        <v>896</v>
      </c>
      <c r="B212" s="37" t="s">
        <v>1352</v>
      </c>
      <c r="C212" s="12">
        <v>4</v>
      </c>
      <c r="D212" s="12">
        <v>8</v>
      </c>
      <c r="E212" s="13"/>
      <c r="G212" s="4" t="str">
        <f t="shared" si="27"/>
        <v>product_name: 'Saddlebags'</v>
      </c>
      <c r="H212" s="4" t="str">
        <f t="shared" si="28"/>
        <v/>
      </c>
      <c r="I212" s="4" t="str">
        <f t="shared" si="29"/>
        <v>cost: 8</v>
      </c>
      <c r="J212" s="4" t="str">
        <f t="shared" ca="1" si="30"/>
        <v>stock: 5</v>
      </c>
      <c r="K212" s="4" t="str">
        <f t="shared" si="31"/>
        <v>weight: 4</v>
      </c>
      <c r="L212" s="4" t="str">
        <f t="shared" si="32"/>
        <v>category_id: 3</v>
      </c>
      <c r="M212" s="4" t="str">
        <f t="shared" si="33"/>
        <v/>
      </c>
      <c r="N212" s="4" t="str">
        <f t="shared" si="34"/>
        <v/>
      </c>
      <c r="O212" s="4" t="str">
        <f t="shared" ca="1" si="35"/>
        <v>{product_name: 'Saddlebags', cost: 8, stock: 5, weight: 4, category_id: 3, additional_information: JSON.stringify({})},</v>
      </c>
    </row>
    <row r="213" spans="1:15" s="12" customFormat="1" ht="40.799999999999997" outlineLevel="1" x14ac:dyDescent="0.2">
      <c r="A213" s="11" t="s">
        <v>1235</v>
      </c>
      <c r="B213" s="37" t="s">
        <v>1237</v>
      </c>
      <c r="D213" s="12">
        <v>10000</v>
      </c>
      <c r="E213" s="13" t="s">
        <v>997</v>
      </c>
      <c r="G213" s="4" t="str">
        <f t="shared" si="27"/>
        <v>product_name: 'Sailing Ship'</v>
      </c>
      <c r="H213" s="4" t="str">
        <f t="shared" si="28"/>
        <v>description: 'This larger, seaworthy ship is 75 to 90 feet long and 20 feet wide and has a crew of 20. It can carry 150 tons of cargo. It has square sails on its two masts and can make sea voyages. It moves about 2 miles per hour.'</v>
      </c>
      <c r="I213" s="4" t="str">
        <f t="shared" si="29"/>
        <v>cost: 10000</v>
      </c>
      <c r="J213" s="4" t="str">
        <f t="shared" ca="1" si="30"/>
        <v>stock: 4</v>
      </c>
      <c r="K213" s="4" t="str">
        <f t="shared" si="31"/>
        <v>weight: -1</v>
      </c>
      <c r="L213" s="4" t="str">
        <f t="shared" si="32"/>
        <v>category_id: 3</v>
      </c>
      <c r="M213" s="4" t="str">
        <f t="shared" si="33"/>
        <v>type: 'Tansport'</v>
      </c>
      <c r="N213" s="4" t="str">
        <f t="shared" si="34"/>
        <v/>
      </c>
      <c r="O213" s="4" t="str">
        <f t="shared" ca="1" si="35"/>
        <v>{product_name: 'Sailing Ship', description: 'This larger, seaworthy ship is 75 to 90 feet long and 20 feet wide and has a crew of 20. It can carry 150 tons of cargo. It has square sails on its two masts and can make sea voyages. It moves about 2 miles per hour.', cost: 10000, stock: 4, weight: -1, category_id: 3, additional_information: JSON.stringify({type: 'Tansport'})},</v>
      </c>
    </row>
    <row r="214" spans="1:15" s="12" customFormat="1" ht="30.6" outlineLevel="1" x14ac:dyDescent="0.2">
      <c r="A214" s="11" t="s">
        <v>1238</v>
      </c>
      <c r="B214" s="37" t="s">
        <v>1240</v>
      </c>
      <c r="C214" s="12">
        <v>1</v>
      </c>
      <c r="D214" s="12">
        <v>2</v>
      </c>
      <c r="E214" s="13" t="s">
        <v>914</v>
      </c>
      <c r="G214" s="4" t="str">
        <f t="shared" si="27"/>
        <v>product_name: 'Scale, Merchant\'s'</v>
      </c>
      <c r="H214" s="4" t="str">
        <f t="shared" si="28"/>
        <v>description: 'A scale grants a +2 circumstance bonus on Appraise checks involving items that are valued by weight, including anything made of precious metals.'</v>
      </c>
      <c r="I214" s="4" t="str">
        <f t="shared" si="29"/>
        <v>cost: 2</v>
      </c>
      <c r="J214" s="4" t="str">
        <f t="shared" ca="1" si="30"/>
        <v>stock: 17</v>
      </c>
      <c r="K214" s="4" t="str">
        <f t="shared" si="31"/>
        <v>weight: 1</v>
      </c>
      <c r="L214" s="4" t="str">
        <f t="shared" si="32"/>
        <v>category_id: 3</v>
      </c>
      <c r="M214" s="4" t="str">
        <f t="shared" si="33"/>
        <v>type: 'Tools &amp; Skill Kits'</v>
      </c>
      <c r="N214" s="4" t="str">
        <f t="shared" si="34"/>
        <v/>
      </c>
      <c r="O214" s="4" t="str">
        <f t="shared" ca="1" si="35"/>
        <v>{product_name: 'Scale, Merchant\'s', description: 'A scale grants a +2 circumstance bonus on Appraise checks involving items that are valued by weight, including anything made of precious metals.', cost: 2, stock: 17, weight: 1, category_id: 3, additional_information: JSON.stringify({type: 'Tools &amp; Skill Kits'})},</v>
      </c>
    </row>
    <row r="215" spans="1:15" s="12" customFormat="1" outlineLevel="1" x14ac:dyDescent="0.2">
      <c r="A215" s="11" t="s">
        <v>1241</v>
      </c>
      <c r="B215" s="37" t="s">
        <v>1242</v>
      </c>
      <c r="C215" s="12">
        <v>0</v>
      </c>
      <c r="D215" s="12">
        <v>5</v>
      </c>
      <c r="E215" s="13"/>
      <c r="G215" s="4" t="str">
        <f t="shared" si="27"/>
        <v>product_name: 'Scentbreaker'</v>
      </c>
      <c r="H215" s="4" t="str">
        <f t="shared" si="28"/>
        <v>description: 'Herbs break scent trail'</v>
      </c>
      <c r="I215" s="4" t="str">
        <f t="shared" si="29"/>
        <v>cost: 5</v>
      </c>
      <c r="J215" s="4" t="str">
        <f t="shared" ca="1" si="30"/>
        <v>stock: 17</v>
      </c>
      <c r="K215" s="4" t="str">
        <f t="shared" si="31"/>
        <v>weight: 0</v>
      </c>
      <c r="L215" s="4" t="str">
        <f t="shared" si="32"/>
        <v>category_id: 3</v>
      </c>
      <c r="M215" s="4" t="str">
        <f t="shared" si="33"/>
        <v/>
      </c>
      <c r="N215" s="4" t="str">
        <f t="shared" si="34"/>
        <v/>
      </c>
      <c r="O215" s="4" t="str">
        <f t="shared" ca="1" si="35"/>
        <v>{product_name: 'Scentbreaker', description: 'Herbs break scent trail', cost: 5, stock: 17, weight: 0, category_id: 3, additional_information: JSON.stringify({})},</v>
      </c>
    </row>
    <row r="216" spans="1:15" s="12" customFormat="1" ht="20.399999999999999" outlineLevel="1" x14ac:dyDescent="0.2">
      <c r="A216" s="11" t="s">
        <v>1243</v>
      </c>
      <c r="B216" s="37" t="s">
        <v>1245</v>
      </c>
      <c r="C216" s="12">
        <v>6</v>
      </c>
      <c r="D216" s="12">
        <v>5</v>
      </c>
      <c r="E216" s="13" t="s">
        <v>870</v>
      </c>
      <c r="G216" s="4" t="str">
        <f t="shared" si="27"/>
        <v>product_name: 'Scholar\'s Outfit'</v>
      </c>
      <c r="H216" s="4" t="str">
        <f t="shared" si="28"/>
        <v>description: 'Perfect for a scholar, this outfit includes a robe, a belt, a cap, soft shoes, and possibly a cloak.'</v>
      </c>
      <c r="I216" s="4" t="str">
        <f t="shared" si="29"/>
        <v>cost: 5</v>
      </c>
      <c r="J216" s="4" t="str">
        <f t="shared" ca="1" si="30"/>
        <v>stock: 15</v>
      </c>
      <c r="K216" s="4" t="str">
        <f t="shared" si="31"/>
        <v>weight: 6</v>
      </c>
      <c r="L216" s="4" t="str">
        <f t="shared" si="32"/>
        <v>category_id: 3</v>
      </c>
      <c r="M216" s="4" t="str">
        <f t="shared" si="33"/>
        <v>type: 'Clothing'</v>
      </c>
      <c r="N216" s="4" t="str">
        <f t="shared" si="34"/>
        <v/>
      </c>
      <c r="O216" s="4" t="str">
        <f t="shared" ca="1" si="35"/>
        <v>{product_name: 'Scholar\'s Outfit', description: 'Perfect for a scholar, this outfit includes a robe, a belt, a cap, soft shoes, and possibly a cloak.', cost: 5, stock: 15, weight: 6, category_id: 3, additional_information: JSON.stringify({type: 'Clothing'})},</v>
      </c>
    </row>
    <row r="217" spans="1:15" s="12" customFormat="1" outlineLevel="1" x14ac:dyDescent="0.2">
      <c r="A217" s="11" t="s">
        <v>1246</v>
      </c>
      <c r="B217" s="37" t="s">
        <v>1352</v>
      </c>
      <c r="C217" s="12">
        <v>3</v>
      </c>
      <c r="D217" s="12">
        <v>10</v>
      </c>
      <c r="E217" s="13"/>
      <c r="G217" s="4" t="str">
        <f t="shared" si="27"/>
        <v>product_name: 'Scripture'</v>
      </c>
      <c r="H217" s="4" t="str">
        <f t="shared" si="28"/>
        <v/>
      </c>
      <c r="I217" s="4" t="str">
        <f t="shared" si="29"/>
        <v>cost: 10</v>
      </c>
      <c r="J217" s="4" t="str">
        <f t="shared" ca="1" si="30"/>
        <v>stock: 11</v>
      </c>
      <c r="K217" s="4" t="str">
        <f t="shared" si="31"/>
        <v>weight: 3</v>
      </c>
      <c r="L217" s="4" t="str">
        <f t="shared" si="32"/>
        <v>category_id: 3</v>
      </c>
      <c r="M217" s="4" t="str">
        <f t="shared" si="33"/>
        <v/>
      </c>
      <c r="N217" s="4" t="str">
        <f t="shared" si="34"/>
        <v/>
      </c>
      <c r="O217" s="4" t="str">
        <f t="shared" ca="1" si="35"/>
        <v>{product_name: 'Scripture', cost: 10, stock: 11, weight: 3, category_id: 3, additional_information: JSON.stringify({})},</v>
      </c>
    </row>
    <row r="218" spans="1:15" s="12" customFormat="1" outlineLevel="1" x14ac:dyDescent="0.2">
      <c r="A218" s="11" t="s">
        <v>1247</v>
      </c>
      <c r="B218" s="37" t="s">
        <v>1352</v>
      </c>
      <c r="C218" s="12">
        <v>1</v>
      </c>
      <c r="D218" s="12">
        <v>15</v>
      </c>
      <c r="E218" s="13"/>
      <c r="G218" s="4" t="str">
        <f t="shared" si="27"/>
        <v>product_name: 'Scripture, Compact'</v>
      </c>
      <c r="H218" s="4" t="str">
        <f t="shared" si="28"/>
        <v/>
      </c>
      <c r="I218" s="4" t="str">
        <f t="shared" si="29"/>
        <v>cost: 15</v>
      </c>
      <c r="J218" s="4" t="str">
        <f t="shared" ca="1" si="30"/>
        <v>stock: 12</v>
      </c>
      <c r="K218" s="4" t="str">
        <f t="shared" si="31"/>
        <v>weight: 1</v>
      </c>
      <c r="L218" s="4" t="str">
        <f t="shared" si="32"/>
        <v>category_id: 3</v>
      </c>
      <c r="M218" s="4" t="str">
        <f t="shared" si="33"/>
        <v/>
      </c>
      <c r="N218" s="4" t="str">
        <f t="shared" si="34"/>
        <v/>
      </c>
      <c r="O218" s="4" t="str">
        <f t="shared" ca="1" si="35"/>
        <v>{product_name: 'Scripture, Compact', cost: 15, stock: 12, weight: 1, category_id: 3, additional_information: JSON.stringify({})},</v>
      </c>
    </row>
    <row r="219" spans="1:15" s="12" customFormat="1" outlineLevel="1" x14ac:dyDescent="0.2">
      <c r="A219" s="11" t="s">
        <v>1248</v>
      </c>
      <c r="B219" s="37" t="s">
        <v>1044</v>
      </c>
      <c r="C219" s="12">
        <v>0</v>
      </c>
      <c r="D219" s="12">
        <v>0</v>
      </c>
      <c r="E219" s="13"/>
      <c r="G219" s="4" t="str">
        <f t="shared" si="27"/>
        <v>product_name: 'Scroll'</v>
      </c>
      <c r="H219" s="4" t="str">
        <f t="shared" si="28"/>
        <v>description: '(Usually a magical item)'</v>
      </c>
      <c r="I219" s="4" t="str">
        <f t="shared" si="29"/>
        <v>cost: 0</v>
      </c>
      <c r="J219" s="4" t="str">
        <f t="shared" ca="1" si="30"/>
        <v>stock: 12</v>
      </c>
      <c r="K219" s="4" t="str">
        <f t="shared" si="31"/>
        <v>weight: 0</v>
      </c>
      <c r="L219" s="4" t="str">
        <f t="shared" si="32"/>
        <v>category_id: 3</v>
      </c>
      <c r="M219" s="4" t="str">
        <f t="shared" si="33"/>
        <v/>
      </c>
      <c r="N219" s="4" t="str">
        <f t="shared" si="34"/>
        <v/>
      </c>
      <c r="O219" s="4" t="str">
        <f t="shared" ca="1" si="35"/>
        <v>{product_name: 'Scroll', description: '(Usually a magical item)', cost: 0, stock: 12, weight: 0, category_id: 3, additional_information: JSON.stringify({})},</v>
      </c>
    </row>
    <row r="220" spans="1:15" s="12" customFormat="1" outlineLevel="1" x14ac:dyDescent="0.2">
      <c r="A220" s="11" t="s">
        <v>897</v>
      </c>
      <c r="B220" s="37" t="s">
        <v>1249</v>
      </c>
      <c r="C220" s="12">
        <v>0.5</v>
      </c>
      <c r="D220" s="12">
        <v>5</v>
      </c>
      <c r="E220" s="13"/>
      <c r="G220" s="4" t="str">
        <f t="shared" si="27"/>
        <v>product_name: 'Scroll Organizer'</v>
      </c>
      <c r="H220" s="4" t="str">
        <f t="shared" si="28"/>
        <v>description: 'Fifteen \'pockets\' for scrolls'</v>
      </c>
      <c r="I220" s="4" t="str">
        <f t="shared" si="29"/>
        <v>cost: 5</v>
      </c>
      <c r="J220" s="4" t="str">
        <f t="shared" ca="1" si="30"/>
        <v>stock: 3</v>
      </c>
      <c r="K220" s="4" t="str">
        <f t="shared" si="31"/>
        <v>weight: 0.5</v>
      </c>
      <c r="L220" s="4" t="str">
        <f t="shared" si="32"/>
        <v>category_id: 3</v>
      </c>
      <c r="M220" s="4" t="str">
        <f t="shared" si="33"/>
        <v/>
      </c>
      <c r="N220" s="4" t="str">
        <f t="shared" si="34"/>
        <v/>
      </c>
      <c r="O220" s="4" t="str">
        <f t="shared" ca="1" si="35"/>
        <v>{product_name: 'Scroll Organizer', description: 'Fifteen \'pockets\' for scrolls', cost: 5, stock: 3, weight: 0.5, category_id: 3, additional_information: JSON.stringify({})},</v>
      </c>
    </row>
    <row r="221" spans="1:15" s="12" customFormat="1" outlineLevel="1" x14ac:dyDescent="0.2">
      <c r="A221" s="11" t="s">
        <v>1250</v>
      </c>
      <c r="B221" s="37" t="s">
        <v>1352</v>
      </c>
      <c r="C221" s="12">
        <v>1</v>
      </c>
      <c r="D221" s="12">
        <v>1</v>
      </c>
      <c r="E221" s="13" t="s">
        <v>945</v>
      </c>
      <c r="G221" s="4" t="str">
        <f t="shared" si="27"/>
        <v>product_name: 'Sealing Wax'</v>
      </c>
      <c r="H221" s="4" t="str">
        <f t="shared" si="28"/>
        <v/>
      </c>
      <c r="I221" s="4" t="str">
        <f t="shared" si="29"/>
        <v>cost: 1</v>
      </c>
      <c r="J221" s="4" t="str">
        <f t="shared" ca="1" si="30"/>
        <v>stock: 13</v>
      </c>
      <c r="K221" s="4" t="str">
        <f t="shared" si="31"/>
        <v>weight: 1</v>
      </c>
      <c r="L221" s="4" t="str">
        <f t="shared" si="32"/>
        <v>category_id: 3</v>
      </c>
      <c r="M221" s="4" t="str">
        <f t="shared" si="33"/>
        <v>type: 'Adventuring Gear'</v>
      </c>
      <c r="N221" s="4" t="str">
        <f t="shared" si="34"/>
        <v/>
      </c>
      <c r="O221" s="4" t="str">
        <f t="shared" ca="1" si="35"/>
        <v>{product_name: 'Sealing Wax', cost: 1, stock: 13, weight: 1, category_id: 3, additional_information: JSON.stringify({type: 'Adventuring Gear'})},</v>
      </c>
    </row>
    <row r="222" spans="1:15" s="12" customFormat="1" outlineLevel="1" x14ac:dyDescent="0.2">
      <c r="A222" s="11" t="s">
        <v>1251</v>
      </c>
      <c r="B222" s="37" t="s">
        <v>1252</v>
      </c>
      <c r="C222" s="12">
        <v>0</v>
      </c>
      <c r="D222" s="12">
        <v>15</v>
      </c>
      <c r="E222" s="13"/>
      <c r="G222" s="4" t="str">
        <f t="shared" si="27"/>
        <v>product_name: 'Secret component compartment'</v>
      </c>
      <c r="H222" s="4" t="str">
        <f t="shared" si="28"/>
        <v>description: 'Hold components for one spell'</v>
      </c>
      <c r="I222" s="4" t="str">
        <f t="shared" si="29"/>
        <v>cost: 15</v>
      </c>
      <c r="J222" s="4" t="str">
        <f t="shared" ca="1" si="30"/>
        <v>stock: 3</v>
      </c>
      <c r="K222" s="4" t="str">
        <f t="shared" si="31"/>
        <v>weight: 0</v>
      </c>
      <c r="L222" s="4" t="str">
        <f t="shared" si="32"/>
        <v>category_id: 3</v>
      </c>
      <c r="M222" s="4" t="str">
        <f t="shared" si="33"/>
        <v/>
      </c>
      <c r="N222" s="4" t="str">
        <f t="shared" si="34"/>
        <v/>
      </c>
      <c r="O222" s="4" t="str">
        <f t="shared" ca="1" si="35"/>
        <v>{product_name: 'Secret component compartment', description: 'Hold components for one spell', cost: 15, stock: 3, weight: 0, category_id: 3, additional_information: JSON.stringify({})},</v>
      </c>
    </row>
    <row r="223" spans="1:15" s="12" customFormat="1" outlineLevel="1" x14ac:dyDescent="0.2">
      <c r="A223" s="11" t="s">
        <v>1253</v>
      </c>
      <c r="B223" s="37" t="s">
        <v>1252</v>
      </c>
      <c r="C223" s="12">
        <v>0</v>
      </c>
      <c r="D223" s="12">
        <v>5</v>
      </c>
      <c r="E223" s="13"/>
      <c r="G223" s="4" t="str">
        <f t="shared" si="27"/>
        <v>product_name: 'Secret component pocket'</v>
      </c>
      <c r="H223" s="4" t="str">
        <f t="shared" si="28"/>
        <v>description: 'Hold components for one spell'</v>
      </c>
      <c r="I223" s="4" t="str">
        <f t="shared" si="29"/>
        <v>cost: 5</v>
      </c>
      <c r="J223" s="4" t="str">
        <f t="shared" ca="1" si="30"/>
        <v>stock: 13</v>
      </c>
      <c r="K223" s="4" t="str">
        <f t="shared" si="31"/>
        <v>weight: 0</v>
      </c>
      <c r="L223" s="4" t="str">
        <f t="shared" si="32"/>
        <v>category_id: 3</v>
      </c>
      <c r="M223" s="4" t="str">
        <f t="shared" si="33"/>
        <v/>
      </c>
      <c r="N223" s="4" t="str">
        <f t="shared" si="34"/>
        <v/>
      </c>
      <c r="O223" s="4" t="str">
        <f t="shared" ca="1" si="35"/>
        <v>{product_name: 'Secret component pocket', description: 'Hold components for one spell', cost: 5, stock: 13, weight: 0, category_id: 3, additional_information: JSON.stringify({})},</v>
      </c>
    </row>
    <row r="224" spans="1:15" s="12" customFormat="1" outlineLevel="1" x14ac:dyDescent="0.2">
      <c r="A224" s="11" t="s">
        <v>1254</v>
      </c>
      <c r="B224" s="37" t="s">
        <v>1352</v>
      </c>
      <c r="C224" s="12">
        <v>0</v>
      </c>
      <c r="D224" s="12">
        <v>0.5</v>
      </c>
      <c r="E224" s="13" t="s">
        <v>945</v>
      </c>
      <c r="G224" s="4" t="str">
        <f t="shared" si="27"/>
        <v>product_name: 'Sewing Needle'</v>
      </c>
      <c r="H224" s="4" t="str">
        <f t="shared" si="28"/>
        <v/>
      </c>
      <c r="I224" s="4" t="str">
        <f t="shared" si="29"/>
        <v>cost: 0.5</v>
      </c>
      <c r="J224" s="4" t="str">
        <f t="shared" ca="1" si="30"/>
        <v>stock: 10</v>
      </c>
      <c r="K224" s="4" t="str">
        <f t="shared" si="31"/>
        <v>weight: 0</v>
      </c>
      <c r="L224" s="4" t="str">
        <f t="shared" si="32"/>
        <v>category_id: 3</v>
      </c>
      <c r="M224" s="4" t="str">
        <f t="shared" si="33"/>
        <v>type: 'Adventuring Gear'</v>
      </c>
      <c r="N224" s="4" t="str">
        <f t="shared" si="34"/>
        <v/>
      </c>
      <c r="O224" s="4" t="str">
        <f t="shared" ca="1" si="35"/>
        <v>{product_name: 'Sewing Needle', cost: 0.5, stock: 10, weight: 0, category_id: 3, additional_information: JSON.stringify({type: 'Adventuring Gear'})},</v>
      </c>
    </row>
    <row r="225" spans="1:15" s="12" customFormat="1" outlineLevel="1" x14ac:dyDescent="0.2">
      <c r="A225" s="11" t="s">
        <v>1255</v>
      </c>
      <c r="B225" s="37" t="s">
        <v>1352</v>
      </c>
      <c r="C225" s="12">
        <v>0.1</v>
      </c>
      <c r="D225" s="12">
        <v>0.8</v>
      </c>
      <c r="E225" s="13" t="s">
        <v>945</v>
      </c>
      <c r="G225" s="4" t="str">
        <f t="shared" si="27"/>
        <v>product_name: 'Signal Whistle'</v>
      </c>
      <c r="H225" s="4" t="str">
        <f t="shared" si="28"/>
        <v/>
      </c>
      <c r="I225" s="4" t="str">
        <f t="shared" si="29"/>
        <v>cost: 0.8</v>
      </c>
      <c r="J225" s="4" t="str">
        <f t="shared" ca="1" si="30"/>
        <v>stock: 8</v>
      </c>
      <c r="K225" s="4" t="str">
        <f t="shared" si="31"/>
        <v>weight: 0.1</v>
      </c>
      <c r="L225" s="4" t="str">
        <f t="shared" si="32"/>
        <v>category_id: 3</v>
      </c>
      <c r="M225" s="4" t="str">
        <f t="shared" si="33"/>
        <v>type: 'Adventuring Gear'</v>
      </c>
      <c r="N225" s="4" t="str">
        <f t="shared" si="34"/>
        <v/>
      </c>
      <c r="O225" s="4" t="str">
        <f t="shared" ca="1" si="35"/>
        <v>{product_name: 'Signal Whistle', cost: 0.8, stock: 8, weight: 0.1, category_id: 3, additional_information: JSON.stringify({type: 'Adventuring Gear'})},</v>
      </c>
    </row>
    <row r="226" spans="1:15" s="12" customFormat="1" outlineLevel="1" x14ac:dyDescent="0.2">
      <c r="A226" s="11" t="s">
        <v>1256</v>
      </c>
      <c r="B226" s="37" t="s">
        <v>1352</v>
      </c>
      <c r="C226" s="12">
        <v>0</v>
      </c>
      <c r="D226" s="12">
        <v>5</v>
      </c>
      <c r="E226" s="13" t="s">
        <v>945</v>
      </c>
      <c r="G226" s="4" t="str">
        <f t="shared" si="27"/>
        <v>product_name: 'Signet Ring'</v>
      </c>
      <c r="H226" s="4" t="str">
        <f t="shared" si="28"/>
        <v/>
      </c>
      <c r="I226" s="4" t="str">
        <f t="shared" si="29"/>
        <v>cost: 5</v>
      </c>
      <c r="J226" s="4" t="str">
        <f t="shared" ca="1" si="30"/>
        <v>stock: 0</v>
      </c>
      <c r="K226" s="4" t="str">
        <f t="shared" si="31"/>
        <v>weight: 0</v>
      </c>
      <c r="L226" s="4" t="str">
        <f t="shared" si="32"/>
        <v>category_id: 3</v>
      </c>
      <c r="M226" s="4" t="str">
        <f t="shared" si="33"/>
        <v>type: 'Adventuring Gear'</v>
      </c>
      <c r="N226" s="4" t="str">
        <f t="shared" si="34"/>
        <v/>
      </c>
      <c r="O226" s="4" t="str">
        <f t="shared" ca="1" si="35"/>
        <v>{product_name: 'Signet Ring', cost: 5, stock: 0, weight: 0, category_id: 3, additional_information: JSON.stringify({type: 'Adventuring Gear'})},</v>
      </c>
    </row>
    <row r="227" spans="1:15" s="12" customFormat="1" outlineLevel="1" x14ac:dyDescent="0.2">
      <c r="A227" s="11" t="s">
        <v>1257</v>
      </c>
      <c r="B227" s="37" t="s">
        <v>1258</v>
      </c>
      <c r="D227" s="12">
        <v>1000</v>
      </c>
      <c r="E227" s="13"/>
      <c r="G227" s="4" t="str">
        <f t="shared" si="27"/>
        <v>product_name: 'Simple House'</v>
      </c>
      <c r="H227" s="4" t="str">
        <f t="shared" si="28"/>
        <v>description: '1 to 3 room wooden house with thatch roof'</v>
      </c>
      <c r="I227" s="4" t="str">
        <f t="shared" si="29"/>
        <v>cost: 1000</v>
      </c>
      <c r="J227" s="4" t="str">
        <f t="shared" ca="1" si="30"/>
        <v>stock: 8</v>
      </c>
      <c r="K227" s="4" t="str">
        <f t="shared" si="31"/>
        <v>weight: -1</v>
      </c>
      <c r="L227" s="4" t="str">
        <f t="shared" si="32"/>
        <v>category_id: 3</v>
      </c>
      <c r="M227" s="4" t="str">
        <f t="shared" si="33"/>
        <v/>
      </c>
      <c r="N227" s="4" t="str">
        <f t="shared" si="34"/>
        <v/>
      </c>
      <c r="O227" s="4" t="str">
        <f t="shared" ca="1" si="35"/>
        <v>{product_name: 'Simple House', description: '1 to 3 room wooden house with thatch roof', cost: 1000, stock: 8, weight: -1, category_id: 3, additional_information: JSON.stringify({})},</v>
      </c>
    </row>
    <row r="228" spans="1:15" s="12" customFormat="1" ht="40.799999999999997" outlineLevel="1" x14ac:dyDescent="0.2">
      <c r="A228" s="11" t="s">
        <v>1259</v>
      </c>
      <c r="B228" s="37" t="s">
        <v>1261</v>
      </c>
      <c r="C228" s="12">
        <v>300</v>
      </c>
      <c r="D228" s="12">
        <v>20</v>
      </c>
      <c r="E228" s="13" t="s">
        <v>997</v>
      </c>
      <c r="G228" s="4" t="str">
        <f t="shared" si="27"/>
        <v>product_name: 'Sled'</v>
      </c>
      <c r="H228" s="4" t="str">
        <f t="shared" si="28"/>
        <v>description: 'This is a wagon on runners for moving through snow and over ice. In general, two horses (or other beasts of burden) draw it. A sled comes with the harness needed to pull it.'</v>
      </c>
      <c r="I228" s="4" t="str">
        <f t="shared" si="29"/>
        <v>cost: 20</v>
      </c>
      <c r="J228" s="4" t="str">
        <f t="shared" ca="1" si="30"/>
        <v>stock: 19</v>
      </c>
      <c r="K228" s="4" t="str">
        <f t="shared" si="31"/>
        <v>weight: 300</v>
      </c>
      <c r="L228" s="4" t="str">
        <f t="shared" si="32"/>
        <v>category_id: 3</v>
      </c>
      <c r="M228" s="4" t="str">
        <f t="shared" si="33"/>
        <v>type: 'Tansport'</v>
      </c>
      <c r="N228" s="4" t="str">
        <f t="shared" si="34"/>
        <v/>
      </c>
      <c r="O228" s="4" t="str">
        <f t="shared" ca="1" si="35"/>
        <v>{product_name: 'Sled', description: 'This is a wagon on runners for moving through snow and over ice. In general, two horses (or other beasts of burden) draw it. A sled comes with the harness needed to pull it.', cost: 20, stock: 19, weight: 300, category_id: 3, additional_information: JSON.stringify({type: 'Tansport'})},</v>
      </c>
    </row>
    <row r="229" spans="1:15" s="12" customFormat="1" outlineLevel="1" x14ac:dyDescent="0.2">
      <c r="A229" s="11" t="s">
        <v>1262</v>
      </c>
      <c r="B229" s="37" t="s">
        <v>1352</v>
      </c>
      <c r="C229" s="12">
        <v>10</v>
      </c>
      <c r="D229" s="12">
        <v>1</v>
      </c>
      <c r="E229" s="13" t="s">
        <v>945</v>
      </c>
      <c r="G229" s="4" t="str">
        <f t="shared" si="27"/>
        <v>product_name: 'Sledge'</v>
      </c>
      <c r="H229" s="4" t="str">
        <f t="shared" si="28"/>
        <v/>
      </c>
      <c r="I229" s="4" t="str">
        <f t="shared" si="29"/>
        <v>cost: 1</v>
      </c>
      <c r="J229" s="4" t="str">
        <f t="shared" ca="1" si="30"/>
        <v>stock: 3</v>
      </c>
      <c r="K229" s="4" t="str">
        <f t="shared" si="31"/>
        <v>weight: 10</v>
      </c>
      <c r="L229" s="4" t="str">
        <f t="shared" si="32"/>
        <v>category_id: 3</v>
      </c>
      <c r="M229" s="4" t="str">
        <f t="shared" si="33"/>
        <v>type: 'Adventuring Gear'</v>
      </c>
      <c r="N229" s="4" t="str">
        <f t="shared" si="34"/>
        <v/>
      </c>
      <c r="O229" s="4" t="str">
        <f t="shared" ca="1" si="35"/>
        <v>{product_name: 'Sledge', cost: 1, stock: 3, weight: 10, category_id: 3, additional_information: JSON.stringify({type: 'Adventuring Gear'})},</v>
      </c>
    </row>
    <row r="230" spans="1:15" s="12" customFormat="1" ht="61.2" outlineLevel="1" x14ac:dyDescent="0.2">
      <c r="A230" s="11" t="s">
        <v>1263</v>
      </c>
      <c r="B230" s="37" t="s">
        <v>1264</v>
      </c>
      <c r="C230" s="12">
        <v>0.5</v>
      </c>
      <c r="D230" s="12">
        <v>20</v>
      </c>
      <c r="E230" s="13" t="s">
        <v>907</v>
      </c>
      <c r="G230" s="4" t="str">
        <f t="shared" si="27"/>
        <v>product_name: 'Smokestick'</v>
      </c>
      <c r="H230" s="4" t="str">
        <f t="shared" si="28"/>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I230" s="4" t="str">
        <f t="shared" si="29"/>
        <v>cost: 20</v>
      </c>
      <c r="J230" s="4" t="str">
        <f t="shared" ca="1" si="30"/>
        <v>stock: 16</v>
      </c>
      <c r="K230" s="4" t="str">
        <f t="shared" si="31"/>
        <v>weight: 0.5</v>
      </c>
      <c r="L230" s="4" t="str">
        <f t="shared" si="32"/>
        <v>category_id: 3</v>
      </c>
      <c r="M230" s="4" t="str">
        <f t="shared" si="33"/>
        <v>type: 'Special Substances &amp; Items'</v>
      </c>
      <c r="N230" s="4" t="str">
        <f t="shared" si="34"/>
        <v/>
      </c>
      <c r="O230" s="4" t="str">
        <f t="shared" ca="1" si="35"/>
        <v>{product_name: 'Smokestick',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16, weight: 0.5, category_id: 3, additional_information: JSON.stringify({type: 'Special Substances &amp; Items'})},</v>
      </c>
    </row>
    <row r="231" spans="1:15" s="12" customFormat="1" outlineLevel="1" x14ac:dyDescent="0.2">
      <c r="A231" s="11" t="s">
        <v>1265</v>
      </c>
      <c r="B231" s="37" t="s">
        <v>1352</v>
      </c>
      <c r="C231" s="12">
        <v>4</v>
      </c>
      <c r="D231" s="12">
        <v>6</v>
      </c>
      <c r="E231" s="13"/>
      <c r="G231" s="4" t="str">
        <f t="shared" si="27"/>
        <v>product_name: 'Snuffing Bell'</v>
      </c>
      <c r="H231" s="4" t="str">
        <f t="shared" si="28"/>
        <v/>
      </c>
      <c r="I231" s="4" t="str">
        <f t="shared" si="29"/>
        <v>cost: 6</v>
      </c>
      <c r="J231" s="4" t="str">
        <f t="shared" ca="1" si="30"/>
        <v>stock: 8</v>
      </c>
      <c r="K231" s="4" t="str">
        <f t="shared" si="31"/>
        <v>weight: 4</v>
      </c>
      <c r="L231" s="4" t="str">
        <f t="shared" si="32"/>
        <v>category_id: 3</v>
      </c>
      <c r="M231" s="4" t="str">
        <f t="shared" si="33"/>
        <v/>
      </c>
      <c r="N231" s="4" t="str">
        <f t="shared" si="34"/>
        <v/>
      </c>
      <c r="O231" s="4" t="str">
        <f t="shared" ca="1" si="35"/>
        <v>{product_name: 'Snuffing Bell', cost: 6, stock: 8, weight: 4, category_id: 3, additional_information: JSON.stringify({})},</v>
      </c>
    </row>
    <row r="232" spans="1:15" s="12" customFormat="1" outlineLevel="1" x14ac:dyDescent="0.2">
      <c r="A232" s="11" t="s">
        <v>1266</v>
      </c>
      <c r="B232" s="37" t="s">
        <v>1352</v>
      </c>
      <c r="C232" s="12">
        <v>1</v>
      </c>
      <c r="D232" s="12">
        <v>0.5</v>
      </c>
      <c r="E232" s="13" t="s">
        <v>945</v>
      </c>
      <c r="G232" s="4" t="str">
        <f t="shared" si="27"/>
        <v>product_name: 'Soap (lb.)'</v>
      </c>
      <c r="H232" s="4" t="str">
        <f t="shared" si="28"/>
        <v/>
      </c>
      <c r="I232" s="4" t="str">
        <f t="shared" si="29"/>
        <v>cost: 0.5</v>
      </c>
      <c r="J232" s="4" t="str">
        <f t="shared" ca="1" si="30"/>
        <v>stock: 11</v>
      </c>
      <c r="K232" s="4" t="str">
        <f t="shared" si="31"/>
        <v>weight: 1</v>
      </c>
      <c r="L232" s="4" t="str">
        <f t="shared" si="32"/>
        <v>category_id: 3</v>
      </c>
      <c r="M232" s="4" t="str">
        <f t="shared" si="33"/>
        <v>type: 'Adventuring Gear'</v>
      </c>
      <c r="N232" s="4" t="str">
        <f t="shared" si="34"/>
        <v/>
      </c>
      <c r="O232" s="4" t="str">
        <f t="shared" ca="1" si="35"/>
        <v>{product_name: 'Soap (lb.)', cost: 0.5, stock: 11, weight: 1, category_id: 3, additional_information: JSON.stringify({type: 'Adventuring Gear'})},</v>
      </c>
    </row>
    <row r="233" spans="1:15" s="12" customFormat="1" outlineLevel="1" x14ac:dyDescent="0.2">
      <c r="A233" s="11" t="s">
        <v>1267</v>
      </c>
      <c r="B233" s="37" t="s">
        <v>1352</v>
      </c>
      <c r="C233" s="12">
        <v>3</v>
      </c>
      <c r="D233" s="12">
        <v>15</v>
      </c>
      <c r="E233" s="13"/>
      <c r="G233" s="4" t="str">
        <f t="shared" si="27"/>
        <v>product_name: 'Songbook, Bard\'s'</v>
      </c>
      <c r="H233" s="4" t="str">
        <f t="shared" si="28"/>
        <v/>
      </c>
      <c r="I233" s="4" t="str">
        <f t="shared" si="29"/>
        <v>cost: 15</v>
      </c>
      <c r="J233" s="4" t="str">
        <f t="shared" ca="1" si="30"/>
        <v>stock: 12</v>
      </c>
      <c r="K233" s="4" t="str">
        <f t="shared" si="31"/>
        <v>weight: 3</v>
      </c>
      <c r="L233" s="4" t="str">
        <f t="shared" si="32"/>
        <v>category_id: 3</v>
      </c>
      <c r="M233" s="4" t="str">
        <f t="shared" si="33"/>
        <v/>
      </c>
      <c r="N233" s="4" t="str">
        <f t="shared" si="34"/>
        <v/>
      </c>
      <c r="O233" s="4" t="str">
        <f t="shared" ca="1" si="35"/>
        <v>{product_name: 'Songbook, Bard\'s', cost: 15, stock: 12, weight: 3, category_id: 3, additional_information: JSON.stringify({})},</v>
      </c>
    </row>
    <row r="234" spans="1:15" s="12" customFormat="1" outlineLevel="1" x14ac:dyDescent="0.2">
      <c r="A234" s="11" t="s">
        <v>1268</v>
      </c>
      <c r="B234" s="37" t="s">
        <v>1352</v>
      </c>
      <c r="C234" s="12">
        <v>8</v>
      </c>
      <c r="D234" s="12">
        <v>2</v>
      </c>
      <c r="E234" s="13" t="s">
        <v>945</v>
      </c>
      <c r="G234" s="4" t="str">
        <f t="shared" si="27"/>
        <v>product_name: 'Spade or Shovel'</v>
      </c>
      <c r="H234" s="4" t="str">
        <f t="shared" si="28"/>
        <v/>
      </c>
      <c r="I234" s="4" t="str">
        <f t="shared" si="29"/>
        <v>cost: 2</v>
      </c>
      <c r="J234" s="4" t="str">
        <f t="shared" ca="1" si="30"/>
        <v>stock: 2</v>
      </c>
      <c r="K234" s="4" t="str">
        <f t="shared" si="31"/>
        <v>weight: 8</v>
      </c>
      <c r="L234" s="4" t="str">
        <f t="shared" si="32"/>
        <v>category_id: 3</v>
      </c>
      <c r="M234" s="4" t="str">
        <f t="shared" si="33"/>
        <v>type: 'Adventuring Gear'</v>
      </c>
      <c r="N234" s="4" t="str">
        <f t="shared" si="34"/>
        <v/>
      </c>
      <c r="O234" s="4" t="str">
        <f t="shared" ca="1" si="35"/>
        <v>{product_name: 'Spade or Shovel', cost: 2, stock: 2, weight: 8, category_id: 3, additional_information: JSON.stringify({type: 'Adventuring Gear'})},</v>
      </c>
    </row>
    <row r="235" spans="1:15" s="12" customFormat="1" ht="51" outlineLevel="1" x14ac:dyDescent="0.2">
      <c r="A235" s="11" t="s">
        <v>1269</v>
      </c>
      <c r="B235" s="37" t="s">
        <v>1271</v>
      </c>
      <c r="C235" s="12">
        <v>3</v>
      </c>
      <c r="D235" s="12">
        <v>5</v>
      </c>
      <c r="E235" s="13" t="s">
        <v>914</v>
      </c>
      <c r="G235" s="4" t="str">
        <f t="shared" si="27"/>
        <v>product_name: 'Spell Component Pouch'</v>
      </c>
      <c r="H235" s="4" t="str">
        <f t="shared" si="28"/>
        <v>description: 'A spellcaster with a spell component pouch is assumed to have all the material components and focuses needed for spellcasting, except for those components that have a specific cost, divine focuses, and focuses that wouldn\'t fit in a pouch.'</v>
      </c>
      <c r="I235" s="4" t="str">
        <f t="shared" si="29"/>
        <v>cost: 5</v>
      </c>
      <c r="J235" s="4" t="str">
        <f t="shared" ca="1" si="30"/>
        <v>stock: 11</v>
      </c>
      <c r="K235" s="4" t="str">
        <f t="shared" si="31"/>
        <v>weight: 3</v>
      </c>
      <c r="L235" s="4" t="str">
        <f t="shared" si="32"/>
        <v>category_id: 3</v>
      </c>
      <c r="M235" s="4" t="str">
        <f t="shared" si="33"/>
        <v>type: 'Tools &amp; Skill Kits'</v>
      </c>
      <c r="N235" s="4" t="str">
        <f t="shared" si="34"/>
        <v/>
      </c>
      <c r="O235" s="4" t="str">
        <f t="shared" ca="1" si="35"/>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11, weight: 3, category_id: 3, additional_information: JSON.stringify({type: 'Tools &amp; Skill Kits'})},</v>
      </c>
    </row>
    <row r="236" spans="1:15" s="12" customFormat="1" ht="30.6" outlineLevel="1" x14ac:dyDescent="0.2">
      <c r="A236" s="11" t="s">
        <v>1272</v>
      </c>
      <c r="B236" s="37" t="s">
        <v>1273</v>
      </c>
      <c r="C236" s="12">
        <v>3</v>
      </c>
      <c r="D236" s="12">
        <v>15</v>
      </c>
      <c r="E236" s="13" t="s">
        <v>914</v>
      </c>
      <c r="G236" s="4" t="str">
        <f t="shared" si="27"/>
        <v>product_name: 'Spellbook, Wizard\'s (blank)'</v>
      </c>
      <c r="H236" s="4" t="str">
        <f t="shared" si="28"/>
        <v>description: 'A spellbook has 100 pages of parchment, and each spell takes up one page per spell level (one page each for 0-level spells).'</v>
      </c>
      <c r="I236" s="4" t="str">
        <f t="shared" si="29"/>
        <v>cost: 15</v>
      </c>
      <c r="J236" s="4" t="str">
        <f t="shared" ca="1" si="30"/>
        <v>stock: 17</v>
      </c>
      <c r="K236" s="4" t="str">
        <f t="shared" si="31"/>
        <v>weight: 3</v>
      </c>
      <c r="L236" s="4" t="str">
        <f t="shared" si="32"/>
        <v>category_id: 3</v>
      </c>
      <c r="M236" s="4" t="str">
        <f t="shared" si="33"/>
        <v>type: 'Tools &amp; Skill Kits'</v>
      </c>
      <c r="N236" s="4" t="str">
        <f t="shared" si="34"/>
        <v/>
      </c>
      <c r="O236" s="4" t="str">
        <f t="shared" ca="1" si="35"/>
        <v>{product_name: 'Spellbook, Wizard\'s (blank)', description: 'A spellbook has 100 pages of parchment, and each spell takes up one page per spell level (one page each for 0-level spells).', cost: 15, stock: 17, weight: 3, category_id: 3, additional_information: JSON.stringify({type: 'Tools &amp; Skill Kits'})},</v>
      </c>
    </row>
    <row r="237" spans="1:15" s="12" customFormat="1" ht="20.399999999999999" outlineLevel="1" x14ac:dyDescent="0.2">
      <c r="A237" s="11" t="s">
        <v>1274</v>
      </c>
      <c r="B237" s="37" t="s">
        <v>1275</v>
      </c>
      <c r="C237" s="12">
        <v>1</v>
      </c>
      <c r="D237" s="12">
        <v>1000</v>
      </c>
      <c r="E237" s="13" t="s">
        <v>945</v>
      </c>
      <c r="G237" s="4" t="str">
        <f t="shared" si="27"/>
        <v>product_name: 'Spyglass'</v>
      </c>
      <c r="H237" s="4" t="str">
        <f t="shared" si="28"/>
        <v>description: 'Objects viewed through a spyglass are magnified to twice their size.'</v>
      </c>
      <c r="I237" s="4" t="str">
        <f t="shared" si="29"/>
        <v>cost: 1000</v>
      </c>
      <c r="J237" s="4" t="str">
        <f t="shared" ca="1" si="30"/>
        <v>stock: 2</v>
      </c>
      <c r="K237" s="4" t="str">
        <f t="shared" si="31"/>
        <v>weight: 1</v>
      </c>
      <c r="L237" s="4" t="str">
        <f t="shared" si="32"/>
        <v>category_id: 3</v>
      </c>
      <c r="M237" s="4" t="str">
        <f t="shared" si="33"/>
        <v>type: 'Adventuring Gear'</v>
      </c>
      <c r="N237" s="4" t="str">
        <f t="shared" si="34"/>
        <v/>
      </c>
      <c r="O237" s="4" t="str">
        <f t="shared" ca="1" si="35"/>
        <v>{product_name: 'Spyglass', description: 'Objects viewed through a spyglass are magnified to twice their size.', cost: 1000, stock: 2, weight: 1, category_id: 3, additional_information: JSON.stringify({type: 'Adventuring Gear'})},</v>
      </c>
    </row>
    <row r="238" spans="1:15" s="12" customFormat="1" outlineLevel="1" x14ac:dyDescent="0.2">
      <c r="A238" s="11" t="s">
        <v>1276</v>
      </c>
      <c r="B238" s="37" t="s">
        <v>1044</v>
      </c>
      <c r="C238" s="12">
        <v>5</v>
      </c>
      <c r="D238" s="12">
        <v>0</v>
      </c>
      <c r="E238" s="13"/>
      <c r="G238" s="4" t="str">
        <f t="shared" si="27"/>
        <v>product_name: 'Staff'</v>
      </c>
      <c r="H238" s="4" t="str">
        <f t="shared" si="28"/>
        <v>description: '(Usually a magical item)'</v>
      </c>
      <c r="I238" s="4" t="str">
        <f t="shared" si="29"/>
        <v>cost: 0</v>
      </c>
      <c r="J238" s="4" t="str">
        <f t="shared" ca="1" si="30"/>
        <v>stock: 3</v>
      </c>
      <c r="K238" s="4" t="str">
        <f t="shared" si="31"/>
        <v>weight: 5</v>
      </c>
      <c r="L238" s="4" t="str">
        <f t="shared" si="32"/>
        <v>category_id: 3</v>
      </c>
      <c r="M238" s="4" t="str">
        <f t="shared" si="33"/>
        <v/>
      </c>
      <c r="N238" s="4" t="str">
        <f t="shared" si="34"/>
        <v/>
      </c>
      <c r="O238" s="4" t="str">
        <f t="shared" ca="1" si="35"/>
        <v>{product_name: 'Staff', description: '(Usually a magical item)', cost: 0, stock: 3, weight: 5, category_id: 3, additional_information: JSON.stringify({})},</v>
      </c>
    </row>
    <row r="239" spans="1:15" s="12" customFormat="1" ht="51" outlineLevel="1" x14ac:dyDescent="0.2">
      <c r="A239" s="11" t="s">
        <v>1277</v>
      </c>
      <c r="B239" s="37" t="s">
        <v>1278</v>
      </c>
      <c r="C239" s="12">
        <v>1</v>
      </c>
      <c r="D239" s="12">
        <v>2</v>
      </c>
      <c r="E239" s="13" t="s">
        <v>907</v>
      </c>
      <c r="G239" s="4" t="str">
        <f t="shared" si="27"/>
        <v>product_name: 'Sunrod'</v>
      </c>
      <c r="H239" s="4" t="str">
        <f t="shared" si="28"/>
        <v>description: 'This 1-foot-long, gold-tipped, iron rod glows brightly when struck. It clearly illuminates a 30-foot radius and provides shadowy illumination in a 60-foot radius. It glows for 6 hours, after which the gold tip is burned out and worthless.'</v>
      </c>
      <c r="I239" s="4" t="str">
        <f t="shared" si="29"/>
        <v>cost: 2</v>
      </c>
      <c r="J239" s="4" t="str">
        <f t="shared" ca="1" si="30"/>
        <v>stock: 11</v>
      </c>
      <c r="K239" s="4" t="str">
        <f t="shared" si="31"/>
        <v>weight: 1</v>
      </c>
      <c r="L239" s="4" t="str">
        <f t="shared" si="32"/>
        <v>category_id: 3</v>
      </c>
      <c r="M239" s="4" t="str">
        <f t="shared" si="33"/>
        <v>type: 'Special Substances &amp; Items'</v>
      </c>
      <c r="N239" s="4" t="str">
        <f t="shared" si="34"/>
        <v/>
      </c>
      <c r="O239" s="4" t="str">
        <f t="shared" ca="1" si="35"/>
        <v>{product_name: 'Sunrod', description: 'This 1-foot-long, gold-tipped, iron rod glows brightly when struck. It clearly illuminates a 30-foot radius and provides shadowy illumination in a 60-foot radius. It glows for 6 hours, after which the gold tip is burned out and worthless.', cost: 2, stock: 11, weight: 1, category_id: 3, additional_information: JSON.stringify({type: 'Special Substances &amp; Items'})},</v>
      </c>
    </row>
    <row r="240" spans="1:15" s="12" customFormat="1" outlineLevel="1" x14ac:dyDescent="0.2">
      <c r="A240" s="11" t="s">
        <v>1279</v>
      </c>
      <c r="B240" s="37" t="s">
        <v>1352</v>
      </c>
      <c r="C240" s="12">
        <v>0</v>
      </c>
      <c r="D240" s="12">
        <v>20</v>
      </c>
      <c r="E240" s="13"/>
      <c r="G240" s="4" t="str">
        <f t="shared" si="27"/>
        <v>product_name: 'Suregrip'</v>
      </c>
      <c r="H240" s="4" t="str">
        <f t="shared" si="28"/>
        <v/>
      </c>
      <c r="I240" s="4" t="str">
        <f t="shared" si="29"/>
        <v>cost: 20</v>
      </c>
      <c r="J240" s="4" t="str">
        <f t="shared" ca="1" si="30"/>
        <v>stock: 9</v>
      </c>
      <c r="K240" s="4" t="str">
        <f t="shared" si="31"/>
        <v>weight: 0</v>
      </c>
      <c r="L240" s="4" t="str">
        <f t="shared" si="32"/>
        <v>category_id: 3</v>
      </c>
      <c r="M240" s="4" t="str">
        <f t="shared" si="33"/>
        <v/>
      </c>
      <c r="N240" s="4" t="str">
        <f t="shared" si="34"/>
        <v/>
      </c>
      <c r="O240" s="4" t="str">
        <f t="shared" ca="1" si="35"/>
        <v>{product_name: 'Suregrip', cost: 20, stock: 9, weight: 0, category_id: 3, additional_information: JSON.stringify({})},</v>
      </c>
    </row>
    <row r="241" spans="1:15" s="12" customFormat="1" outlineLevel="1" x14ac:dyDescent="0.2">
      <c r="A241" s="11" t="s">
        <v>1280</v>
      </c>
      <c r="B241" s="37" t="s">
        <v>1352</v>
      </c>
      <c r="C241" s="12">
        <v>0.25</v>
      </c>
      <c r="D241" s="12">
        <v>2</v>
      </c>
      <c r="E241" s="13"/>
      <c r="G241" s="4" t="str">
        <f t="shared" si="27"/>
        <v>product_name: 'Talis Deck'</v>
      </c>
      <c r="H241" s="4" t="str">
        <f t="shared" si="28"/>
        <v/>
      </c>
      <c r="I241" s="4" t="str">
        <f t="shared" si="29"/>
        <v>cost: 2</v>
      </c>
      <c r="J241" s="4" t="str">
        <f t="shared" ca="1" si="30"/>
        <v>stock: 14</v>
      </c>
      <c r="K241" s="4" t="str">
        <f t="shared" si="31"/>
        <v>weight: 0.25</v>
      </c>
      <c r="L241" s="4" t="str">
        <f t="shared" si="32"/>
        <v>category_id: 3</v>
      </c>
      <c r="M241" s="4" t="str">
        <f t="shared" si="33"/>
        <v/>
      </c>
      <c r="N241" s="4" t="str">
        <f t="shared" si="34"/>
        <v/>
      </c>
      <c r="O241" s="4" t="str">
        <f t="shared" ca="1" si="35"/>
        <v>{product_name: 'Talis Deck', cost: 2, stock: 14, weight: 0.25, category_id: 3, additional_information: JSON.stringify({})},</v>
      </c>
    </row>
    <row r="242" spans="1:15" s="12" customFormat="1" ht="306" outlineLevel="1" x14ac:dyDescent="0.2">
      <c r="A242" s="11" t="s">
        <v>296</v>
      </c>
      <c r="B242" s="37" t="s">
        <v>1281</v>
      </c>
      <c r="C242" s="12">
        <v>4</v>
      </c>
      <c r="D242" s="12">
        <v>50</v>
      </c>
      <c r="E242" s="13" t="s">
        <v>907</v>
      </c>
      <c r="G242" s="4" t="str">
        <f t="shared" si="27"/>
        <v>product_name: 'Tanglefoot Bag'</v>
      </c>
      <c r="H242" s="4" t="str">
        <f t="shared" si="28"/>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I242" s="4" t="str">
        <f t="shared" si="29"/>
        <v>cost: 50</v>
      </c>
      <c r="J242" s="4" t="str">
        <f t="shared" ca="1" si="30"/>
        <v>stock: 17</v>
      </c>
      <c r="K242" s="4" t="str">
        <f t="shared" si="31"/>
        <v>weight: 4</v>
      </c>
      <c r="L242" s="4" t="str">
        <f t="shared" si="32"/>
        <v>category_id: 3</v>
      </c>
      <c r="M242" s="4" t="str">
        <f t="shared" si="33"/>
        <v>type: 'Special Substances &amp; Items'</v>
      </c>
      <c r="N242" s="4" t="str">
        <f t="shared" si="34"/>
        <v/>
      </c>
      <c r="O242" s="4" t="str">
        <f t="shared" ca="1" si="35"/>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17, weight: 4, category_id: 3, additional_information: JSON.stringify({type: 'Special Substances &amp; Items'})},</v>
      </c>
    </row>
    <row r="243" spans="1:15" s="12" customFormat="1" outlineLevel="1" x14ac:dyDescent="0.2">
      <c r="A243" s="11" t="s">
        <v>1282</v>
      </c>
      <c r="B243" s="37" t="s">
        <v>1352</v>
      </c>
      <c r="C243" s="12">
        <v>20</v>
      </c>
      <c r="D243" s="12">
        <v>1</v>
      </c>
      <c r="E243" s="13" t="s">
        <v>945</v>
      </c>
      <c r="G243" s="4" t="str">
        <f t="shared" si="27"/>
        <v>product_name: 'Tent'</v>
      </c>
      <c r="H243" s="4" t="str">
        <f t="shared" si="28"/>
        <v/>
      </c>
      <c r="I243" s="4" t="str">
        <f t="shared" si="29"/>
        <v>cost: 1</v>
      </c>
      <c r="J243" s="4" t="str">
        <f t="shared" ca="1" si="30"/>
        <v>stock: 6</v>
      </c>
      <c r="K243" s="4" t="str">
        <f t="shared" si="31"/>
        <v>weight: 20</v>
      </c>
      <c r="L243" s="4" t="str">
        <f t="shared" si="32"/>
        <v>category_id: 3</v>
      </c>
      <c r="M243" s="4" t="str">
        <f t="shared" si="33"/>
        <v>type: 'Adventuring Gear'</v>
      </c>
      <c r="N243" s="4" t="str">
        <f t="shared" si="34"/>
        <v/>
      </c>
      <c r="O243" s="4" t="str">
        <f t="shared" ca="1" si="35"/>
        <v>{product_name: 'Tent', cost: 1, stock: 6, weight: 20, category_id: 3, additional_information: JSON.stringify({type: 'Adventuring Gear'})},</v>
      </c>
    </row>
    <row r="244" spans="1:15" s="12" customFormat="1" ht="40.799999999999997" outlineLevel="1" x14ac:dyDescent="0.2">
      <c r="A244" s="11" t="s">
        <v>1283</v>
      </c>
      <c r="B244" s="37" t="s">
        <v>1284</v>
      </c>
      <c r="C244" s="12">
        <v>1</v>
      </c>
      <c r="D244" s="12">
        <v>3</v>
      </c>
      <c r="E244" s="13" t="s">
        <v>914</v>
      </c>
      <c r="G244" s="4" t="str">
        <f t="shared" si="27"/>
        <v>product_name: 'Thieves\' Tools'</v>
      </c>
      <c r="H244" s="4" t="str">
        <f t="shared" si="28"/>
        <v>description: 'This kit contains the tools you need to use the Disable Device and Open Lock skills. Without these tools, you must improvise tools, and you take a -2 circumstance penalty on Disable Device and Open Locks checks.'</v>
      </c>
      <c r="I244" s="4" t="str">
        <f t="shared" si="29"/>
        <v>cost: 3</v>
      </c>
      <c r="J244" s="4" t="str">
        <f t="shared" ca="1" si="30"/>
        <v>stock: 10</v>
      </c>
      <c r="K244" s="4" t="str">
        <f t="shared" si="31"/>
        <v>weight: 1</v>
      </c>
      <c r="L244" s="4" t="str">
        <f t="shared" si="32"/>
        <v>category_id: 3</v>
      </c>
      <c r="M244" s="4" t="str">
        <f t="shared" si="33"/>
        <v>type: 'Tools &amp; Skill Kits'</v>
      </c>
      <c r="N244" s="4" t="str">
        <f t="shared" si="34"/>
        <v/>
      </c>
      <c r="O244" s="4" t="str">
        <f t="shared" ca="1" si="35"/>
        <v>{product_name: 'Thieves\' Tools', description: 'This kit contains the tools you need to use the Disable Device and Open Lock skills. Without these tools, you must improvise tools, and you take a -2 circumstance penalty on Disable Device and Open Locks checks.', cost: 3, stock: 10, weight: 1, category_id: 3, additional_information: JSON.stringify({type: 'Tools &amp; Skill Kits'})},</v>
      </c>
    </row>
    <row r="245" spans="1:15" s="12" customFormat="1" ht="30.6" outlineLevel="1" x14ac:dyDescent="0.2">
      <c r="A245" s="11" t="s">
        <v>1285</v>
      </c>
      <c r="B245" s="37" t="s">
        <v>1287</v>
      </c>
      <c r="C245" s="12">
        <v>2</v>
      </c>
      <c r="D245" s="12">
        <v>1</v>
      </c>
      <c r="E245" s="13" t="s">
        <v>914</v>
      </c>
      <c r="G245" s="4" t="str">
        <f t="shared" si="27"/>
        <v>product_name: 'Thieves\' Tools, Masterwork'</v>
      </c>
      <c r="H245" s="4" t="str">
        <f t="shared" si="28"/>
        <v>description: 'This kit contains extra tools and tools of better make, which grant a +2 circumstance bonus on Disable Device and Open Lock checks.'</v>
      </c>
      <c r="I245" s="4" t="str">
        <f t="shared" si="29"/>
        <v>cost: 1</v>
      </c>
      <c r="J245" s="4" t="str">
        <f t="shared" ca="1" si="30"/>
        <v>stock: 6</v>
      </c>
      <c r="K245" s="4" t="str">
        <f t="shared" si="31"/>
        <v>weight: 2</v>
      </c>
      <c r="L245" s="4" t="str">
        <f t="shared" si="32"/>
        <v>category_id: 3</v>
      </c>
      <c r="M245" s="4" t="str">
        <f t="shared" si="33"/>
        <v>type: 'Tools &amp; Skill Kits'</v>
      </c>
      <c r="N245" s="4" t="str">
        <f t="shared" si="34"/>
        <v/>
      </c>
      <c r="O245" s="4" t="str">
        <f t="shared" ca="1" si="35"/>
        <v>{product_name: 'Thieves\' Tools, Masterwork', description: 'This kit contains extra tools and tools of better make, which grant a +2 circumstance bonus on Disable Device and Open Lock checks.', cost: 1, stock: 6, weight: 2, category_id: 3, additional_information: JSON.stringify({type: 'Tools &amp; Skill Kits'})},</v>
      </c>
    </row>
    <row r="246" spans="1:15" s="12" customFormat="1" ht="132.6" outlineLevel="1" x14ac:dyDescent="0.2">
      <c r="A246" s="11" t="s">
        <v>304</v>
      </c>
      <c r="B246" s="37" t="s">
        <v>1288</v>
      </c>
      <c r="C246" s="12">
        <v>1</v>
      </c>
      <c r="D246" s="12">
        <v>30</v>
      </c>
      <c r="E246" s="13" t="s">
        <v>907</v>
      </c>
      <c r="G246" s="4" t="str">
        <f t="shared" si="27"/>
        <v>product_name: 'Thunderstone'</v>
      </c>
      <c r="H246" s="4" t="str">
        <f t="shared" si="28"/>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I246" s="4" t="str">
        <f t="shared" si="29"/>
        <v>cost: 30</v>
      </c>
      <c r="J246" s="4" t="str">
        <f t="shared" ca="1" si="30"/>
        <v>stock: 7</v>
      </c>
      <c r="K246" s="4" t="str">
        <f t="shared" si="31"/>
        <v>weight: 1</v>
      </c>
      <c r="L246" s="4" t="str">
        <f t="shared" si="32"/>
        <v>category_id: 3</v>
      </c>
      <c r="M246" s="4" t="str">
        <f t="shared" si="33"/>
        <v>type: 'Special Substances &amp; Items'</v>
      </c>
      <c r="N246" s="4" t="str">
        <f t="shared" si="34"/>
        <v/>
      </c>
      <c r="O246" s="4" t="str">
        <f t="shared" ca="1" si="35"/>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7, weight: 1, category_id: 3, additional_information: JSON.stringify({type: 'Special Substances &amp; Items'})},</v>
      </c>
    </row>
    <row r="247" spans="1:15" s="12" customFormat="1" ht="81.599999999999994" outlineLevel="1" x14ac:dyDescent="0.2">
      <c r="A247" s="11" t="s">
        <v>1289</v>
      </c>
      <c r="B247" s="37" t="s">
        <v>1290</v>
      </c>
      <c r="C247" s="12">
        <v>0</v>
      </c>
      <c r="D247" s="12">
        <v>1</v>
      </c>
      <c r="E247" s="13" t="s">
        <v>907</v>
      </c>
      <c r="G247" s="4" t="str">
        <f t="shared" si="27"/>
        <v>product_name: 'Tindertwig'</v>
      </c>
      <c r="H247" s="4" t="str">
        <f t="shared" si="28"/>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I247" s="4" t="str">
        <f t="shared" si="29"/>
        <v>cost: 1</v>
      </c>
      <c r="J247" s="4" t="str">
        <f t="shared" ca="1" si="30"/>
        <v>stock: 1</v>
      </c>
      <c r="K247" s="4" t="str">
        <f t="shared" si="31"/>
        <v>weight: 0</v>
      </c>
      <c r="L247" s="4" t="str">
        <f t="shared" si="32"/>
        <v>category_id: 3</v>
      </c>
      <c r="M247" s="4" t="str">
        <f t="shared" si="33"/>
        <v>type: 'Special Substances &amp; Items'</v>
      </c>
      <c r="N247" s="4" t="str">
        <f t="shared" si="34"/>
        <v/>
      </c>
      <c r="O247" s="4" t="str">
        <f t="shared" ca="1" si="35"/>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1, weight: 0, category_id: 3, additional_information: JSON.stringify({type: 'Special Substances &amp; Items'})},</v>
      </c>
    </row>
    <row r="248" spans="1:15" s="12" customFormat="1" ht="40.799999999999997" outlineLevel="1" x14ac:dyDescent="0.2">
      <c r="A248" s="11" t="s">
        <v>1291</v>
      </c>
      <c r="B248" s="37" t="s">
        <v>1292</v>
      </c>
      <c r="E248" s="13" t="s">
        <v>914</v>
      </c>
      <c r="G248" s="4" t="str">
        <f t="shared" si="27"/>
        <v>product_name: 'Tool, Masterwork'</v>
      </c>
      <c r="H248" s="4" t="str">
        <f t="shared" si="28"/>
        <v>description: 'This well-made item is the perfect tool for the job. It grants a +2 circumstance bonus on a related skill check (if any). Bonuses provided by multiple masterwork items used toward the same skill check do not stack.'</v>
      </c>
      <c r="I248" s="4" t="str">
        <f t="shared" si="29"/>
        <v>cost: -1</v>
      </c>
      <c r="J248" s="4" t="str">
        <f t="shared" ca="1" si="30"/>
        <v>stock: 16</v>
      </c>
      <c r="K248" s="4" t="str">
        <f t="shared" si="31"/>
        <v>weight: -1</v>
      </c>
      <c r="L248" s="4" t="str">
        <f t="shared" si="32"/>
        <v>category_id: 3</v>
      </c>
      <c r="M248" s="4" t="str">
        <f t="shared" si="33"/>
        <v>type: 'Tools &amp; Skill Kits'</v>
      </c>
      <c r="N248" s="4" t="str">
        <f t="shared" si="34"/>
        <v/>
      </c>
      <c r="O248" s="4" t="str">
        <f t="shared" ca="1" si="35"/>
        <v>{product_name: 'Tool, Masterwork', description: 'This well-made item is the perfect tool for the job. It grants a +2 circumstance bonus on a related skill check (if any). Bonuses provided by multiple masterwork items used toward the same skill check do not stack.', cost: -1, stock: 16, weight: -1, category_id: 3, additional_information: JSON.stringify({type: 'Tools &amp; Skill Kits'})},</v>
      </c>
    </row>
    <row r="249" spans="1:15" s="12" customFormat="1" ht="61.2" outlineLevel="1" x14ac:dyDescent="0.2">
      <c r="A249" s="11" t="s">
        <v>1293</v>
      </c>
      <c r="B249" s="37" t="s">
        <v>1295</v>
      </c>
      <c r="C249" s="12">
        <v>1</v>
      </c>
      <c r="D249" s="12">
        <v>0.01</v>
      </c>
      <c r="E249" s="13" t="s">
        <v>945</v>
      </c>
      <c r="G249" s="4" t="str">
        <f t="shared" si="27"/>
        <v>product_name: 'Torch'</v>
      </c>
      <c r="H249" s="4" t="str">
        <f t="shared" si="28"/>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I249" s="4" t="str">
        <f t="shared" si="29"/>
        <v>cost: 0.01</v>
      </c>
      <c r="J249" s="4" t="str">
        <f t="shared" ca="1" si="30"/>
        <v>stock: 0</v>
      </c>
      <c r="K249" s="4" t="str">
        <f t="shared" si="31"/>
        <v>weight: 1</v>
      </c>
      <c r="L249" s="4" t="str">
        <f t="shared" si="32"/>
        <v>category_id: 3</v>
      </c>
      <c r="M249" s="4" t="str">
        <f t="shared" si="33"/>
        <v>type: 'Adventuring Gear'</v>
      </c>
      <c r="N249" s="4" t="str">
        <f t="shared" si="34"/>
        <v/>
      </c>
      <c r="O249" s="4" t="str">
        <f t="shared" ca="1" si="35"/>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0, weight: 1, category_id: 3, additional_information: JSON.stringify({type: 'Adventuring Gear'})},</v>
      </c>
    </row>
    <row r="250" spans="1:15" s="12" customFormat="1" ht="40.799999999999997" outlineLevel="1" x14ac:dyDescent="0.2">
      <c r="A250" s="11" t="s">
        <v>1296</v>
      </c>
      <c r="B250" s="37" t="s">
        <v>1297</v>
      </c>
      <c r="E250" s="13" t="s">
        <v>907</v>
      </c>
      <c r="G250" s="4" t="str">
        <f t="shared" si="27"/>
        <v>product_name: 'Torch, Everburning'</v>
      </c>
      <c r="H250" s="4" t="str">
        <f t="shared" si="28"/>
        <v>description: 'This otherwise normal torch has a continual flame spell cast upon it. An everburning torch clearly illuminates a 20-foot radius and provides shadowy illumination out to a 40-foot radius.'</v>
      </c>
      <c r="I250" s="4" t="str">
        <f t="shared" si="29"/>
        <v>cost: -1</v>
      </c>
      <c r="J250" s="4" t="str">
        <f t="shared" ca="1" si="30"/>
        <v>stock: 3</v>
      </c>
      <c r="K250" s="4" t="str">
        <f t="shared" si="31"/>
        <v>weight: -1</v>
      </c>
      <c r="L250" s="4" t="str">
        <f t="shared" si="32"/>
        <v>category_id: 3</v>
      </c>
      <c r="M250" s="4" t="str">
        <f t="shared" si="33"/>
        <v>type: 'Special Substances &amp; Items'</v>
      </c>
      <c r="N250" s="4" t="str">
        <f t="shared" si="34"/>
        <v/>
      </c>
      <c r="O250" s="4" t="str">
        <f t="shared" ca="1" si="35"/>
        <v>{product_name: 'Torch, Everburning', description: 'This otherwise normal torch has a continual flame spell cast upon it. An everburning torch clearly illuminates a 20-foot radius and provides shadowy illumination out to a 40-foot radius.', cost: -1, stock: 3, weight: -1, category_id: 3, additional_information: JSON.stringify({type: 'Special Substances &amp; Items'})},</v>
      </c>
    </row>
    <row r="251" spans="1:15" s="12" customFormat="1" outlineLevel="1" x14ac:dyDescent="0.2">
      <c r="A251" s="11" t="s">
        <v>1298</v>
      </c>
      <c r="B251" s="37" t="s">
        <v>1299</v>
      </c>
      <c r="D251" s="12">
        <v>50000</v>
      </c>
      <c r="E251" s="13"/>
      <c r="G251" s="4" t="str">
        <f t="shared" si="27"/>
        <v>product_name: 'Tower'</v>
      </c>
      <c r="H251" s="4" t="str">
        <f t="shared" si="28"/>
        <v>description: '3 level, round or square stone tower'</v>
      </c>
      <c r="I251" s="4" t="str">
        <f t="shared" si="29"/>
        <v>cost: 50000</v>
      </c>
      <c r="J251" s="4" t="str">
        <f t="shared" ca="1" si="30"/>
        <v>stock: 17</v>
      </c>
      <c r="K251" s="4" t="str">
        <f t="shared" si="31"/>
        <v>weight: -1</v>
      </c>
      <c r="L251" s="4" t="str">
        <f t="shared" si="32"/>
        <v>category_id: 3</v>
      </c>
      <c r="M251" s="4" t="str">
        <f t="shared" si="33"/>
        <v/>
      </c>
      <c r="N251" s="4" t="str">
        <f t="shared" si="34"/>
        <v/>
      </c>
      <c r="O251" s="4" t="str">
        <f t="shared" ca="1" si="35"/>
        <v>{product_name: 'Tower', description: '3 level, round or square stone tower', cost: 50000, stock: 17, weight: -1, category_id: 3, additional_information: JSON.stringify({})},</v>
      </c>
    </row>
    <row r="252" spans="1:15" s="12" customFormat="1" ht="30.6" outlineLevel="1" x14ac:dyDescent="0.2">
      <c r="A252" s="11" t="s">
        <v>1300</v>
      </c>
      <c r="B252" s="37" t="s">
        <v>1302</v>
      </c>
      <c r="C252" s="12">
        <v>5</v>
      </c>
      <c r="D252" s="12">
        <v>1</v>
      </c>
      <c r="E252" s="13" t="s">
        <v>870</v>
      </c>
      <c r="G252" s="4" t="str">
        <f t="shared" si="27"/>
        <v>product_name: 'Traveler\'s Outfit'</v>
      </c>
      <c r="H252" s="4" t="str">
        <f t="shared" si="28"/>
        <v>description: 'This set of clothes consists of boots, a wool skirt or breeches, a sturdy belt, a shirt (perhaps with a vest or jacket), and an ample cloak with a hood.'</v>
      </c>
      <c r="I252" s="4" t="str">
        <f t="shared" si="29"/>
        <v>cost: 1</v>
      </c>
      <c r="J252" s="4" t="str">
        <f t="shared" ca="1" si="30"/>
        <v>stock: 2</v>
      </c>
      <c r="K252" s="4" t="str">
        <f t="shared" si="31"/>
        <v>weight: 5</v>
      </c>
      <c r="L252" s="4" t="str">
        <f t="shared" si="32"/>
        <v>category_id: 3</v>
      </c>
      <c r="M252" s="4" t="str">
        <f t="shared" si="33"/>
        <v>type: 'Clothing'</v>
      </c>
      <c r="N252" s="4" t="str">
        <f t="shared" si="34"/>
        <v/>
      </c>
      <c r="O252" s="4" t="str">
        <f t="shared" ca="1" si="35"/>
        <v>{product_name: 'Traveler\'s Outfit', description: 'This set of clothes consists of boots, a wool skirt or breeches, a sturdy belt, a shirt (perhaps with a vest or jacket), and an ample cloak with a hood.', cost: 1, stock: 2, weight: 5, category_id: 3, additional_information: JSON.stringify({type: 'Clothing'})},</v>
      </c>
    </row>
    <row r="253" spans="1:15" s="12" customFormat="1" ht="20.399999999999999" outlineLevel="1" x14ac:dyDescent="0.2">
      <c r="A253" s="11" t="s">
        <v>1303</v>
      </c>
      <c r="B253" s="37" t="s">
        <v>1304</v>
      </c>
      <c r="C253" s="12">
        <v>0</v>
      </c>
      <c r="D253" s="12">
        <v>1</v>
      </c>
      <c r="E253" s="13" t="s">
        <v>945</v>
      </c>
      <c r="G253" s="4" t="str">
        <f t="shared" si="27"/>
        <v>product_name: 'Vial'</v>
      </c>
      <c r="H253" s="4" t="str">
        <f t="shared" si="28"/>
        <v>description: 'A vial holds 1 ounce of liquid. The stoppered container usually is no more than 1 inch wide and 3 inches high.'</v>
      </c>
      <c r="I253" s="4" t="str">
        <f t="shared" si="29"/>
        <v>cost: 1</v>
      </c>
      <c r="J253" s="4" t="str">
        <f t="shared" ca="1" si="30"/>
        <v>stock: 5</v>
      </c>
      <c r="K253" s="4" t="str">
        <f t="shared" si="31"/>
        <v>weight: 0</v>
      </c>
      <c r="L253" s="4" t="str">
        <f t="shared" si="32"/>
        <v>category_id: 3</v>
      </c>
      <c r="M253" s="4" t="str">
        <f t="shared" si="33"/>
        <v>type: 'Adventuring Gear'</v>
      </c>
      <c r="N253" s="4" t="str">
        <f t="shared" si="34"/>
        <v/>
      </c>
      <c r="O253" s="4" t="str">
        <f t="shared" ca="1" si="35"/>
        <v>{product_name: 'Vial', description: 'A vial holds 1 ounce of liquid. The stoppered container usually is no more than 1 inch wide and 3 inches high.', cost: 1, stock: 5, weight: 0, category_id: 3, additional_information: JSON.stringify({type: 'Adventuring Gear'})},</v>
      </c>
    </row>
    <row r="254" spans="1:15" s="12" customFormat="1" ht="40.799999999999997" outlineLevel="1" x14ac:dyDescent="0.2">
      <c r="A254" s="11" t="s">
        <v>1305</v>
      </c>
      <c r="B254" s="37" t="s">
        <v>1307</v>
      </c>
      <c r="C254" s="12">
        <v>400</v>
      </c>
      <c r="D254" s="12">
        <v>35</v>
      </c>
      <c r="E254" s="13" t="s">
        <v>997</v>
      </c>
      <c r="G254" s="4" t="str">
        <f t="shared" si="27"/>
        <v>product_name: 'Wagon'</v>
      </c>
      <c r="H254" s="4" t="str">
        <f t="shared" si="28"/>
        <v>description: 'This is a four-wheeled, open vehicle for transporting heavy loads. In general, two horses (or other beasts of burden) draw it. A wagon comes with the harness needed to pull it.'</v>
      </c>
      <c r="I254" s="4" t="str">
        <f t="shared" si="29"/>
        <v>cost: 35</v>
      </c>
      <c r="J254" s="4" t="str">
        <f t="shared" ca="1" si="30"/>
        <v>stock: 10</v>
      </c>
      <c r="K254" s="4" t="str">
        <f t="shared" si="31"/>
        <v>weight: 400</v>
      </c>
      <c r="L254" s="4" t="str">
        <f t="shared" si="32"/>
        <v>category_id: 3</v>
      </c>
      <c r="M254" s="4" t="str">
        <f t="shared" si="33"/>
        <v>type: 'Tansport'</v>
      </c>
      <c r="N254" s="4" t="str">
        <f t="shared" si="34"/>
        <v/>
      </c>
      <c r="O254" s="4" t="str">
        <f t="shared" ca="1" si="35"/>
        <v>{product_name: 'Wagon', description: 'This is a four-wheeled, open vehicle for transporting heavy loads. In general, two horses (or other beasts of burden) draw it. A wagon comes with the harness needed to pull it.', cost: 35, stock: 10, weight: 400, category_id: 3, additional_information: JSON.stringify({type: 'Tansport'})},</v>
      </c>
    </row>
    <row r="255" spans="1:15" s="12" customFormat="1" outlineLevel="1" x14ac:dyDescent="0.2">
      <c r="A255" s="11" t="s">
        <v>1308</v>
      </c>
      <c r="B255" s="37" t="s">
        <v>1044</v>
      </c>
      <c r="C255" s="12">
        <v>0</v>
      </c>
      <c r="D255" s="12">
        <v>0</v>
      </c>
      <c r="E255" s="13"/>
      <c r="G255" s="4" t="str">
        <f t="shared" si="27"/>
        <v>product_name: 'Wand'</v>
      </c>
      <c r="H255" s="4" t="str">
        <f t="shared" si="28"/>
        <v>description: '(Usually a magical item)'</v>
      </c>
      <c r="I255" s="4" t="str">
        <f t="shared" si="29"/>
        <v>cost: 0</v>
      </c>
      <c r="J255" s="4" t="str">
        <f t="shared" ca="1" si="30"/>
        <v>stock: 14</v>
      </c>
      <c r="K255" s="4" t="str">
        <f t="shared" si="31"/>
        <v>weight: 0</v>
      </c>
      <c r="L255" s="4" t="str">
        <f t="shared" si="32"/>
        <v>category_id: 3</v>
      </c>
      <c r="M255" s="4" t="str">
        <f t="shared" si="33"/>
        <v/>
      </c>
      <c r="N255" s="4" t="str">
        <f t="shared" si="34"/>
        <v/>
      </c>
      <c r="O255" s="4" t="str">
        <f t="shared" ca="1" si="35"/>
        <v>{product_name: 'Wand', description: '(Usually a magical item)', cost: 0, stock: 14, weight: 0, category_id: 3, additional_information: JSON.stringify({})},</v>
      </c>
    </row>
    <row r="256" spans="1:15" s="12" customFormat="1" outlineLevel="1" x14ac:dyDescent="0.2">
      <c r="A256" s="11" t="s">
        <v>1309</v>
      </c>
      <c r="B256" s="37" t="s">
        <v>1352</v>
      </c>
      <c r="D256" s="12">
        <v>400</v>
      </c>
      <c r="E256" s="13" t="s">
        <v>1035</v>
      </c>
      <c r="G256" s="4" t="str">
        <f t="shared" si="27"/>
        <v>product_name: 'Warhorse, heavy'</v>
      </c>
      <c r="H256" s="4" t="str">
        <f t="shared" si="28"/>
        <v/>
      </c>
      <c r="I256" s="4" t="str">
        <f t="shared" si="29"/>
        <v>cost: 400</v>
      </c>
      <c r="J256" s="4" t="str">
        <f t="shared" ca="1" si="30"/>
        <v>stock: 15</v>
      </c>
      <c r="K256" s="4" t="str">
        <f t="shared" si="31"/>
        <v>weight: -1</v>
      </c>
      <c r="L256" s="4" t="str">
        <f t="shared" si="32"/>
        <v>category_id: 3</v>
      </c>
      <c r="M256" s="4" t="str">
        <f t="shared" si="33"/>
        <v>type: 'Mounts &amp; Related Gear'</v>
      </c>
      <c r="N256" s="4" t="str">
        <f t="shared" si="34"/>
        <v/>
      </c>
      <c r="O256" s="4" t="str">
        <f t="shared" ca="1" si="35"/>
        <v>{product_name: 'Warhorse, heavy', cost: 400, stock: 15, weight: -1, category_id: 3, additional_information: JSON.stringify({type: 'Mounts &amp; Related Gear'})},</v>
      </c>
    </row>
    <row r="257" spans="1:15" s="12" customFormat="1" outlineLevel="1" x14ac:dyDescent="0.2">
      <c r="A257" s="11" t="s">
        <v>1310</v>
      </c>
      <c r="B257" s="37" t="s">
        <v>1352</v>
      </c>
      <c r="D257" s="12">
        <v>150</v>
      </c>
      <c r="E257" s="13" t="s">
        <v>1035</v>
      </c>
      <c r="G257" s="4" t="str">
        <f t="shared" si="27"/>
        <v>product_name: 'Warhorse, light'</v>
      </c>
      <c r="H257" s="4" t="str">
        <f t="shared" si="28"/>
        <v/>
      </c>
      <c r="I257" s="4" t="str">
        <f t="shared" si="29"/>
        <v>cost: 150</v>
      </c>
      <c r="J257" s="4" t="str">
        <f t="shared" ca="1" si="30"/>
        <v>stock: 15</v>
      </c>
      <c r="K257" s="4" t="str">
        <f t="shared" si="31"/>
        <v>weight: -1</v>
      </c>
      <c r="L257" s="4" t="str">
        <f t="shared" si="32"/>
        <v>category_id: 3</v>
      </c>
      <c r="M257" s="4" t="str">
        <f t="shared" si="33"/>
        <v>type: 'Mounts &amp; Related Gear'</v>
      </c>
      <c r="N257" s="4" t="str">
        <f t="shared" si="34"/>
        <v/>
      </c>
      <c r="O257" s="4" t="str">
        <f t="shared" ca="1" si="35"/>
        <v>{product_name: 'Warhorse, light', cost: 150, stock: 15, weight: -1, category_id: 3, additional_information: JSON.stringify({type: 'Mounts &amp; Related Gear'})},</v>
      </c>
    </row>
    <row r="258" spans="1:15" s="12" customFormat="1" outlineLevel="1" x14ac:dyDescent="0.2">
      <c r="A258" s="11" t="s">
        <v>1311</v>
      </c>
      <c r="B258" s="37" t="s">
        <v>1352</v>
      </c>
      <c r="D258" s="12">
        <v>100</v>
      </c>
      <c r="E258" s="13" t="s">
        <v>1035</v>
      </c>
      <c r="G258" s="4" t="str">
        <f t="shared" si="27"/>
        <v>product_name: 'Warpony'</v>
      </c>
      <c r="H258" s="4" t="str">
        <f t="shared" si="28"/>
        <v/>
      </c>
      <c r="I258" s="4" t="str">
        <f t="shared" si="29"/>
        <v>cost: 100</v>
      </c>
      <c r="J258" s="4" t="str">
        <f t="shared" ca="1" si="30"/>
        <v>stock: 15</v>
      </c>
      <c r="K258" s="4" t="str">
        <f t="shared" si="31"/>
        <v>weight: -1</v>
      </c>
      <c r="L258" s="4" t="str">
        <f t="shared" si="32"/>
        <v>category_id: 3</v>
      </c>
      <c r="M258" s="4" t="str">
        <f t="shared" si="33"/>
        <v>type: 'Mounts &amp; Related Gear'</v>
      </c>
      <c r="N258" s="4" t="str">
        <f t="shared" si="34"/>
        <v/>
      </c>
      <c r="O258" s="4" t="str">
        <f t="shared" ca="1" si="35"/>
        <v>{product_name: 'Warpony', cost: 100, stock: 15, weight: -1, category_id: 3, additional_information: JSON.stringify({type: 'Mounts &amp; Related Gear'})},</v>
      </c>
    </row>
    <row r="259" spans="1:15" s="12" customFormat="1" ht="81.599999999999994" outlineLevel="1" x14ac:dyDescent="0.2">
      <c r="A259" s="11" t="s">
        <v>1312</v>
      </c>
      <c r="B259" s="37" t="s">
        <v>1314</v>
      </c>
      <c r="D259" s="12">
        <v>25000</v>
      </c>
      <c r="E259" s="13" t="s">
        <v>997</v>
      </c>
      <c r="G259" s="4" t="str">
        <f t="shared" si="27"/>
        <v>product_name: 'Warship'</v>
      </c>
      <c r="H259" s="4" t="str">
        <f t="shared" si="28"/>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I259" s="4" t="str">
        <f t="shared" si="29"/>
        <v>cost: 25000</v>
      </c>
      <c r="J259" s="4" t="str">
        <f t="shared" ca="1" si="30"/>
        <v>stock: 5</v>
      </c>
      <c r="K259" s="4" t="str">
        <f t="shared" si="31"/>
        <v>weight: -1</v>
      </c>
      <c r="L259" s="4" t="str">
        <f t="shared" si="32"/>
        <v>category_id: 3</v>
      </c>
      <c r="M259" s="4" t="str">
        <f t="shared" si="33"/>
        <v>type: 'Tansport'</v>
      </c>
      <c r="N259" s="4" t="str">
        <f t="shared" si="34"/>
        <v/>
      </c>
      <c r="O259" s="4" t="str">
        <f t="shared" ca="1" si="35"/>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5, weight: -1, category_id: 3, additional_information: JSON.stringify({type: 'Tansport'})},</v>
      </c>
    </row>
    <row r="260" spans="1:15" s="12" customFormat="1" ht="51" outlineLevel="1" x14ac:dyDescent="0.2">
      <c r="A260" s="11" t="s">
        <v>1315</v>
      </c>
      <c r="B260" s="37" t="s">
        <v>1316</v>
      </c>
      <c r="C260" s="12">
        <v>200</v>
      </c>
      <c r="D260" s="12">
        <v>1000</v>
      </c>
      <c r="E260" s="13" t="s">
        <v>914</v>
      </c>
      <c r="G260" s="4" t="str">
        <f t="shared" si="27"/>
        <v>product_name: 'Water Clock'</v>
      </c>
      <c r="H260" s="4" t="str">
        <f t="shared" si="28"/>
        <v>description: 'This large, bulky contrivance gives the time accurate to within half an hour per day since it was last set. It requires a source of water, and it must be kept still because it marks time by the regulated flow of droplets of water.'</v>
      </c>
      <c r="I260" s="4" t="str">
        <f t="shared" si="29"/>
        <v>cost: 1000</v>
      </c>
      <c r="J260" s="4" t="str">
        <f t="shared" ca="1" si="30"/>
        <v>stock: 1</v>
      </c>
      <c r="K260" s="4" t="str">
        <f t="shared" si="31"/>
        <v>weight: 200</v>
      </c>
      <c r="L260" s="4" t="str">
        <f t="shared" si="32"/>
        <v>category_id: 3</v>
      </c>
      <c r="M260" s="4" t="str">
        <f t="shared" si="33"/>
        <v>type: 'Tools &amp; Skill Kits'</v>
      </c>
      <c r="N260" s="4" t="str">
        <f t="shared" si="34"/>
        <v/>
      </c>
      <c r="O260" s="4" t="str">
        <f t="shared" ca="1" si="35"/>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1, weight: 200, category_id: 3, additional_information: JSON.stringify({type: 'Tools &amp; Skill Kits'})},</v>
      </c>
    </row>
    <row r="261" spans="1:15" s="12" customFormat="1" outlineLevel="1" x14ac:dyDescent="0.2">
      <c r="A261" s="11" t="s">
        <v>1317</v>
      </c>
      <c r="B261" s="37" t="s">
        <v>1318</v>
      </c>
      <c r="C261" s="12">
        <v>4</v>
      </c>
      <c r="D261" s="12">
        <v>1</v>
      </c>
      <c r="E261" s="13" t="s">
        <v>945</v>
      </c>
      <c r="G261" s="4" t="str">
        <f t="shared" si="27"/>
        <v>product_name: 'Waterskin'</v>
      </c>
      <c r="H261" s="4" t="str">
        <f t="shared" si="28"/>
        <v>description: 'Holds 1/2 gallon of liquid'</v>
      </c>
      <c r="I261" s="4" t="str">
        <f t="shared" si="29"/>
        <v>cost: 1</v>
      </c>
      <c r="J261" s="4" t="str">
        <f t="shared" ca="1" si="30"/>
        <v>stock: 2</v>
      </c>
      <c r="K261" s="4" t="str">
        <f t="shared" si="31"/>
        <v>weight: 4</v>
      </c>
      <c r="L261" s="4" t="str">
        <f t="shared" si="32"/>
        <v>category_id: 3</v>
      </c>
      <c r="M261" s="4" t="str">
        <f t="shared" si="33"/>
        <v>type: 'Adventuring Gear'</v>
      </c>
      <c r="N261" s="4" t="str">
        <f t="shared" si="34"/>
        <v/>
      </c>
      <c r="O261" s="4" t="str">
        <f t="shared" ca="1" si="35"/>
        <v>{product_name: 'Waterskin', description: 'Holds 1/2 gallon of liquid', cost: 1, stock: 2, weight: 4, category_id: 3, additional_information: JSON.stringify({type: 'Adventuring Gear'})},</v>
      </c>
    </row>
    <row r="262" spans="1:15" s="12" customFormat="1" outlineLevel="1" x14ac:dyDescent="0.2">
      <c r="A262" s="11" t="s">
        <v>1319</v>
      </c>
      <c r="B262" s="37" t="s">
        <v>1352</v>
      </c>
      <c r="C262" s="12">
        <v>1</v>
      </c>
      <c r="D262" s="12">
        <v>0.2</v>
      </c>
      <c r="E262" s="13" t="s">
        <v>945</v>
      </c>
      <c r="G262" s="4" t="str">
        <f t="shared" ref="G262" si="36">A$4&amp;": '"&amp;SUBSTITUTE(SUBSTITUTE(A262,CHAR(10),"\n"),"'","\'")&amp;"'"</f>
        <v>product_name: 'Whetstone'</v>
      </c>
      <c r="H262" s="4" t="str">
        <f t="shared" ref="H262" si="37">IF(B262="","",$B$4&amp;": '"&amp;SUBSTITUTE(SUBSTITUTE(B262,CHAR(10),"\n"),"'","\'")&amp;"'")</f>
        <v/>
      </c>
      <c r="I262" s="4" t="str">
        <f t="shared" ref="I262" si="38">D$4&amp;": "&amp;IF(ISNUMBER(D262),D262,-1)</f>
        <v>cost: 0.2</v>
      </c>
      <c r="J262" s="4" t="str">
        <f t="shared" ref="J262" ca="1" si="39">"stock: "&amp;TRUNC(RAND()*20)</f>
        <v>stock: 4</v>
      </c>
      <c r="K262" s="4" t="str">
        <f t="shared" ref="K262" si="40">C$4&amp;": "&amp;IF(ISNUMBER(C262),C262,-1)</f>
        <v>weight: 1</v>
      </c>
      <c r="L262" s="4" t="str">
        <f t="shared" ref="L262" si="41">$L$4&amp;": 3"</f>
        <v>category_id: 3</v>
      </c>
      <c r="M262" s="4" t="str">
        <f t="shared" ref="M262" si="42">IF(E262="","",E$4&amp;": '"&amp;E262&amp;"'")</f>
        <v>type: 'Adventuring Gear'</v>
      </c>
      <c r="N262" s="4" t="str">
        <f t="shared" ref="N262" si="43">IF(F261="","",F$3&amp;": '"&amp;F261&amp;"'")</f>
        <v/>
      </c>
      <c r="O262" s="4" t="str">
        <f t="shared" ref="O262" ca="1" si="44">"{"&amp;_xlfn.TEXTJOIN(", ",,G262:L262,"additional_information: JSON.stringify({"&amp;_xlfn.TEXTJOIN(", ",,M262)&amp;"})")&amp;"},"</f>
        <v>{product_name: 'Whetstone', cost: 0.2, stock: 4, weight: 1, category_id: 3, additional_information: JSON.stringify({type: 'Adventuring Gear'})},</v>
      </c>
    </row>
  </sheetData>
  <dataValidations count="1">
    <dataValidation type="list" allowBlank="1" showInputMessage="1" showErrorMessage="1" sqref="IZ5:IZ262 SV5:SV262 ACR5:ACR262 AMN5:AMN262 AWJ5:AWJ262 BGF5:BGF262 BQB5:BQB262 BZX5:BZX262 CJT5:CJT262 CTP5:CTP262 DDL5:DDL262 DNH5:DNH262 DXD5:DXD262 EGZ5:EGZ262 EQV5:EQV262 FAR5:FAR262 FKN5:FKN262 FUJ5:FUJ262 GEF5:GEF262 GOB5:GOB262 GXX5:GXX262 HHT5:HHT262 HRP5:HRP262 IBL5:IBL262 ILH5:ILH262 IVD5:IVD262 JEZ5:JEZ262 JOV5:JOV262 JYR5:JYR262 KIN5:KIN262 KSJ5:KSJ262 LCF5:LCF262 LMB5:LMB262 LVX5:LVX262 MFT5:MFT262 MPP5:MPP262 MZL5:MZL262 NJH5:NJH262 NTD5:NTD262 OCZ5:OCZ262 OMV5:OMV262 OWR5:OWR262 PGN5:PGN262 PQJ5:PQJ262 QAF5:QAF262 QKB5:QKB262 QTX5:QTX262 RDT5:RDT262 RNP5:RNP262 RXL5:RXL262 SHH5:SHH262 SRD5:SRD262 TAZ5:TAZ262 TKV5:TKV262 TUR5:TUR262 UEN5:UEN262 UOJ5:UOJ262 UYF5:UYF262 VIB5:VIB262 VRX5:VRX262 WBT5:WBT262 WLP5:WLP262 WVL5:WVL262 IZ65541:IZ65798 SV65541:SV65798 ACR65541:ACR65798 AMN65541:AMN65798 AWJ65541:AWJ65798 BGF65541:BGF65798 BQB65541:BQB65798 BZX65541:BZX65798 CJT65541:CJT65798 CTP65541:CTP65798 DDL65541:DDL65798 DNH65541:DNH65798 DXD65541:DXD65798 EGZ65541:EGZ65798 EQV65541:EQV65798 FAR65541:FAR65798 FKN65541:FKN65798 FUJ65541:FUJ65798 GEF65541:GEF65798 GOB65541:GOB65798 GXX65541:GXX65798 HHT65541:HHT65798 HRP65541:HRP65798 IBL65541:IBL65798 ILH65541:ILH65798 IVD65541:IVD65798 JEZ65541:JEZ65798 JOV65541:JOV65798 JYR65541:JYR65798 KIN65541:KIN65798 KSJ65541:KSJ65798 LCF65541:LCF65798 LMB65541:LMB65798 LVX65541:LVX65798 MFT65541:MFT65798 MPP65541:MPP65798 MZL65541:MZL65798 NJH65541:NJH65798 NTD65541:NTD65798 OCZ65541:OCZ65798 OMV65541:OMV65798 OWR65541:OWR65798 PGN65541:PGN65798 PQJ65541:PQJ65798 QAF65541:QAF65798 QKB65541:QKB65798 QTX65541:QTX65798 RDT65541:RDT65798 RNP65541:RNP65798 RXL65541:RXL65798 SHH65541:SHH65798 SRD65541:SRD65798 TAZ65541:TAZ65798 TKV65541:TKV65798 TUR65541:TUR65798 UEN65541:UEN65798 UOJ65541:UOJ65798 UYF65541:UYF65798 VIB65541:VIB65798 VRX65541:VRX65798 WBT65541:WBT65798 WLP65541:WLP65798 WVL65541:WVL65798 IZ131077:IZ131334 SV131077:SV131334 ACR131077:ACR131334 AMN131077:AMN131334 AWJ131077:AWJ131334 BGF131077:BGF131334 BQB131077:BQB131334 BZX131077:BZX131334 CJT131077:CJT131334 CTP131077:CTP131334 DDL131077:DDL131334 DNH131077:DNH131334 DXD131077:DXD131334 EGZ131077:EGZ131334 EQV131077:EQV131334 FAR131077:FAR131334 FKN131077:FKN131334 FUJ131077:FUJ131334 GEF131077:GEF131334 GOB131077:GOB131334 GXX131077:GXX131334 HHT131077:HHT131334 HRP131077:HRP131334 IBL131077:IBL131334 ILH131077:ILH131334 IVD131077:IVD131334 JEZ131077:JEZ131334 JOV131077:JOV131334 JYR131077:JYR131334 KIN131077:KIN131334 KSJ131077:KSJ131334 LCF131077:LCF131334 LMB131077:LMB131334 LVX131077:LVX131334 MFT131077:MFT131334 MPP131077:MPP131334 MZL131077:MZL131334 NJH131077:NJH131334 NTD131077:NTD131334 OCZ131077:OCZ131334 OMV131077:OMV131334 OWR131077:OWR131334 PGN131077:PGN131334 PQJ131077:PQJ131334 QAF131077:QAF131334 QKB131077:QKB131334 QTX131077:QTX131334 RDT131077:RDT131334 RNP131077:RNP131334 RXL131077:RXL131334 SHH131077:SHH131334 SRD131077:SRD131334 TAZ131077:TAZ131334 TKV131077:TKV131334 TUR131077:TUR131334 UEN131077:UEN131334 UOJ131077:UOJ131334 UYF131077:UYF131334 VIB131077:VIB131334 VRX131077:VRX131334 WBT131077:WBT131334 WLP131077:WLP131334 WVL131077:WVL131334 IZ196613:IZ196870 SV196613:SV196870 ACR196613:ACR196870 AMN196613:AMN196870 AWJ196613:AWJ196870 BGF196613:BGF196870 BQB196613:BQB196870 BZX196613:BZX196870 CJT196613:CJT196870 CTP196613:CTP196870 DDL196613:DDL196870 DNH196613:DNH196870 DXD196613:DXD196870 EGZ196613:EGZ196870 EQV196613:EQV196870 FAR196613:FAR196870 FKN196613:FKN196870 FUJ196613:FUJ196870 GEF196613:GEF196870 GOB196613:GOB196870 GXX196613:GXX196870 HHT196613:HHT196870 HRP196613:HRP196870 IBL196613:IBL196870 ILH196613:ILH196870 IVD196613:IVD196870 JEZ196613:JEZ196870 JOV196613:JOV196870 JYR196613:JYR196870 KIN196613:KIN196870 KSJ196613:KSJ196870 LCF196613:LCF196870 LMB196613:LMB196870 LVX196613:LVX196870 MFT196613:MFT196870 MPP196613:MPP196870 MZL196613:MZL196870 NJH196613:NJH196870 NTD196613:NTD196870 OCZ196613:OCZ196870 OMV196613:OMV196870 OWR196613:OWR196870 PGN196613:PGN196870 PQJ196613:PQJ196870 QAF196613:QAF196870 QKB196613:QKB196870 QTX196613:QTX196870 RDT196613:RDT196870 RNP196613:RNP196870 RXL196613:RXL196870 SHH196613:SHH196870 SRD196613:SRD196870 TAZ196613:TAZ196870 TKV196613:TKV196870 TUR196613:TUR196870 UEN196613:UEN196870 UOJ196613:UOJ196870 UYF196613:UYF196870 VIB196613:VIB196870 VRX196613:VRX196870 WBT196613:WBT196870 WLP196613:WLP196870 WVL196613:WVL196870 IZ262149:IZ262406 SV262149:SV262406 ACR262149:ACR262406 AMN262149:AMN262406 AWJ262149:AWJ262406 BGF262149:BGF262406 BQB262149:BQB262406 BZX262149:BZX262406 CJT262149:CJT262406 CTP262149:CTP262406 DDL262149:DDL262406 DNH262149:DNH262406 DXD262149:DXD262406 EGZ262149:EGZ262406 EQV262149:EQV262406 FAR262149:FAR262406 FKN262149:FKN262406 FUJ262149:FUJ262406 GEF262149:GEF262406 GOB262149:GOB262406 GXX262149:GXX262406 HHT262149:HHT262406 HRP262149:HRP262406 IBL262149:IBL262406 ILH262149:ILH262406 IVD262149:IVD262406 JEZ262149:JEZ262406 JOV262149:JOV262406 JYR262149:JYR262406 KIN262149:KIN262406 KSJ262149:KSJ262406 LCF262149:LCF262406 LMB262149:LMB262406 LVX262149:LVX262406 MFT262149:MFT262406 MPP262149:MPP262406 MZL262149:MZL262406 NJH262149:NJH262406 NTD262149:NTD262406 OCZ262149:OCZ262406 OMV262149:OMV262406 OWR262149:OWR262406 PGN262149:PGN262406 PQJ262149:PQJ262406 QAF262149:QAF262406 QKB262149:QKB262406 QTX262149:QTX262406 RDT262149:RDT262406 RNP262149:RNP262406 RXL262149:RXL262406 SHH262149:SHH262406 SRD262149:SRD262406 TAZ262149:TAZ262406 TKV262149:TKV262406 TUR262149:TUR262406 UEN262149:UEN262406 UOJ262149:UOJ262406 UYF262149:UYF262406 VIB262149:VIB262406 VRX262149:VRX262406 WBT262149:WBT262406 WLP262149:WLP262406 WVL262149:WVL262406 IZ327685:IZ327942 SV327685:SV327942 ACR327685:ACR327942 AMN327685:AMN327942 AWJ327685:AWJ327942 BGF327685:BGF327942 BQB327685:BQB327942 BZX327685:BZX327942 CJT327685:CJT327942 CTP327685:CTP327942 DDL327685:DDL327942 DNH327685:DNH327942 DXD327685:DXD327942 EGZ327685:EGZ327942 EQV327685:EQV327942 FAR327685:FAR327942 FKN327685:FKN327942 FUJ327685:FUJ327942 GEF327685:GEF327942 GOB327685:GOB327942 GXX327685:GXX327942 HHT327685:HHT327942 HRP327685:HRP327942 IBL327685:IBL327942 ILH327685:ILH327942 IVD327685:IVD327942 JEZ327685:JEZ327942 JOV327685:JOV327942 JYR327685:JYR327942 KIN327685:KIN327942 KSJ327685:KSJ327942 LCF327685:LCF327942 LMB327685:LMB327942 LVX327685:LVX327942 MFT327685:MFT327942 MPP327685:MPP327942 MZL327685:MZL327942 NJH327685:NJH327942 NTD327685:NTD327942 OCZ327685:OCZ327942 OMV327685:OMV327942 OWR327685:OWR327942 PGN327685:PGN327942 PQJ327685:PQJ327942 QAF327685:QAF327942 QKB327685:QKB327942 QTX327685:QTX327942 RDT327685:RDT327942 RNP327685:RNP327942 RXL327685:RXL327942 SHH327685:SHH327942 SRD327685:SRD327942 TAZ327685:TAZ327942 TKV327685:TKV327942 TUR327685:TUR327942 UEN327685:UEN327942 UOJ327685:UOJ327942 UYF327685:UYF327942 VIB327685:VIB327942 VRX327685:VRX327942 WBT327685:WBT327942 WLP327685:WLP327942 WVL327685:WVL327942 IZ393221:IZ393478 SV393221:SV393478 ACR393221:ACR393478 AMN393221:AMN393478 AWJ393221:AWJ393478 BGF393221:BGF393478 BQB393221:BQB393478 BZX393221:BZX393478 CJT393221:CJT393478 CTP393221:CTP393478 DDL393221:DDL393478 DNH393221:DNH393478 DXD393221:DXD393478 EGZ393221:EGZ393478 EQV393221:EQV393478 FAR393221:FAR393478 FKN393221:FKN393478 FUJ393221:FUJ393478 GEF393221:GEF393478 GOB393221:GOB393478 GXX393221:GXX393478 HHT393221:HHT393478 HRP393221:HRP393478 IBL393221:IBL393478 ILH393221:ILH393478 IVD393221:IVD393478 JEZ393221:JEZ393478 JOV393221:JOV393478 JYR393221:JYR393478 KIN393221:KIN393478 KSJ393221:KSJ393478 LCF393221:LCF393478 LMB393221:LMB393478 LVX393221:LVX393478 MFT393221:MFT393478 MPP393221:MPP393478 MZL393221:MZL393478 NJH393221:NJH393478 NTD393221:NTD393478 OCZ393221:OCZ393478 OMV393221:OMV393478 OWR393221:OWR393478 PGN393221:PGN393478 PQJ393221:PQJ393478 QAF393221:QAF393478 QKB393221:QKB393478 QTX393221:QTX393478 RDT393221:RDT393478 RNP393221:RNP393478 RXL393221:RXL393478 SHH393221:SHH393478 SRD393221:SRD393478 TAZ393221:TAZ393478 TKV393221:TKV393478 TUR393221:TUR393478 UEN393221:UEN393478 UOJ393221:UOJ393478 UYF393221:UYF393478 VIB393221:VIB393478 VRX393221:VRX393478 WBT393221:WBT393478 WLP393221:WLP393478 WVL393221:WVL393478 IZ458757:IZ459014 SV458757:SV459014 ACR458757:ACR459014 AMN458757:AMN459014 AWJ458757:AWJ459014 BGF458757:BGF459014 BQB458757:BQB459014 BZX458757:BZX459014 CJT458757:CJT459014 CTP458757:CTP459014 DDL458757:DDL459014 DNH458757:DNH459014 DXD458757:DXD459014 EGZ458757:EGZ459014 EQV458757:EQV459014 FAR458757:FAR459014 FKN458757:FKN459014 FUJ458757:FUJ459014 GEF458757:GEF459014 GOB458757:GOB459014 GXX458757:GXX459014 HHT458757:HHT459014 HRP458757:HRP459014 IBL458757:IBL459014 ILH458757:ILH459014 IVD458757:IVD459014 JEZ458757:JEZ459014 JOV458757:JOV459014 JYR458757:JYR459014 KIN458757:KIN459014 KSJ458757:KSJ459014 LCF458757:LCF459014 LMB458757:LMB459014 LVX458757:LVX459014 MFT458757:MFT459014 MPP458757:MPP459014 MZL458757:MZL459014 NJH458757:NJH459014 NTD458757:NTD459014 OCZ458757:OCZ459014 OMV458757:OMV459014 OWR458757:OWR459014 PGN458757:PGN459014 PQJ458757:PQJ459014 QAF458757:QAF459014 QKB458757:QKB459014 QTX458757:QTX459014 RDT458757:RDT459014 RNP458757:RNP459014 RXL458757:RXL459014 SHH458757:SHH459014 SRD458757:SRD459014 TAZ458757:TAZ459014 TKV458757:TKV459014 TUR458757:TUR459014 UEN458757:UEN459014 UOJ458757:UOJ459014 UYF458757:UYF459014 VIB458757:VIB459014 VRX458757:VRX459014 WBT458757:WBT459014 WLP458757:WLP459014 WVL458757:WVL459014 IZ524293:IZ524550 SV524293:SV524550 ACR524293:ACR524550 AMN524293:AMN524550 AWJ524293:AWJ524550 BGF524293:BGF524550 BQB524293:BQB524550 BZX524293:BZX524550 CJT524293:CJT524550 CTP524293:CTP524550 DDL524293:DDL524550 DNH524293:DNH524550 DXD524293:DXD524550 EGZ524293:EGZ524550 EQV524293:EQV524550 FAR524293:FAR524550 FKN524293:FKN524550 FUJ524293:FUJ524550 GEF524293:GEF524550 GOB524293:GOB524550 GXX524293:GXX524550 HHT524293:HHT524550 HRP524293:HRP524550 IBL524293:IBL524550 ILH524293:ILH524550 IVD524293:IVD524550 JEZ524293:JEZ524550 JOV524293:JOV524550 JYR524293:JYR524550 KIN524293:KIN524550 KSJ524293:KSJ524550 LCF524293:LCF524550 LMB524293:LMB524550 LVX524293:LVX524550 MFT524293:MFT524550 MPP524293:MPP524550 MZL524293:MZL524550 NJH524293:NJH524550 NTD524293:NTD524550 OCZ524293:OCZ524550 OMV524293:OMV524550 OWR524293:OWR524550 PGN524293:PGN524550 PQJ524293:PQJ524550 QAF524293:QAF524550 QKB524293:QKB524550 QTX524293:QTX524550 RDT524293:RDT524550 RNP524293:RNP524550 RXL524293:RXL524550 SHH524293:SHH524550 SRD524293:SRD524550 TAZ524293:TAZ524550 TKV524293:TKV524550 TUR524293:TUR524550 UEN524293:UEN524550 UOJ524293:UOJ524550 UYF524293:UYF524550 VIB524293:VIB524550 VRX524293:VRX524550 WBT524293:WBT524550 WLP524293:WLP524550 WVL524293:WVL524550 IZ589829:IZ590086 SV589829:SV590086 ACR589829:ACR590086 AMN589829:AMN590086 AWJ589829:AWJ590086 BGF589829:BGF590086 BQB589829:BQB590086 BZX589829:BZX590086 CJT589829:CJT590086 CTP589829:CTP590086 DDL589829:DDL590086 DNH589829:DNH590086 DXD589829:DXD590086 EGZ589829:EGZ590086 EQV589829:EQV590086 FAR589829:FAR590086 FKN589829:FKN590086 FUJ589829:FUJ590086 GEF589829:GEF590086 GOB589829:GOB590086 GXX589829:GXX590086 HHT589829:HHT590086 HRP589829:HRP590086 IBL589829:IBL590086 ILH589829:ILH590086 IVD589829:IVD590086 JEZ589829:JEZ590086 JOV589829:JOV590086 JYR589829:JYR590086 KIN589829:KIN590086 KSJ589829:KSJ590086 LCF589829:LCF590086 LMB589829:LMB590086 LVX589829:LVX590086 MFT589829:MFT590086 MPP589829:MPP590086 MZL589829:MZL590086 NJH589829:NJH590086 NTD589829:NTD590086 OCZ589829:OCZ590086 OMV589829:OMV590086 OWR589829:OWR590086 PGN589829:PGN590086 PQJ589829:PQJ590086 QAF589829:QAF590086 QKB589829:QKB590086 QTX589829:QTX590086 RDT589829:RDT590086 RNP589829:RNP590086 RXL589829:RXL590086 SHH589829:SHH590086 SRD589829:SRD590086 TAZ589829:TAZ590086 TKV589829:TKV590086 TUR589829:TUR590086 UEN589829:UEN590086 UOJ589829:UOJ590086 UYF589829:UYF590086 VIB589829:VIB590086 VRX589829:VRX590086 WBT589829:WBT590086 WLP589829:WLP590086 WVL589829:WVL590086 IZ655365:IZ655622 SV655365:SV655622 ACR655365:ACR655622 AMN655365:AMN655622 AWJ655365:AWJ655622 BGF655365:BGF655622 BQB655365:BQB655622 BZX655365:BZX655622 CJT655365:CJT655622 CTP655365:CTP655622 DDL655365:DDL655622 DNH655365:DNH655622 DXD655365:DXD655622 EGZ655365:EGZ655622 EQV655365:EQV655622 FAR655365:FAR655622 FKN655365:FKN655622 FUJ655365:FUJ655622 GEF655365:GEF655622 GOB655365:GOB655622 GXX655365:GXX655622 HHT655365:HHT655622 HRP655365:HRP655622 IBL655365:IBL655622 ILH655365:ILH655622 IVD655365:IVD655622 JEZ655365:JEZ655622 JOV655365:JOV655622 JYR655365:JYR655622 KIN655365:KIN655622 KSJ655365:KSJ655622 LCF655365:LCF655622 LMB655365:LMB655622 LVX655365:LVX655622 MFT655365:MFT655622 MPP655365:MPP655622 MZL655365:MZL655622 NJH655365:NJH655622 NTD655365:NTD655622 OCZ655365:OCZ655622 OMV655365:OMV655622 OWR655365:OWR655622 PGN655365:PGN655622 PQJ655365:PQJ655622 QAF655365:QAF655622 QKB655365:QKB655622 QTX655365:QTX655622 RDT655365:RDT655622 RNP655365:RNP655622 RXL655365:RXL655622 SHH655365:SHH655622 SRD655365:SRD655622 TAZ655365:TAZ655622 TKV655365:TKV655622 TUR655365:TUR655622 UEN655365:UEN655622 UOJ655365:UOJ655622 UYF655365:UYF655622 VIB655365:VIB655622 VRX655365:VRX655622 WBT655365:WBT655622 WLP655365:WLP655622 WVL655365:WVL655622 IZ720901:IZ721158 SV720901:SV721158 ACR720901:ACR721158 AMN720901:AMN721158 AWJ720901:AWJ721158 BGF720901:BGF721158 BQB720901:BQB721158 BZX720901:BZX721158 CJT720901:CJT721158 CTP720901:CTP721158 DDL720901:DDL721158 DNH720901:DNH721158 DXD720901:DXD721158 EGZ720901:EGZ721158 EQV720901:EQV721158 FAR720901:FAR721158 FKN720901:FKN721158 FUJ720901:FUJ721158 GEF720901:GEF721158 GOB720901:GOB721158 GXX720901:GXX721158 HHT720901:HHT721158 HRP720901:HRP721158 IBL720901:IBL721158 ILH720901:ILH721158 IVD720901:IVD721158 JEZ720901:JEZ721158 JOV720901:JOV721158 JYR720901:JYR721158 KIN720901:KIN721158 KSJ720901:KSJ721158 LCF720901:LCF721158 LMB720901:LMB721158 LVX720901:LVX721158 MFT720901:MFT721158 MPP720901:MPP721158 MZL720901:MZL721158 NJH720901:NJH721158 NTD720901:NTD721158 OCZ720901:OCZ721158 OMV720901:OMV721158 OWR720901:OWR721158 PGN720901:PGN721158 PQJ720901:PQJ721158 QAF720901:QAF721158 QKB720901:QKB721158 QTX720901:QTX721158 RDT720901:RDT721158 RNP720901:RNP721158 RXL720901:RXL721158 SHH720901:SHH721158 SRD720901:SRD721158 TAZ720901:TAZ721158 TKV720901:TKV721158 TUR720901:TUR721158 UEN720901:UEN721158 UOJ720901:UOJ721158 UYF720901:UYF721158 VIB720901:VIB721158 VRX720901:VRX721158 WBT720901:WBT721158 WLP720901:WLP721158 WVL720901:WVL721158 IZ786437:IZ786694 SV786437:SV786694 ACR786437:ACR786694 AMN786437:AMN786694 AWJ786437:AWJ786694 BGF786437:BGF786694 BQB786437:BQB786694 BZX786437:BZX786694 CJT786437:CJT786694 CTP786437:CTP786694 DDL786437:DDL786694 DNH786437:DNH786694 DXD786437:DXD786694 EGZ786437:EGZ786694 EQV786437:EQV786694 FAR786437:FAR786694 FKN786437:FKN786694 FUJ786437:FUJ786694 GEF786437:GEF786694 GOB786437:GOB786694 GXX786437:GXX786694 HHT786437:HHT786694 HRP786437:HRP786694 IBL786437:IBL786694 ILH786437:ILH786694 IVD786437:IVD786694 JEZ786437:JEZ786694 JOV786437:JOV786694 JYR786437:JYR786694 KIN786437:KIN786694 KSJ786437:KSJ786694 LCF786437:LCF786694 LMB786437:LMB786694 LVX786437:LVX786694 MFT786437:MFT786694 MPP786437:MPP786694 MZL786437:MZL786694 NJH786437:NJH786694 NTD786437:NTD786694 OCZ786437:OCZ786694 OMV786437:OMV786694 OWR786437:OWR786694 PGN786437:PGN786694 PQJ786437:PQJ786694 QAF786437:QAF786694 QKB786437:QKB786694 QTX786437:QTX786694 RDT786437:RDT786694 RNP786437:RNP786694 RXL786437:RXL786694 SHH786437:SHH786694 SRD786437:SRD786694 TAZ786437:TAZ786694 TKV786437:TKV786694 TUR786437:TUR786694 UEN786437:UEN786694 UOJ786437:UOJ786694 UYF786437:UYF786694 VIB786437:VIB786694 VRX786437:VRX786694 WBT786437:WBT786694 WLP786437:WLP786694 WVL786437:WVL786694 IZ851973:IZ852230 SV851973:SV852230 ACR851973:ACR852230 AMN851973:AMN852230 AWJ851973:AWJ852230 BGF851973:BGF852230 BQB851973:BQB852230 BZX851973:BZX852230 CJT851973:CJT852230 CTP851973:CTP852230 DDL851973:DDL852230 DNH851973:DNH852230 DXD851973:DXD852230 EGZ851973:EGZ852230 EQV851973:EQV852230 FAR851973:FAR852230 FKN851973:FKN852230 FUJ851973:FUJ852230 GEF851973:GEF852230 GOB851973:GOB852230 GXX851973:GXX852230 HHT851973:HHT852230 HRP851973:HRP852230 IBL851973:IBL852230 ILH851973:ILH852230 IVD851973:IVD852230 JEZ851973:JEZ852230 JOV851973:JOV852230 JYR851973:JYR852230 KIN851973:KIN852230 KSJ851973:KSJ852230 LCF851973:LCF852230 LMB851973:LMB852230 LVX851973:LVX852230 MFT851973:MFT852230 MPP851973:MPP852230 MZL851973:MZL852230 NJH851973:NJH852230 NTD851973:NTD852230 OCZ851973:OCZ852230 OMV851973:OMV852230 OWR851973:OWR852230 PGN851973:PGN852230 PQJ851973:PQJ852230 QAF851973:QAF852230 QKB851973:QKB852230 QTX851973:QTX852230 RDT851973:RDT852230 RNP851973:RNP852230 RXL851973:RXL852230 SHH851973:SHH852230 SRD851973:SRD852230 TAZ851973:TAZ852230 TKV851973:TKV852230 TUR851973:TUR852230 UEN851973:UEN852230 UOJ851973:UOJ852230 UYF851973:UYF852230 VIB851973:VIB852230 VRX851973:VRX852230 WBT851973:WBT852230 WLP851973:WLP852230 WVL851973:WVL852230 IZ917509:IZ917766 SV917509:SV917766 ACR917509:ACR917766 AMN917509:AMN917766 AWJ917509:AWJ917766 BGF917509:BGF917766 BQB917509:BQB917766 BZX917509:BZX917766 CJT917509:CJT917766 CTP917509:CTP917766 DDL917509:DDL917766 DNH917509:DNH917766 DXD917509:DXD917766 EGZ917509:EGZ917766 EQV917509:EQV917766 FAR917509:FAR917766 FKN917509:FKN917766 FUJ917509:FUJ917766 GEF917509:GEF917766 GOB917509:GOB917766 GXX917509:GXX917766 HHT917509:HHT917766 HRP917509:HRP917766 IBL917509:IBL917766 ILH917509:ILH917766 IVD917509:IVD917766 JEZ917509:JEZ917766 JOV917509:JOV917766 JYR917509:JYR917766 KIN917509:KIN917766 KSJ917509:KSJ917766 LCF917509:LCF917766 LMB917509:LMB917766 LVX917509:LVX917766 MFT917509:MFT917766 MPP917509:MPP917766 MZL917509:MZL917766 NJH917509:NJH917766 NTD917509:NTD917766 OCZ917509:OCZ917766 OMV917509:OMV917766 OWR917509:OWR917766 PGN917509:PGN917766 PQJ917509:PQJ917766 QAF917509:QAF917766 QKB917509:QKB917766 QTX917509:QTX917766 RDT917509:RDT917766 RNP917509:RNP917766 RXL917509:RXL917766 SHH917509:SHH917766 SRD917509:SRD917766 TAZ917509:TAZ917766 TKV917509:TKV917766 TUR917509:TUR917766 UEN917509:UEN917766 UOJ917509:UOJ917766 UYF917509:UYF917766 VIB917509:VIB917766 VRX917509:VRX917766 WBT917509:WBT917766 WLP917509:WLP917766 WVL917509:WVL917766 IZ983045:IZ983302 SV983045:SV983302 ACR983045:ACR983302 AMN983045:AMN983302 AWJ983045:AWJ983302 BGF983045:BGF983302 BQB983045:BQB983302 BZX983045:BZX983302 CJT983045:CJT983302 CTP983045:CTP983302 DDL983045:DDL983302 DNH983045:DNH983302 DXD983045:DXD983302 EGZ983045:EGZ983302 EQV983045:EQV983302 FAR983045:FAR983302 FKN983045:FKN983302 FUJ983045:FUJ983302 GEF983045:GEF983302 GOB983045:GOB983302 GXX983045:GXX983302 HHT983045:HHT983302 HRP983045:HRP983302 IBL983045:IBL983302 ILH983045:ILH983302 IVD983045:IVD983302 JEZ983045:JEZ983302 JOV983045:JOV983302 JYR983045:JYR983302 KIN983045:KIN983302 KSJ983045:KSJ983302 LCF983045:LCF983302 LMB983045:LMB983302 LVX983045:LVX983302 MFT983045:MFT983302 MPP983045:MPP983302 MZL983045:MZL983302 NJH983045:NJH983302 NTD983045:NTD983302 OCZ983045:OCZ983302 OMV983045:OMV983302 OWR983045:OWR983302 PGN983045:PGN983302 PQJ983045:PQJ983302 QAF983045:QAF983302 QKB983045:QKB983302 QTX983045:QTX983302 RDT983045:RDT983302 RNP983045:RNP983302 RXL983045:RXL983302 SHH983045:SHH983302 SRD983045:SRD983302 TAZ983045:TAZ983302 TKV983045:TKV983302 TUR983045:TUR983302 UEN983045:UEN983302 UOJ983045:UOJ983302 UYF983045:UYF983302 VIB983045:VIB983302 VRX983045:VRX983302 WBT983045:WBT983302 WLP983045:WLP983302 WVL983045:WVL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16" x14ac:dyDescent="0.25">
      <c r="B1" t="s">
        <v>1338</v>
      </c>
      <c r="C1" t="s">
        <v>1341</v>
      </c>
      <c r="D1" t="s">
        <v>1343</v>
      </c>
      <c r="E1" t="s">
        <v>90</v>
      </c>
    </row>
    <row r="2" spans="1:16" ht="15.6" x14ac:dyDescent="0.3">
      <c r="A2" s="40" t="s">
        <v>1361</v>
      </c>
      <c r="B2" s="40"/>
      <c r="C2" s="40"/>
      <c r="D2" s="40"/>
      <c r="E2" s="40"/>
      <c r="J2" t="s">
        <v>1372</v>
      </c>
      <c r="P2" t="s">
        <v>1379</v>
      </c>
    </row>
    <row r="3" spans="1:16" x14ac:dyDescent="0.25">
      <c r="A3" t="s">
        <v>1342</v>
      </c>
      <c r="B3" t="s">
        <v>1346</v>
      </c>
      <c r="C3" t="b">
        <v>0</v>
      </c>
      <c r="E3" t="s">
        <v>1349</v>
      </c>
      <c r="J3" t="s">
        <v>1373</v>
      </c>
      <c r="P3" t="s">
        <v>58</v>
      </c>
    </row>
    <row r="4" spans="1:16" x14ac:dyDescent="0.25">
      <c r="A4" t="s">
        <v>12</v>
      </c>
      <c r="B4" t="s">
        <v>1345</v>
      </c>
      <c r="C4" t="b">
        <v>0</v>
      </c>
      <c r="F4" t="s">
        <v>1371</v>
      </c>
      <c r="J4" t="s">
        <v>12</v>
      </c>
      <c r="P4" t="s">
        <v>5</v>
      </c>
    </row>
    <row r="5" spans="1:16" x14ac:dyDescent="0.25">
      <c r="A5" t="s">
        <v>678</v>
      </c>
      <c r="B5" t="s">
        <v>1339</v>
      </c>
      <c r="C5" t="b">
        <v>0</v>
      </c>
      <c r="D5" t="s">
        <v>1344</v>
      </c>
      <c r="F5" t="s">
        <v>1371</v>
      </c>
      <c r="J5" t="s">
        <v>678</v>
      </c>
      <c r="P5" t="s">
        <v>90</v>
      </c>
    </row>
    <row r="6" spans="1:16" x14ac:dyDescent="0.25">
      <c r="A6" t="s">
        <v>18</v>
      </c>
      <c r="B6" t="s">
        <v>1346</v>
      </c>
      <c r="C6" t="b">
        <v>0</v>
      </c>
      <c r="D6">
        <v>0</v>
      </c>
      <c r="F6" t="s">
        <v>1371</v>
      </c>
      <c r="J6" t="s">
        <v>18</v>
      </c>
      <c r="P6" t="s">
        <v>69</v>
      </c>
    </row>
    <row r="7" spans="1:16" x14ac:dyDescent="0.25">
      <c r="A7" t="s">
        <v>20</v>
      </c>
      <c r="B7" t="s">
        <v>1346</v>
      </c>
      <c r="C7" t="b">
        <v>0</v>
      </c>
      <c r="D7">
        <v>0</v>
      </c>
      <c r="F7" t="s">
        <v>1371</v>
      </c>
      <c r="J7" t="s">
        <v>1374</v>
      </c>
      <c r="P7" t="s">
        <v>1190</v>
      </c>
    </row>
    <row r="8" spans="1:16" x14ac:dyDescent="0.25">
      <c r="A8" t="s">
        <v>1336</v>
      </c>
      <c r="B8" t="s">
        <v>1345</v>
      </c>
      <c r="C8" t="b">
        <v>0</v>
      </c>
      <c r="J8" t="s">
        <v>1375</v>
      </c>
      <c r="P8" t="s">
        <v>1380</v>
      </c>
    </row>
    <row r="9" spans="1:16" x14ac:dyDescent="0.25">
      <c r="A9" t="s">
        <v>1337</v>
      </c>
      <c r="B9" t="s">
        <v>1345</v>
      </c>
      <c r="C9" t="b">
        <v>1</v>
      </c>
      <c r="J9" t="s">
        <v>1376</v>
      </c>
    </row>
    <row r="10" spans="1:16" x14ac:dyDescent="0.25">
      <c r="A10" t="s">
        <v>28</v>
      </c>
      <c r="B10" t="s">
        <v>1345</v>
      </c>
      <c r="C10" t="b">
        <v>0</v>
      </c>
      <c r="J10" t="s">
        <v>1378</v>
      </c>
    </row>
    <row r="11" spans="1:16" x14ac:dyDescent="0.25">
      <c r="A11" t="s">
        <v>27</v>
      </c>
      <c r="B11" t="s">
        <v>1345</v>
      </c>
      <c r="C11" t="b">
        <v>0</v>
      </c>
      <c r="J11" t="s">
        <v>1377</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1364</v>
      </c>
    </row>
    <row r="22" spans="1:6" ht="15.6" x14ac:dyDescent="0.3">
      <c r="A22" s="40" t="s">
        <v>1365</v>
      </c>
      <c r="B22" s="40"/>
      <c r="C22" s="40"/>
      <c r="D22" s="40"/>
      <c r="E22" s="40"/>
    </row>
    <row r="23" spans="1:6" x14ac:dyDescent="0.25">
      <c r="A23" s="41" t="s">
        <v>1362</v>
      </c>
      <c r="B23" s="41" t="s">
        <v>1346</v>
      </c>
      <c r="C23" t="b">
        <v>0</v>
      </c>
      <c r="E23" t="s">
        <v>1349</v>
      </c>
    </row>
    <row r="24" spans="1:6" x14ac:dyDescent="0.25">
      <c r="A24" t="s">
        <v>12</v>
      </c>
      <c r="B24" t="s">
        <v>1345</v>
      </c>
      <c r="C24" t="b">
        <v>0</v>
      </c>
      <c r="F24" t="s">
        <v>1371</v>
      </c>
    </row>
    <row r="25" spans="1:6" x14ac:dyDescent="0.25">
      <c r="A25" t="s">
        <v>678</v>
      </c>
      <c r="B25" t="s">
        <v>1339</v>
      </c>
      <c r="C25" t="b">
        <v>0</v>
      </c>
      <c r="D25" t="s">
        <v>1344</v>
      </c>
      <c r="F25" t="s">
        <v>1371</v>
      </c>
    </row>
    <row r="26" spans="1:6" x14ac:dyDescent="0.25">
      <c r="A26" t="s">
        <v>18</v>
      </c>
      <c r="B26" t="s">
        <v>1346</v>
      </c>
      <c r="C26" t="b">
        <v>0</v>
      </c>
      <c r="D26">
        <v>0</v>
      </c>
      <c r="F26" t="s">
        <v>1371</v>
      </c>
    </row>
    <row r="27" spans="1:6" x14ac:dyDescent="0.25">
      <c r="A27" t="s">
        <v>20</v>
      </c>
      <c r="B27" t="s">
        <v>1346</v>
      </c>
      <c r="C27" t="b">
        <v>0</v>
      </c>
      <c r="D27">
        <v>0</v>
      </c>
      <c r="F27" t="s">
        <v>1371</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1363</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1364</v>
      </c>
    </row>
    <row r="38" spans="1:6" ht="15.6" x14ac:dyDescent="0.3">
      <c r="A38" s="40" t="s">
        <v>945</v>
      </c>
      <c r="B38" s="40"/>
      <c r="C38" s="40"/>
      <c r="D38" s="40"/>
      <c r="E38" s="40"/>
    </row>
    <row r="39" spans="1:6" x14ac:dyDescent="0.25">
      <c r="A39" t="s">
        <v>1370</v>
      </c>
      <c r="B39" t="s">
        <v>1346</v>
      </c>
      <c r="C39" t="b">
        <v>0</v>
      </c>
      <c r="E39" t="s">
        <v>1349</v>
      </c>
    </row>
    <row r="40" spans="1:6" x14ac:dyDescent="0.25">
      <c r="A40" t="s">
        <v>12</v>
      </c>
      <c r="B40" t="s">
        <v>1345</v>
      </c>
      <c r="C40" t="b">
        <v>0</v>
      </c>
      <c r="F40" t="s">
        <v>1371</v>
      </c>
    </row>
    <row r="41" spans="1:6" x14ac:dyDescent="0.25">
      <c r="A41" t="s">
        <v>678</v>
      </c>
      <c r="B41" t="s">
        <v>1339</v>
      </c>
      <c r="C41" t="b">
        <v>0</v>
      </c>
      <c r="D41" t="s">
        <v>1344</v>
      </c>
      <c r="F41" t="s">
        <v>1371</v>
      </c>
    </row>
    <row r="42" spans="1:6" x14ac:dyDescent="0.25">
      <c r="A42" t="s">
        <v>18</v>
      </c>
      <c r="B42" t="s">
        <v>1346</v>
      </c>
      <c r="C42" t="b">
        <v>0</v>
      </c>
      <c r="D42">
        <v>0</v>
      </c>
      <c r="F42" t="s">
        <v>1371</v>
      </c>
    </row>
    <row r="43" spans="1:6" x14ac:dyDescent="0.25">
      <c r="A43" t="s">
        <v>20</v>
      </c>
      <c r="B43" t="s">
        <v>1346</v>
      </c>
      <c r="C43" t="b">
        <v>0</v>
      </c>
      <c r="D43">
        <v>0</v>
      </c>
      <c r="F43" t="s">
        <v>1371</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F42"/>
  <sheetViews>
    <sheetView workbookViewId="0">
      <selection activeCell="F1" sqref="F1:F8"/>
    </sheetView>
  </sheetViews>
  <sheetFormatPr defaultRowHeight="13.2" x14ac:dyDescent="0.25"/>
  <sheetData>
    <row r="1" spans="1:6" ht="14.4" x14ac:dyDescent="0.25">
      <c r="A1" s="44" t="s">
        <v>1381</v>
      </c>
      <c r="C1" t="str">
        <f>LEFT(A1,FIND(":",A1)-1)</f>
        <v>product_name</v>
      </c>
      <c r="F1" t="s">
        <v>1389</v>
      </c>
    </row>
    <row r="2" spans="1:6" ht="14.4" x14ac:dyDescent="0.25">
      <c r="A2" s="44" t="s">
        <v>1382</v>
      </c>
      <c r="C2" t="str">
        <f t="shared" ref="C2:C8" si="0">LEFT(A2,FIND(":",A2)-1)</f>
        <v>description</v>
      </c>
      <c r="F2" t="s">
        <v>14</v>
      </c>
    </row>
    <row r="3" spans="1:6" ht="14.4" x14ac:dyDescent="0.25">
      <c r="A3" s="44" t="s">
        <v>1383</v>
      </c>
      <c r="C3" t="str">
        <f t="shared" si="0"/>
        <v>cost</v>
      </c>
      <c r="F3" t="s">
        <v>1390</v>
      </c>
    </row>
    <row r="4" spans="1:6" ht="14.4" x14ac:dyDescent="0.25">
      <c r="A4" s="44" t="s">
        <v>1384</v>
      </c>
      <c r="B4" s="44"/>
      <c r="C4" t="str">
        <f t="shared" si="0"/>
        <v>stock</v>
      </c>
      <c r="F4" t="s">
        <v>1391</v>
      </c>
    </row>
    <row r="5" spans="1:6" ht="14.4" x14ac:dyDescent="0.25">
      <c r="A5" s="44" t="s">
        <v>1385</v>
      </c>
      <c r="B5" s="44"/>
      <c r="C5" t="str">
        <f t="shared" si="0"/>
        <v>weight</v>
      </c>
      <c r="F5" t="s">
        <v>1392</v>
      </c>
    </row>
    <row r="6" spans="1:6" ht="14.4" x14ac:dyDescent="0.25">
      <c r="A6" s="44" t="s">
        <v>1386</v>
      </c>
      <c r="B6" s="44"/>
      <c r="C6" t="str">
        <f t="shared" si="0"/>
        <v>image_link</v>
      </c>
      <c r="F6" t="s">
        <v>1393</v>
      </c>
    </row>
    <row r="7" spans="1:6" ht="14.4" x14ac:dyDescent="0.25">
      <c r="A7" s="44" t="s">
        <v>1387</v>
      </c>
      <c r="C7" t="str">
        <f t="shared" si="0"/>
        <v>additional_information</v>
      </c>
      <c r="F7" t="s">
        <v>1394</v>
      </c>
    </row>
    <row r="8" spans="1:6" ht="14.4" x14ac:dyDescent="0.25">
      <c r="A8" s="44" t="s">
        <v>1388</v>
      </c>
      <c r="C8" t="str">
        <f t="shared" si="0"/>
        <v>category_id</v>
      </c>
      <c r="F8" t="s">
        <v>1395</v>
      </c>
    </row>
    <row r="9" spans="1:6" ht="14.4" x14ac:dyDescent="0.25">
      <c r="B9" s="44"/>
    </row>
    <row r="10" spans="1:6" ht="14.4" x14ac:dyDescent="0.25">
      <c r="B10" s="44"/>
    </row>
    <row r="11" spans="1:6" ht="14.4" x14ac:dyDescent="0.25">
      <c r="B11" s="44"/>
    </row>
    <row r="12" spans="1:6" ht="14.4" x14ac:dyDescent="0.25">
      <c r="C12" s="44"/>
    </row>
    <row r="13" spans="1:6" ht="14.4" x14ac:dyDescent="0.25">
      <c r="B13" s="44"/>
    </row>
    <row r="16" spans="1:6" ht="14.4" x14ac:dyDescent="0.25">
      <c r="B16" s="44"/>
    </row>
    <row r="17" spans="2:3" ht="14.4" x14ac:dyDescent="0.25">
      <c r="B17" s="44"/>
    </row>
    <row r="18" spans="2:3" ht="14.4" x14ac:dyDescent="0.25">
      <c r="B18" s="44"/>
    </row>
    <row r="19" spans="2:3" ht="14.4" x14ac:dyDescent="0.25">
      <c r="B19" s="44"/>
    </row>
    <row r="20" spans="2:3" ht="14.4" x14ac:dyDescent="0.25">
      <c r="C20" s="44"/>
    </row>
    <row r="21" spans="2:3" ht="14.4" x14ac:dyDescent="0.25">
      <c r="B21" s="44"/>
    </row>
    <row r="24" spans="2:3" ht="14.4" x14ac:dyDescent="0.25">
      <c r="B24" s="44"/>
    </row>
    <row r="25" spans="2:3" ht="14.4" x14ac:dyDescent="0.25">
      <c r="B25" s="44"/>
    </row>
    <row r="26" spans="2:3" ht="14.4" x14ac:dyDescent="0.25">
      <c r="B26" s="44"/>
    </row>
    <row r="30" spans="2:3" ht="14.4" x14ac:dyDescent="0.25">
      <c r="B30" s="44"/>
    </row>
    <row r="33" spans="2:3" ht="14.4" x14ac:dyDescent="0.25">
      <c r="B33" s="44"/>
    </row>
    <row r="34" spans="2:3" ht="14.4" x14ac:dyDescent="0.25">
      <c r="B34" s="44"/>
    </row>
    <row r="37" spans="2:3" ht="14.4" x14ac:dyDescent="0.25">
      <c r="B37" s="44"/>
    </row>
    <row r="38" spans="2:3" ht="14.4" x14ac:dyDescent="0.25">
      <c r="B38" s="44"/>
    </row>
    <row r="39" spans="2:3" ht="14.4" x14ac:dyDescent="0.25">
      <c r="B39" s="44"/>
    </row>
    <row r="40" spans="2:3" ht="14.4" x14ac:dyDescent="0.25">
      <c r="C40" s="44"/>
    </row>
    <row r="41" spans="2:3" ht="14.4" x14ac:dyDescent="0.25">
      <c r="C41" s="44"/>
    </row>
    <row r="42" spans="2:3" ht="14.4" x14ac:dyDescent="0.25">
      <c r="B42"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2021-06-03T01:44:57Z</dcterms:modified>
</cp:coreProperties>
</file>