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Laure\Desktop\NEW class activities\15-Project-2\02-Homework\shop-a-lot\Misc\"/>
    </mc:Choice>
  </mc:AlternateContent>
  <xr:revisionPtr revIDLastSave="0" documentId="13_ncr:1_{F71D9EED-D9D9-4C05-9A81-B657C35EA091}" xr6:coauthVersionLast="47" xr6:coauthVersionMax="47" xr10:uidLastSave="{00000000-0000-0000-0000-000000000000}"/>
  <bookViews>
    <workbookView xWindow="28680" yWindow="-120" windowWidth="21840" windowHeight="13140" activeTab="3" xr2:uid="{0CFF21B9-70AC-41C5-9115-9B31F849BE8D}"/>
  </bookViews>
  <sheets>
    <sheet name="!eq" sheetId="3" r:id="rId1"/>
    <sheet name="!ar" sheetId="2" r:id="rId2"/>
    <sheet name="!we" sheetId="1" r:id="rId3"/>
    <sheet name="Weapon Seed" sheetId="4" r:id="rId4"/>
    <sheet name="Armor" sheetId="6" r:id="rId5"/>
    <sheet name="Gear" sheetId="7" r:id="rId6"/>
    <sheet name="Models" sheetId="5" r:id="rId7"/>
    <sheet name="Sheet2" sheetId="9" r:id="rId8"/>
  </sheets>
  <externalReferences>
    <externalReference r:id="rId9"/>
  </externalReferences>
  <definedNames>
    <definedName name="_xlnm._FilterDatabase" localSheetId="0" hidden="1">'!eq'!#REF!</definedName>
    <definedName name="_xlnm._FilterDatabase" localSheetId="5" hidden="1">Gear!#REF!</definedName>
    <definedName name="Abilities">'[1]!misc'!$N$3:$N$8</definedName>
    <definedName name="AbilityBonuses">'[1]!misc'!#REF!</definedName>
    <definedName name="ActiveSheet">[1]Validation!$A$3</definedName>
    <definedName name="AgeCategory">'[1]!misc'!$AD$3:$AD$7</definedName>
    <definedName name="Alignment">'[1]!misc'!$K$3:$K$11</definedName>
    <definedName name="AmmunitionList" localSheetId="3">'Weapon Seed'!$A$199:$C$223</definedName>
    <definedName name="AmmunitionList">'!we'!$A$250:$C$274</definedName>
    <definedName name="AmmunitionList_Validation" localSheetId="3">'Weapon Seed'!$A$199:$A$223</definedName>
    <definedName name="AmmunitionList_Validation">'!we'!$A$250:$A$274</definedName>
    <definedName name="Armor_ArmorListsByType">Armor!$A$51:$A$58</definedName>
    <definedName name="ArmorClassList">'[1]!misc'!$C$37:$I$43</definedName>
    <definedName name="ArmorEnhancementList_Validation" localSheetId="4">Armor!#REF!</definedName>
    <definedName name="ArmorEnhancementList_Validation">'!ar'!$A$74:$A$111</definedName>
    <definedName name="ArmorEnhancements" localSheetId="4">Armor!#REF!</definedName>
    <definedName name="ArmorEnhancements">'!ar'!$A$74:$D$111</definedName>
    <definedName name="ArmorEnhancementsList" localSheetId="4">Armor!#REF!</definedName>
    <definedName name="ArmorEnhancementsList">'!ar'!$A$119:$L$130</definedName>
    <definedName name="ArmorEnhancementsList_Validation" localSheetId="4">Armor!#REF!</definedName>
    <definedName name="ArmorEnhancementsList_Validation">'!ar'!$A$119:$A$130</definedName>
    <definedName name="ArmorList" localSheetId="0">'[1]!ar'!$A$5:$P$36</definedName>
    <definedName name="ArmorList" localSheetId="4">Armor!$A$5:$K$36</definedName>
    <definedName name="ArmorList" localSheetId="5">'[1]!ar'!$A$5:$P$36</definedName>
    <definedName name="ArmorList">'!ar'!$A$5:$Q$36</definedName>
    <definedName name="ArmorList_Validation" localSheetId="0">'[1]!ar'!$A$5:$A$36</definedName>
    <definedName name="ArmorList_Validation" localSheetId="4">Armor!$A$5:$A$36</definedName>
    <definedName name="ArmorList_Validation" localSheetId="5">'[1]!ar'!$A$5:$A$36</definedName>
    <definedName name="ArmorList_Validation">'!ar'!$A$5:$A$36</definedName>
    <definedName name="ArmorListsByType" localSheetId="0">'[1]!ar'!$A$59:$A$66</definedName>
    <definedName name="ArmorListsByType" localSheetId="4">Armor!#REF!</definedName>
    <definedName name="ArmorListsByType" localSheetId="5">'[1]!ar'!$A$59:$A$66</definedName>
    <definedName name="ArmorListsByType">'!ar'!$A$59:$A$66</definedName>
    <definedName name="ArmorMasterworkList" localSheetId="4">Armor!#REF!</definedName>
    <definedName name="ArmorMasterworkList">'!ar'!$A$138:$L$150</definedName>
    <definedName name="ArmorMasterworkList_Validation" localSheetId="4">Armor!#REF!</definedName>
    <definedName name="ArmorMasterworkList_Validation">'!ar'!$A$138:$A$150</definedName>
    <definedName name="ArmorMaterialsList" localSheetId="4">Armor!#REF!</definedName>
    <definedName name="ArmorMaterialsList">'!ar'!$A$159:$L$178</definedName>
    <definedName name="ArmorMaterialsList_Validation" localSheetId="4">Armor!#REF!</definedName>
    <definedName name="ArmorMaterialsList_Validation">'!ar'!$A$159:$A$178</definedName>
    <definedName name="ArmorNaturalList" localSheetId="4">Armor!#REF!</definedName>
    <definedName name="ArmorNaturalList">'!ar'!$A$186:$J$191</definedName>
    <definedName name="ArmorNaturalList_Validation" localSheetId="4">Armor!#REF!</definedName>
    <definedName name="ArmorNaturalList_Validation">'!ar'!$A$186:$A$191</definedName>
    <definedName name="BaseClassList">'[1]!cl'!$A$906:$A$970</definedName>
    <definedName name="BonusAge">#REF!</definedName>
    <definedName name="BonusAlignment">#REF!</definedName>
    <definedName name="BonusArcSL">#REF!</definedName>
    <definedName name="BonusBAB">#REF!</definedName>
    <definedName name="BonusCasterLevel">#REF!</definedName>
    <definedName name="BonusCha">[1]Master!$BC$91</definedName>
    <definedName name="BonusChaScore">#REF!</definedName>
    <definedName name="BonusClrDom1">#REF!</definedName>
    <definedName name="BonusClrDom2">#REF!</definedName>
    <definedName name="BonusClrPwr1">#REF!</definedName>
    <definedName name="BonusClrPwr2">#REF!</definedName>
    <definedName name="BonusCon">[1]Master!$BC$88</definedName>
    <definedName name="BonusConScore">#REF!</definedName>
    <definedName name="BonusDex">[1]Master!$BC$87</definedName>
    <definedName name="BonusDexScore">#REF!</definedName>
    <definedName name="BonusDivSL">#REF!</definedName>
    <definedName name="BonusECL">#REF!</definedName>
    <definedName name="BonusFortitudeSave">#REF!</definedName>
    <definedName name="BonusInt">[1]Master!$BC$89</definedName>
    <definedName name="BonusIntScore">#REF!</definedName>
    <definedName name="BonusLevel">#REF!</definedName>
    <definedName name="BonusList">#REF!</definedName>
    <definedName name="BonusMove">#REF!</definedName>
    <definedName name="BonusPsiPL">#REF!</definedName>
    <definedName name="BonusRace">#REF!</definedName>
    <definedName name="BonusReflexSave">#REF!</definedName>
    <definedName name="BonusSex">#REF!</definedName>
    <definedName name="BonusSize">#REF!</definedName>
    <definedName name="BonusStr">[1]Master!$BC$86</definedName>
    <definedName name="BonusStrScore">#REF!</definedName>
    <definedName name="BonusWillSave">#REF!</definedName>
    <definedName name="BonusWis">[1]Master!$BC$90</definedName>
    <definedName name="BonusWisScore">#REF!</definedName>
    <definedName name="ClassFeat">'[1]!cl'!$A$423:$BP$824</definedName>
    <definedName name="ClassList">'[1]!cl'!$A$14:$DZ$415</definedName>
    <definedName name="ClassList_Validation">'[1]!cl'!$A$14:$A$415</definedName>
    <definedName name="ClassListsByBook">'[1]!cl'!$A$832:$A$896</definedName>
    <definedName name="ClassMovement_List">'[1]!cl'!#REF!</definedName>
    <definedName name="ClassRaceFeats1">#REF!</definedName>
    <definedName name="ClassRaceFeats2">#REF!</definedName>
    <definedName name="ClassSpellCaster_Validation">'[1]!sp'!$A$5:$A$68</definedName>
    <definedName name="ClassSpellCasterList">'[1]!sp'!$A$5:$I$68</definedName>
    <definedName name="ClassValidation">'[1]!cl'!#REF!</definedName>
    <definedName name="ClassValidationList">'[1]!cl'!#REF!</definedName>
    <definedName name="Deity_FR_Mul">'[1]!hr'!#REF!</definedName>
    <definedName name="Die_DieToSize">'[1]!misc'!$P$3:$Q$14</definedName>
    <definedName name="Die_SizeToDie">'[1]!misc'!$Q$3:$R$14</definedName>
    <definedName name="DieList">'[1]!misc'!#REF!</definedName>
    <definedName name="DomainList">'[1]!hr'!$A$276:$A$348</definedName>
    <definedName name="DroppableContainers" localSheetId="5">Gear!#REF!</definedName>
    <definedName name="DroppableContainers">'!eq'!$G$4:$G$46</definedName>
    <definedName name="EquipmentList" localSheetId="5">Gear!$A$5:$E$262</definedName>
    <definedName name="EquipmentList">'!eq'!$A$54:$J$311</definedName>
    <definedName name="EquipmentList_Validation" localSheetId="5">Gear!$A$5:$A$262</definedName>
    <definedName name="EquipmentList_Validation">'!eq'!$A$54:$A$311</definedName>
    <definedName name="EquipmentLocationList" localSheetId="5">Gear!#REF!</definedName>
    <definedName name="EquipmentLocationList">'!eq'!$A$5:$C$46</definedName>
    <definedName name="EquipmentLocationList_Validation" localSheetId="5">Gear!#REF!</definedName>
    <definedName name="EquipmentLocationList_Validation">'!eq'!$A$4:$A$46</definedName>
    <definedName name="FavoredClassList">'[1]!cl'!$A$903:$A$970</definedName>
    <definedName name="FeatBonusTypeList">'[1]!fe'!$A$1082:$A$1127</definedName>
    <definedName name="FeatList">'[1]!fe'!$A$5:$I$860</definedName>
    <definedName name="FeatList_Validation">'[1]!fe'!$A$5:$A$860</definedName>
    <definedName name="FeatSource">'[1]!fe'!$A$868:$A$908</definedName>
    <definedName name="FeatsTaken">#REF!</definedName>
    <definedName name="FeatsTaken_Validation">#REF!</definedName>
    <definedName name="GoodPoor">'[1]!misc'!$G$3:$G$4</definedName>
    <definedName name="HeavyWeapons" localSheetId="3">'Weapon Seed'!#REF!</definedName>
    <definedName name="HeavyWeapons">'!we'!$AB$282:$AE$289</definedName>
    <definedName name="KnownKnowledgeSkills">#REF!</definedName>
    <definedName name="MagicItemLimit">'[1]!misc'!#REF!</definedName>
    <definedName name="MissionXP">'[1]DM Sheet'!$E$46</definedName>
    <definedName name="NameClass">'[1]Quick Sheet'!$BE$16:$BE$17</definedName>
    <definedName name="OrderSize">'[1]!misc'!#REF!</definedName>
    <definedName name="PointBuy">'[1]!misc'!$M$19:$N$30</definedName>
    <definedName name="PointBuyRating">'[1]!misc'!$O$19:$P$23</definedName>
    <definedName name="PsioincDisciplines">'[1]!sp'!$AA$5:$AA$10</definedName>
    <definedName name="PsionicAttack">#REF!</definedName>
    <definedName name="PsionicDefense">#REF!</definedName>
    <definedName name="RaceFeat">'[1]!ra'!$A$74:$P$136</definedName>
    <definedName name="RaceList">'[1]!ra'!$A$5:$BI$67</definedName>
    <definedName name="RaceList_Validation">'[1]!ra'!$A$5:$A$67</definedName>
    <definedName name="RaceType">'[1]!ra'!$A$153:$A$183</definedName>
    <definedName name="RacialHD">#REF!</definedName>
    <definedName name="Resistances">'[1]!misc'!$P$34:$P$39</definedName>
    <definedName name="RPMult">'[1]DM Sheet'!$AR$1</definedName>
    <definedName name="Sex">'[1]!misc'!$M$3:$M$5</definedName>
    <definedName name="ShieldEnhancementList_Validation" localSheetId="4">Armor!#REF!</definedName>
    <definedName name="ShieldEnhancementList_Validation">'!ar'!$F$74:$F$109</definedName>
    <definedName name="ShieldEnhancements" localSheetId="4">Armor!#REF!</definedName>
    <definedName name="ShieldEnhancements">'!ar'!$F$74:$J$109</definedName>
    <definedName name="ShieldList" localSheetId="0">'[1]!ar'!$A$44:$P$53</definedName>
    <definedName name="ShieldList" localSheetId="4">Armor!$A$37:$L$45</definedName>
    <definedName name="ShieldList" localSheetId="5">'[1]!ar'!$A$44:$P$53</definedName>
    <definedName name="ShieldList">'!ar'!$A$44:$Q$53</definedName>
    <definedName name="ShieldList_Validation" localSheetId="0">'[1]!ar'!$A$44:$A$53</definedName>
    <definedName name="ShieldList_Validation" localSheetId="4">Armor!$A$37:$A$45</definedName>
    <definedName name="ShieldList_Validation" localSheetId="5">'[1]!ar'!$A$44:$A$53</definedName>
    <definedName name="ShieldList_Validation">'!ar'!$A$44:$A$53</definedName>
    <definedName name="Sight">'[1]!misc'!#REF!</definedName>
    <definedName name="SizeList_Validation">'[1]!misc'!$K$20:$K$28</definedName>
    <definedName name="SizeOrder">'[1]!misc'!$J$20:$K$28</definedName>
    <definedName name="SizeOrder2">'[1]!misc'!$K$20:$L$28</definedName>
    <definedName name="SkillList">'[1]!sk'!$A$5:$N$196</definedName>
    <definedName name="SkillList_Validation">'[1]!sk'!$A$5:$A$196</definedName>
    <definedName name="SkillListCraft_Validation">'[1]!sk'!$A$13:$A$45</definedName>
    <definedName name="SkillListKnowledge_Validation">'[1]!sk'!$A$65:$A$124</definedName>
    <definedName name="SkillListMercantile_Validation">'[1]!sk'!$U$5:$U$78</definedName>
    <definedName name="SkillRanksList">'[1]!sk'!#REF!</definedName>
    <definedName name="SkillsTaken_Validation">#REF!</definedName>
    <definedName name="SkillsTrainedTaken_Validation">#REF!</definedName>
    <definedName name="Spell_ArcaneSchools">'[1]!sp'!#REF!</definedName>
    <definedName name="SpellListOffset">'[1]!sp'!$B$76:$W$675</definedName>
    <definedName name="SpellSelection">'[1]!sp'!$O$5:$O$7</definedName>
    <definedName name="SpellType">'[1]!misc'!$A$34:$A$37</definedName>
    <definedName name="StatBonus">'[1]Quick Sheet'!$BE$14:$BE$15</definedName>
    <definedName name="TempBaseAC">#REF!</definedName>
    <definedName name="TempCha">#REF!</definedName>
    <definedName name="TempCon">#REF!</definedName>
    <definedName name="TempDex">#REF!</definedName>
    <definedName name="TempDmg">#REF!</definedName>
    <definedName name="TempFlatAC">#REF!</definedName>
    <definedName name="TempFort">#REF!</definedName>
    <definedName name="TempHitPoints">#REF!</definedName>
    <definedName name="TempInt">#REF!</definedName>
    <definedName name="TemplateFeat">'[1]!te'!$A$43:$U$74</definedName>
    <definedName name="TemplateList">'[1]!te'!$A$5:$BL$36</definedName>
    <definedName name="TemplateList_Validation">'[1]!te'!$A$5:$A$36</definedName>
    <definedName name="TempMelee">#REF!</definedName>
    <definedName name="TempMiss">#REF!</definedName>
    <definedName name="TempMissile">#REF!</definedName>
    <definedName name="TempRefl">#REF!</definedName>
    <definedName name="TempSkill">#REF!</definedName>
    <definedName name="TempStr">#REF!</definedName>
    <definedName name="TempTouchAC">#REF!</definedName>
    <definedName name="TempWill">#REF!</definedName>
    <definedName name="TempWis">#REF!</definedName>
    <definedName name="TrueFalse">'[1]!misc'!$C$3:$C$4</definedName>
    <definedName name="UnarmedUse" localSheetId="3">'Weapon Seed'!#REF!</definedName>
    <definedName name="UnarmedUse">'!we'!$H$250:$H$252</definedName>
    <definedName name="Vision">'[1]!misc'!$X$19:$X$24</definedName>
    <definedName name="WeaponAlchemical" localSheetId="3">'Weapon Seed'!#REF!</definedName>
    <definedName name="WeaponAlchemical">'!we'!$B$199:$B$202</definedName>
    <definedName name="WeaponAssassin" localSheetId="3">'Weapon Seed'!#REF!</definedName>
    <definedName name="WeaponAssassin">'!we'!$D$199:$D$217</definedName>
    <definedName name="WeaponBard" localSheetId="3">'Weapon Seed'!#REF!</definedName>
    <definedName name="WeaponBard">'!we'!$E$199:$E$215</definedName>
    <definedName name="WeaponDouble" localSheetId="3">'Weapon Seed'!#REF!</definedName>
    <definedName name="WeaponDouble">'!we'!$F$199:$F$224</definedName>
    <definedName name="WeaponEnchantment" localSheetId="3">'Weapon Seed'!#REF!</definedName>
    <definedName name="WeaponEnchantment">'!we'!$A$282:$G$328</definedName>
    <definedName name="WeaponEnchantmentBonus" localSheetId="3">'Weapon Seed'!#REF!</definedName>
    <definedName name="WeaponEnchantmentBonus">'!we'!$T$282:$T$292</definedName>
    <definedName name="WeaponEnchantmentList" localSheetId="3">'Weapon Seed'!#REF!</definedName>
    <definedName name="WeaponEnchantmentList">'!we'!$A$282:$G$328</definedName>
    <definedName name="WeaponEnchantmentList_Validation" localSheetId="1">'[1]!we'!$A$282:$A$328</definedName>
    <definedName name="WeaponEnchantmentList_Validation" localSheetId="0">'[1]!we'!$A$282:$A$328</definedName>
    <definedName name="WeaponEnchantmentList_Validation" localSheetId="4">'[1]!we'!$A$282:$A$328</definedName>
    <definedName name="WeaponEnchantmentList_Validation" localSheetId="5">'[1]!we'!$A$282:$A$328</definedName>
    <definedName name="WeaponEnchantmentList_Validation" localSheetId="3">'Weapon Seed'!#REF!</definedName>
    <definedName name="WeaponEnchantmentList_Validation">'!we'!$A$282:$A$328</definedName>
    <definedName name="WeaponList" localSheetId="1">'[1]!we'!$A$5:$AB$193</definedName>
    <definedName name="WeaponList" localSheetId="0">'[1]!we'!$A$5:$AB$193</definedName>
    <definedName name="WeaponList" localSheetId="4">'[1]!we'!$A$5:$AB$193</definedName>
    <definedName name="WeaponList" localSheetId="5">'[1]!we'!$A$5:$AB$193</definedName>
    <definedName name="WeaponList" localSheetId="3">'Weapon Seed'!$A$5:$N$193</definedName>
    <definedName name="WeaponList">'!we'!$A$5:$AB$193</definedName>
    <definedName name="WeaponList_Validation" localSheetId="1">'[1]!we'!$A$5:$A$193</definedName>
    <definedName name="WeaponList_Validation" localSheetId="0">'[1]!we'!$A$5:$A$193</definedName>
    <definedName name="WeaponList_Validation" localSheetId="4">'[1]!we'!$A$5:$A$193</definedName>
    <definedName name="WeaponList_Validation" localSheetId="5">'[1]!we'!$A$5:$A$193</definedName>
    <definedName name="WeaponList_Validation" localSheetId="3">'Weapon Seed'!$A$5:$A$193</definedName>
    <definedName name="WeaponList_Validation">'!we'!$A$5:$A$193</definedName>
    <definedName name="WeaponListsByType" localSheetId="1">'[1]!we'!$A$199:$A$214</definedName>
    <definedName name="WeaponListsByType" localSheetId="0">'[1]!we'!$A$199:$A$214</definedName>
    <definedName name="WeaponListsByType" localSheetId="4">'[1]!we'!$A$199:$A$214</definedName>
    <definedName name="WeaponListsByType" localSheetId="5">'[1]!we'!$A$199:$A$214</definedName>
    <definedName name="WeaponListsByType" localSheetId="3">'Weapon Seed'!#REF!</definedName>
    <definedName name="WeaponListsByType">'!we'!$A$199:$A$214</definedName>
    <definedName name="WeaponMaterialList" localSheetId="3">'Weapon Seed'!#REF!</definedName>
    <definedName name="WeaponMaterialList">'!we'!$A$336:$S$356</definedName>
    <definedName name="WeaponMaterialList_Validation" localSheetId="1">'[1]!we'!$A$336:$A$356</definedName>
    <definedName name="WeaponMaterialList_Validation" localSheetId="0">'[1]!we'!$A$336:$A$356</definedName>
    <definedName name="WeaponMaterialList_Validation" localSheetId="4">'[1]!we'!$A$336:$A$356</definedName>
    <definedName name="WeaponMaterialList_Validation" localSheetId="5">'[1]!we'!$A$336:$A$356</definedName>
    <definedName name="WeaponMaterialList_Validation" localSheetId="3">'Weapon Seed'!#REF!</definedName>
    <definedName name="WeaponMaterialList_Validation">'!we'!$A$336:$A$356</definedName>
    <definedName name="WeaponMissile" localSheetId="3">'Weapon Seed'!#REF!</definedName>
    <definedName name="WeaponMissile">'!we'!$I$199:$I$232</definedName>
    <definedName name="WeaponMonk" localSheetId="3">'Weapon Seed'!#REF!</definedName>
    <definedName name="WeaponMonk">'!we'!$J$199:$J$223</definedName>
    <definedName name="WeaponNatural" localSheetId="3">'Weapon Seed'!#REF!</definedName>
    <definedName name="WeaponNatural">'!we'!$K$199:$K$211</definedName>
    <definedName name="WeaponReach" localSheetId="3">'Weapon Seed'!#REF!</definedName>
    <definedName name="WeaponReach">'!we'!$M$199:$M$215</definedName>
    <definedName name="WeaponRogue" localSheetId="3">'Weapon Seed'!#REF!</definedName>
    <definedName name="WeaponRogue">'!we'!$N$199:$N$219</definedName>
    <definedName name="WeaponSizeDifference" localSheetId="1">'[1]!we'!$Q$282:$R$292</definedName>
    <definedName name="WeaponSizeDifference" localSheetId="0">'[1]!we'!$Q$282:$R$292</definedName>
    <definedName name="WeaponSizeDifference" localSheetId="4">'[1]!we'!$Q$282:$R$292</definedName>
    <definedName name="WeaponSizeDifference" localSheetId="5">'[1]!we'!$Q$282:$R$292</definedName>
    <definedName name="WeaponSizeDifference" localSheetId="3">'Weapon Seed'!#REF!</definedName>
    <definedName name="WeaponSizeDifference">'!we'!$Q$282:$R$292</definedName>
    <definedName name="WeaponSizeList" localSheetId="1">'[1]!we'!#REF!</definedName>
    <definedName name="WeaponSizeList" localSheetId="0">'[1]!we'!#REF!</definedName>
    <definedName name="WeaponSizeList" localSheetId="4">'[1]!we'!#REF!</definedName>
    <definedName name="WeaponSizeList" localSheetId="5">'[1]!we'!#REF!</definedName>
    <definedName name="WeaponSizeList" localSheetId="3">'Weapon Seed'!#REF!</definedName>
    <definedName name="WeaponSizeList">'!we'!#REF!</definedName>
    <definedName name="WeaponSizeList_Validation" localSheetId="3">'Weapon Seed'!#REF!</definedName>
    <definedName name="WeaponSizeList_Validation">'!we'!$O$282:$O$292</definedName>
    <definedName name="WeaponSizeList2_Validation" localSheetId="1">'[1]!we'!$P$282:$P$292</definedName>
    <definedName name="WeaponSizeList2_Validation" localSheetId="0">'[1]!we'!$P$282:$P$292</definedName>
    <definedName name="WeaponSizeList2_Validation" localSheetId="4">'[1]!we'!$P$282:$P$292</definedName>
    <definedName name="WeaponSizeList2_Validation" localSheetId="5">'[1]!we'!$P$282:$P$292</definedName>
    <definedName name="WeaponSizeList2_Validation" localSheetId="3">'Weapon Seed'!#REF!</definedName>
    <definedName name="WeaponSizeList2_Validation">'!we'!$P$282:$P$292</definedName>
    <definedName name="WeaponSpecialAttack_List" localSheetId="3">'Weapon Seed'!#REF!</definedName>
    <definedName name="WeaponSpecialAttack_List">'!we'!$A$239:$R$244</definedName>
    <definedName name="WeaponThrown" localSheetId="3">'Weapon Seed'!#REF!</definedName>
    <definedName name="WeaponThrown">'!we'!$O$199:$O$233</definedName>
    <definedName name="WeaponUse" localSheetId="1">'[1]!we'!$F$250:$F$254</definedName>
    <definedName name="WeaponUse" localSheetId="0">'[1]!we'!$F$250:$F$254</definedName>
    <definedName name="WeaponUse" localSheetId="4">'[1]!we'!$F$250:$F$254</definedName>
    <definedName name="WeaponUse" localSheetId="5">'[1]!we'!$F$250:$F$254</definedName>
    <definedName name="WeaponUse" localSheetId="3">'Weapon Seed'!#REF!</definedName>
    <definedName name="WeaponUse">'!we'!$F$250:$F$254</definedName>
    <definedName name="WeaponWizard" localSheetId="3">'Weapon Seed'!#REF!</definedName>
    <definedName name="WeaponWizard">'!we'!$P$199:$P$205</definedName>
    <definedName name="XPAdj">'[1]DM Sheet'!$AG$1</definedName>
    <definedName name="XPAwards">'[1]DM Sheet'!$BJ$46:$EO$120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5" i="4" l="1"/>
  <c r="P5" i="6"/>
  <c r="R5" i="4"/>
  <c r="O5" i="6"/>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5" i="7"/>
  <c r="J5" i="7"/>
  <c r="J6" i="7"/>
  <c r="K6" i="7"/>
  <c r="L6" i="7"/>
  <c r="M6" i="7"/>
  <c r="N6" i="7"/>
  <c r="O6" i="7"/>
  <c r="P6" i="7"/>
  <c r="J7" i="7"/>
  <c r="K7" i="7"/>
  <c r="L7" i="7"/>
  <c r="M7" i="7"/>
  <c r="N7" i="7"/>
  <c r="O7" i="7"/>
  <c r="P7" i="7"/>
  <c r="J8" i="7"/>
  <c r="K8" i="7"/>
  <c r="L8" i="7"/>
  <c r="M8" i="7"/>
  <c r="N8" i="7"/>
  <c r="O8" i="7"/>
  <c r="P8" i="7"/>
  <c r="J9" i="7"/>
  <c r="K9" i="7"/>
  <c r="L9" i="7"/>
  <c r="M9" i="7"/>
  <c r="N9" i="7"/>
  <c r="O9" i="7"/>
  <c r="P9" i="7"/>
  <c r="J10" i="7"/>
  <c r="K10" i="7"/>
  <c r="L10" i="7"/>
  <c r="M10" i="7"/>
  <c r="N10" i="7"/>
  <c r="O10" i="7"/>
  <c r="P10" i="7"/>
  <c r="J11" i="7"/>
  <c r="K11" i="7"/>
  <c r="L11" i="7"/>
  <c r="M11" i="7"/>
  <c r="N11" i="7"/>
  <c r="O11" i="7"/>
  <c r="P11" i="7"/>
  <c r="J12" i="7"/>
  <c r="K12" i="7"/>
  <c r="L12" i="7"/>
  <c r="M12" i="7"/>
  <c r="N12" i="7"/>
  <c r="O12" i="7"/>
  <c r="P12" i="7"/>
  <c r="J13" i="7"/>
  <c r="K13" i="7"/>
  <c r="L13" i="7"/>
  <c r="M13" i="7"/>
  <c r="N13" i="7"/>
  <c r="O13" i="7"/>
  <c r="P13" i="7"/>
  <c r="J14" i="7"/>
  <c r="K14" i="7"/>
  <c r="L14" i="7"/>
  <c r="M14" i="7"/>
  <c r="N14" i="7"/>
  <c r="O14" i="7"/>
  <c r="P14" i="7"/>
  <c r="J15" i="7"/>
  <c r="K15" i="7"/>
  <c r="L15" i="7"/>
  <c r="M15" i="7"/>
  <c r="N15" i="7"/>
  <c r="O15" i="7"/>
  <c r="P15" i="7"/>
  <c r="J16" i="7"/>
  <c r="K16" i="7"/>
  <c r="L16" i="7"/>
  <c r="M16" i="7"/>
  <c r="N16" i="7"/>
  <c r="O16" i="7"/>
  <c r="P16" i="7"/>
  <c r="J17" i="7"/>
  <c r="K17" i="7"/>
  <c r="L17" i="7"/>
  <c r="M17" i="7"/>
  <c r="N17" i="7"/>
  <c r="O17" i="7"/>
  <c r="P17" i="7"/>
  <c r="J18" i="7"/>
  <c r="K18" i="7"/>
  <c r="L18" i="7"/>
  <c r="M18" i="7"/>
  <c r="N18" i="7"/>
  <c r="O18" i="7"/>
  <c r="P18" i="7"/>
  <c r="J19" i="7"/>
  <c r="K19" i="7"/>
  <c r="L19" i="7"/>
  <c r="M19" i="7"/>
  <c r="N19" i="7"/>
  <c r="O19" i="7"/>
  <c r="P19" i="7"/>
  <c r="J20" i="7"/>
  <c r="K20" i="7"/>
  <c r="L20" i="7"/>
  <c r="M20" i="7"/>
  <c r="N20" i="7"/>
  <c r="O20" i="7"/>
  <c r="P20" i="7"/>
  <c r="J21" i="7"/>
  <c r="K21" i="7"/>
  <c r="L21" i="7"/>
  <c r="M21" i="7"/>
  <c r="N21" i="7"/>
  <c r="O21" i="7"/>
  <c r="P21" i="7"/>
  <c r="J22" i="7"/>
  <c r="K22" i="7"/>
  <c r="L22" i="7"/>
  <c r="M22" i="7"/>
  <c r="N22" i="7"/>
  <c r="O22" i="7"/>
  <c r="P22" i="7"/>
  <c r="J23" i="7"/>
  <c r="K23" i="7"/>
  <c r="L23" i="7"/>
  <c r="M23" i="7"/>
  <c r="N23" i="7"/>
  <c r="O23" i="7"/>
  <c r="P23" i="7"/>
  <c r="J24" i="7"/>
  <c r="K24" i="7"/>
  <c r="L24" i="7"/>
  <c r="M24" i="7"/>
  <c r="N24" i="7"/>
  <c r="O24" i="7"/>
  <c r="P24" i="7"/>
  <c r="J25" i="7"/>
  <c r="K25" i="7"/>
  <c r="L25" i="7"/>
  <c r="M25" i="7"/>
  <c r="N25" i="7"/>
  <c r="O25" i="7"/>
  <c r="P25" i="7"/>
  <c r="J26" i="7"/>
  <c r="K26" i="7"/>
  <c r="L26" i="7"/>
  <c r="M26" i="7"/>
  <c r="N26" i="7"/>
  <c r="O26" i="7"/>
  <c r="P26" i="7"/>
  <c r="J27" i="7"/>
  <c r="K27" i="7"/>
  <c r="L27" i="7"/>
  <c r="M27" i="7"/>
  <c r="N27" i="7"/>
  <c r="O27" i="7"/>
  <c r="P27" i="7"/>
  <c r="J28" i="7"/>
  <c r="K28" i="7"/>
  <c r="L28" i="7"/>
  <c r="M28" i="7"/>
  <c r="N28" i="7"/>
  <c r="O28" i="7"/>
  <c r="P28" i="7"/>
  <c r="J29" i="7"/>
  <c r="K29" i="7"/>
  <c r="L29" i="7"/>
  <c r="M29" i="7"/>
  <c r="N29" i="7"/>
  <c r="O29" i="7"/>
  <c r="P29" i="7"/>
  <c r="J30" i="7"/>
  <c r="K30" i="7"/>
  <c r="L30" i="7"/>
  <c r="M30" i="7"/>
  <c r="N30" i="7"/>
  <c r="O30" i="7"/>
  <c r="P30" i="7"/>
  <c r="J31" i="7"/>
  <c r="K31" i="7"/>
  <c r="L31" i="7"/>
  <c r="M31" i="7"/>
  <c r="N31" i="7"/>
  <c r="O31" i="7"/>
  <c r="P31" i="7"/>
  <c r="J32" i="7"/>
  <c r="K32" i="7"/>
  <c r="L32" i="7"/>
  <c r="M32" i="7"/>
  <c r="N32" i="7"/>
  <c r="O32" i="7"/>
  <c r="P32" i="7"/>
  <c r="J33" i="7"/>
  <c r="K33" i="7"/>
  <c r="L33" i="7"/>
  <c r="M33" i="7"/>
  <c r="N33" i="7"/>
  <c r="O33" i="7"/>
  <c r="P33" i="7"/>
  <c r="J34" i="7"/>
  <c r="K34" i="7"/>
  <c r="L34" i="7"/>
  <c r="M34" i="7"/>
  <c r="N34" i="7"/>
  <c r="O34" i="7"/>
  <c r="P34" i="7"/>
  <c r="J35" i="7"/>
  <c r="K35" i="7"/>
  <c r="L35" i="7"/>
  <c r="M35" i="7"/>
  <c r="N35" i="7"/>
  <c r="O35" i="7"/>
  <c r="P35" i="7"/>
  <c r="J36" i="7"/>
  <c r="K36" i="7"/>
  <c r="L36" i="7"/>
  <c r="M36" i="7"/>
  <c r="N36" i="7"/>
  <c r="O36" i="7"/>
  <c r="P36" i="7"/>
  <c r="J37" i="7"/>
  <c r="K37" i="7"/>
  <c r="L37" i="7"/>
  <c r="M37" i="7"/>
  <c r="N37" i="7"/>
  <c r="O37" i="7"/>
  <c r="P37" i="7"/>
  <c r="J38" i="7"/>
  <c r="K38" i="7"/>
  <c r="L38" i="7"/>
  <c r="M38" i="7"/>
  <c r="N38" i="7"/>
  <c r="O38" i="7"/>
  <c r="P38" i="7"/>
  <c r="J39" i="7"/>
  <c r="K39" i="7"/>
  <c r="L39" i="7"/>
  <c r="M39" i="7"/>
  <c r="N39" i="7"/>
  <c r="O39" i="7"/>
  <c r="P39" i="7"/>
  <c r="J40" i="7"/>
  <c r="K40" i="7"/>
  <c r="L40" i="7"/>
  <c r="M40" i="7"/>
  <c r="N40" i="7"/>
  <c r="O40" i="7"/>
  <c r="P40" i="7"/>
  <c r="J41" i="7"/>
  <c r="K41" i="7"/>
  <c r="L41" i="7"/>
  <c r="M41" i="7"/>
  <c r="N41" i="7"/>
  <c r="O41" i="7"/>
  <c r="P41" i="7"/>
  <c r="J42" i="7"/>
  <c r="K42" i="7"/>
  <c r="L42" i="7"/>
  <c r="M42" i="7"/>
  <c r="N42" i="7"/>
  <c r="O42" i="7"/>
  <c r="P42" i="7"/>
  <c r="J43" i="7"/>
  <c r="K43" i="7"/>
  <c r="L43" i="7"/>
  <c r="M43" i="7"/>
  <c r="N43" i="7"/>
  <c r="O43" i="7"/>
  <c r="P43" i="7"/>
  <c r="J44" i="7"/>
  <c r="K44" i="7"/>
  <c r="L44" i="7"/>
  <c r="M44" i="7"/>
  <c r="N44" i="7"/>
  <c r="O44" i="7"/>
  <c r="P44" i="7"/>
  <c r="J45" i="7"/>
  <c r="K45" i="7"/>
  <c r="L45" i="7"/>
  <c r="M45" i="7"/>
  <c r="N45" i="7"/>
  <c r="O45" i="7"/>
  <c r="P45" i="7"/>
  <c r="J46" i="7"/>
  <c r="K46" i="7"/>
  <c r="L46" i="7"/>
  <c r="M46" i="7"/>
  <c r="N46" i="7"/>
  <c r="O46" i="7"/>
  <c r="P46" i="7"/>
  <c r="J47" i="7"/>
  <c r="K47" i="7"/>
  <c r="L47" i="7"/>
  <c r="M47" i="7"/>
  <c r="N47" i="7"/>
  <c r="O47" i="7"/>
  <c r="P47" i="7"/>
  <c r="J48" i="7"/>
  <c r="K48" i="7"/>
  <c r="L48" i="7"/>
  <c r="M48" i="7"/>
  <c r="N48" i="7"/>
  <c r="O48" i="7"/>
  <c r="P48" i="7"/>
  <c r="J49" i="7"/>
  <c r="K49" i="7"/>
  <c r="L49" i="7"/>
  <c r="M49" i="7"/>
  <c r="N49" i="7"/>
  <c r="O49" i="7"/>
  <c r="P49" i="7"/>
  <c r="J50" i="7"/>
  <c r="K50" i="7"/>
  <c r="L50" i="7"/>
  <c r="M50" i="7"/>
  <c r="N50" i="7"/>
  <c r="O50" i="7"/>
  <c r="P50" i="7"/>
  <c r="J51" i="7"/>
  <c r="K51" i="7"/>
  <c r="L51" i="7"/>
  <c r="M51" i="7"/>
  <c r="N51" i="7"/>
  <c r="O51" i="7"/>
  <c r="P51" i="7"/>
  <c r="J52" i="7"/>
  <c r="K52" i="7"/>
  <c r="L52" i="7"/>
  <c r="M52" i="7"/>
  <c r="N52" i="7"/>
  <c r="O52" i="7"/>
  <c r="P52" i="7"/>
  <c r="J53" i="7"/>
  <c r="K53" i="7"/>
  <c r="L53" i="7"/>
  <c r="M53" i="7"/>
  <c r="N53" i="7"/>
  <c r="O53" i="7"/>
  <c r="P53" i="7"/>
  <c r="J54" i="7"/>
  <c r="K54" i="7"/>
  <c r="L54" i="7"/>
  <c r="M54" i="7"/>
  <c r="N54" i="7"/>
  <c r="O54" i="7"/>
  <c r="P54" i="7"/>
  <c r="J55" i="7"/>
  <c r="K55" i="7"/>
  <c r="L55" i="7"/>
  <c r="M55" i="7"/>
  <c r="N55" i="7"/>
  <c r="O55" i="7"/>
  <c r="P55" i="7"/>
  <c r="J56" i="7"/>
  <c r="K56" i="7"/>
  <c r="L56" i="7"/>
  <c r="M56" i="7"/>
  <c r="N56" i="7"/>
  <c r="O56" i="7"/>
  <c r="P56" i="7"/>
  <c r="J57" i="7"/>
  <c r="K57" i="7"/>
  <c r="L57" i="7"/>
  <c r="M57" i="7"/>
  <c r="N57" i="7"/>
  <c r="O57" i="7"/>
  <c r="P57" i="7"/>
  <c r="J58" i="7"/>
  <c r="K58" i="7"/>
  <c r="L58" i="7"/>
  <c r="M58" i="7"/>
  <c r="N58" i="7"/>
  <c r="O58" i="7"/>
  <c r="P58" i="7"/>
  <c r="J59" i="7"/>
  <c r="K59" i="7"/>
  <c r="L59" i="7"/>
  <c r="M59" i="7"/>
  <c r="N59" i="7"/>
  <c r="O59" i="7"/>
  <c r="P59" i="7"/>
  <c r="J60" i="7"/>
  <c r="K60" i="7"/>
  <c r="L60" i="7"/>
  <c r="M60" i="7"/>
  <c r="N60" i="7"/>
  <c r="O60" i="7"/>
  <c r="P60" i="7"/>
  <c r="J61" i="7"/>
  <c r="K61" i="7"/>
  <c r="L61" i="7"/>
  <c r="M61" i="7"/>
  <c r="N61" i="7"/>
  <c r="O61" i="7"/>
  <c r="P61" i="7"/>
  <c r="J62" i="7"/>
  <c r="K62" i="7"/>
  <c r="L62" i="7"/>
  <c r="M62" i="7"/>
  <c r="N62" i="7"/>
  <c r="O62" i="7"/>
  <c r="P62" i="7"/>
  <c r="J63" i="7"/>
  <c r="K63" i="7"/>
  <c r="L63" i="7"/>
  <c r="M63" i="7"/>
  <c r="N63" i="7"/>
  <c r="O63" i="7"/>
  <c r="P63" i="7"/>
  <c r="J64" i="7"/>
  <c r="K64" i="7"/>
  <c r="L64" i="7"/>
  <c r="M64" i="7"/>
  <c r="N64" i="7"/>
  <c r="O64" i="7"/>
  <c r="P64" i="7"/>
  <c r="J65" i="7"/>
  <c r="K65" i="7"/>
  <c r="L65" i="7"/>
  <c r="M65" i="7"/>
  <c r="N65" i="7"/>
  <c r="O65" i="7"/>
  <c r="P65" i="7"/>
  <c r="J66" i="7"/>
  <c r="K66" i="7"/>
  <c r="L66" i="7"/>
  <c r="M66" i="7"/>
  <c r="N66" i="7"/>
  <c r="O66" i="7"/>
  <c r="P66" i="7"/>
  <c r="J67" i="7"/>
  <c r="K67" i="7"/>
  <c r="L67" i="7"/>
  <c r="M67" i="7"/>
  <c r="N67" i="7"/>
  <c r="O67" i="7"/>
  <c r="P67" i="7"/>
  <c r="J68" i="7"/>
  <c r="K68" i="7"/>
  <c r="L68" i="7"/>
  <c r="M68" i="7"/>
  <c r="N68" i="7"/>
  <c r="O68" i="7"/>
  <c r="P68" i="7"/>
  <c r="J69" i="7"/>
  <c r="K69" i="7"/>
  <c r="L69" i="7"/>
  <c r="M69" i="7"/>
  <c r="N69" i="7"/>
  <c r="O69" i="7"/>
  <c r="P69" i="7"/>
  <c r="J70" i="7"/>
  <c r="K70" i="7"/>
  <c r="L70" i="7"/>
  <c r="M70" i="7"/>
  <c r="N70" i="7"/>
  <c r="O70" i="7"/>
  <c r="P70" i="7"/>
  <c r="J71" i="7"/>
  <c r="K71" i="7"/>
  <c r="L71" i="7"/>
  <c r="M71" i="7"/>
  <c r="N71" i="7"/>
  <c r="O71" i="7"/>
  <c r="P71" i="7"/>
  <c r="J72" i="7"/>
  <c r="K72" i="7"/>
  <c r="L72" i="7"/>
  <c r="M72" i="7"/>
  <c r="N72" i="7"/>
  <c r="O72" i="7"/>
  <c r="P72" i="7"/>
  <c r="J73" i="7"/>
  <c r="K73" i="7"/>
  <c r="L73" i="7"/>
  <c r="M73" i="7"/>
  <c r="N73" i="7"/>
  <c r="O73" i="7"/>
  <c r="P73" i="7"/>
  <c r="J74" i="7"/>
  <c r="K74" i="7"/>
  <c r="L74" i="7"/>
  <c r="M74" i="7"/>
  <c r="N74" i="7"/>
  <c r="O74" i="7"/>
  <c r="P74" i="7"/>
  <c r="J75" i="7"/>
  <c r="K75" i="7"/>
  <c r="L75" i="7"/>
  <c r="M75" i="7"/>
  <c r="N75" i="7"/>
  <c r="O75" i="7"/>
  <c r="P75" i="7"/>
  <c r="J76" i="7"/>
  <c r="K76" i="7"/>
  <c r="L76" i="7"/>
  <c r="M76" i="7"/>
  <c r="N76" i="7"/>
  <c r="O76" i="7"/>
  <c r="P76" i="7"/>
  <c r="J77" i="7"/>
  <c r="K77" i="7"/>
  <c r="L77" i="7"/>
  <c r="M77" i="7"/>
  <c r="N77" i="7"/>
  <c r="O77" i="7"/>
  <c r="P77" i="7"/>
  <c r="J78" i="7"/>
  <c r="K78" i="7"/>
  <c r="L78" i="7"/>
  <c r="M78" i="7"/>
  <c r="N78" i="7"/>
  <c r="O78" i="7"/>
  <c r="P78" i="7"/>
  <c r="J79" i="7"/>
  <c r="K79" i="7"/>
  <c r="L79" i="7"/>
  <c r="M79" i="7"/>
  <c r="N79" i="7"/>
  <c r="O79" i="7"/>
  <c r="P79" i="7"/>
  <c r="J80" i="7"/>
  <c r="K80" i="7"/>
  <c r="L80" i="7"/>
  <c r="M80" i="7"/>
  <c r="N80" i="7"/>
  <c r="O80" i="7"/>
  <c r="P80" i="7"/>
  <c r="J81" i="7"/>
  <c r="K81" i="7"/>
  <c r="L81" i="7"/>
  <c r="M81" i="7"/>
  <c r="N81" i="7"/>
  <c r="O81" i="7"/>
  <c r="P81" i="7"/>
  <c r="J82" i="7"/>
  <c r="K82" i="7"/>
  <c r="L82" i="7"/>
  <c r="N82" i="7"/>
  <c r="O82" i="7"/>
  <c r="P82" i="7"/>
  <c r="J83" i="7"/>
  <c r="K83" i="7"/>
  <c r="L83" i="7"/>
  <c r="N83" i="7"/>
  <c r="O83" i="7"/>
  <c r="P83" i="7"/>
  <c r="J84" i="7"/>
  <c r="K84" i="7"/>
  <c r="L84" i="7"/>
  <c r="N84" i="7"/>
  <c r="O84" i="7"/>
  <c r="P84" i="7"/>
  <c r="J85" i="7"/>
  <c r="K85" i="7"/>
  <c r="L85" i="7"/>
  <c r="N85" i="7"/>
  <c r="O85" i="7"/>
  <c r="P85" i="7"/>
  <c r="J86" i="7"/>
  <c r="K86" i="7"/>
  <c r="L86" i="7"/>
  <c r="M86" i="7"/>
  <c r="N86" i="7"/>
  <c r="O86" i="7"/>
  <c r="P86" i="7"/>
  <c r="J87" i="7"/>
  <c r="K87" i="7"/>
  <c r="L87" i="7"/>
  <c r="M87" i="7"/>
  <c r="N87" i="7"/>
  <c r="O87" i="7"/>
  <c r="P87" i="7"/>
  <c r="J88" i="7"/>
  <c r="K88" i="7"/>
  <c r="L88" i="7"/>
  <c r="M88" i="7"/>
  <c r="N88" i="7"/>
  <c r="O88" i="7"/>
  <c r="P88" i="7"/>
  <c r="J89" i="7"/>
  <c r="K89" i="7"/>
  <c r="L89" i="7"/>
  <c r="M89" i="7"/>
  <c r="N89" i="7"/>
  <c r="O89" i="7"/>
  <c r="P89" i="7"/>
  <c r="J90" i="7"/>
  <c r="K90" i="7"/>
  <c r="L90" i="7"/>
  <c r="M90" i="7"/>
  <c r="N90" i="7"/>
  <c r="O90" i="7"/>
  <c r="P90" i="7"/>
  <c r="J91" i="7"/>
  <c r="K91" i="7"/>
  <c r="L91" i="7"/>
  <c r="M91" i="7"/>
  <c r="N91" i="7"/>
  <c r="O91" i="7"/>
  <c r="P91" i="7"/>
  <c r="J92" i="7"/>
  <c r="K92" i="7"/>
  <c r="L92" i="7"/>
  <c r="M92" i="7"/>
  <c r="N92" i="7"/>
  <c r="O92" i="7"/>
  <c r="P92" i="7"/>
  <c r="J93" i="7"/>
  <c r="K93" i="7"/>
  <c r="L93" i="7"/>
  <c r="M93" i="7"/>
  <c r="N93" i="7"/>
  <c r="O93" i="7"/>
  <c r="P93" i="7"/>
  <c r="J94" i="7"/>
  <c r="K94" i="7"/>
  <c r="L94" i="7"/>
  <c r="M94" i="7"/>
  <c r="N94" i="7"/>
  <c r="O94" i="7"/>
  <c r="P94" i="7"/>
  <c r="J95" i="7"/>
  <c r="K95" i="7"/>
  <c r="L95" i="7"/>
  <c r="M95" i="7"/>
  <c r="N95" i="7"/>
  <c r="O95" i="7"/>
  <c r="P95" i="7"/>
  <c r="J96" i="7"/>
  <c r="K96" i="7"/>
  <c r="L96" i="7"/>
  <c r="M96" i="7"/>
  <c r="N96" i="7"/>
  <c r="O96" i="7"/>
  <c r="P96" i="7"/>
  <c r="J97" i="7"/>
  <c r="K97" i="7"/>
  <c r="L97" i="7"/>
  <c r="M97" i="7"/>
  <c r="N97" i="7"/>
  <c r="O97" i="7"/>
  <c r="P97" i="7"/>
  <c r="J98" i="7"/>
  <c r="K98" i="7"/>
  <c r="L98" i="7"/>
  <c r="M98" i="7"/>
  <c r="N98" i="7"/>
  <c r="O98" i="7"/>
  <c r="P98" i="7"/>
  <c r="J99" i="7"/>
  <c r="K99" i="7"/>
  <c r="L99" i="7"/>
  <c r="M99" i="7"/>
  <c r="N99" i="7"/>
  <c r="O99" i="7"/>
  <c r="P99" i="7"/>
  <c r="J100" i="7"/>
  <c r="K100" i="7"/>
  <c r="L100" i="7"/>
  <c r="M100" i="7"/>
  <c r="N100" i="7"/>
  <c r="O100" i="7"/>
  <c r="P100" i="7"/>
  <c r="J101" i="7"/>
  <c r="K101" i="7"/>
  <c r="L101" i="7"/>
  <c r="M101" i="7"/>
  <c r="N101" i="7"/>
  <c r="O101" i="7"/>
  <c r="P101" i="7"/>
  <c r="J102" i="7"/>
  <c r="K102" i="7"/>
  <c r="L102" i="7"/>
  <c r="M102" i="7"/>
  <c r="N102" i="7"/>
  <c r="O102" i="7"/>
  <c r="P102" i="7"/>
  <c r="J103" i="7"/>
  <c r="K103" i="7"/>
  <c r="L103" i="7"/>
  <c r="M103" i="7"/>
  <c r="N103" i="7"/>
  <c r="O103" i="7"/>
  <c r="P103" i="7"/>
  <c r="J104" i="7"/>
  <c r="K104" i="7"/>
  <c r="L104" i="7"/>
  <c r="M104" i="7"/>
  <c r="N104" i="7"/>
  <c r="O104" i="7"/>
  <c r="P104" i="7"/>
  <c r="J105" i="7"/>
  <c r="K105" i="7"/>
  <c r="L105" i="7"/>
  <c r="M105" i="7"/>
  <c r="N105" i="7"/>
  <c r="O105" i="7"/>
  <c r="P105" i="7"/>
  <c r="J106" i="7"/>
  <c r="K106" i="7"/>
  <c r="L106" i="7"/>
  <c r="M106" i="7"/>
  <c r="N106" i="7"/>
  <c r="O106" i="7"/>
  <c r="P106" i="7"/>
  <c r="J107" i="7"/>
  <c r="K107" i="7"/>
  <c r="L107" i="7"/>
  <c r="M107" i="7"/>
  <c r="N107" i="7"/>
  <c r="O107" i="7"/>
  <c r="P107" i="7"/>
  <c r="J108" i="7"/>
  <c r="K108" i="7"/>
  <c r="L108" i="7"/>
  <c r="M108" i="7"/>
  <c r="N108" i="7"/>
  <c r="O108" i="7"/>
  <c r="P108" i="7"/>
  <c r="J109" i="7"/>
  <c r="K109" i="7"/>
  <c r="L109" i="7"/>
  <c r="M109" i="7"/>
  <c r="N109" i="7"/>
  <c r="O109" i="7"/>
  <c r="P109" i="7"/>
  <c r="J110" i="7"/>
  <c r="K110" i="7"/>
  <c r="L110" i="7"/>
  <c r="M110" i="7"/>
  <c r="N110" i="7"/>
  <c r="O110" i="7"/>
  <c r="P110" i="7"/>
  <c r="J111" i="7"/>
  <c r="K111" i="7"/>
  <c r="L111" i="7"/>
  <c r="M111" i="7"/>
  <c r="N111" i="7"/>
  <c r="O111" i="7"/>
  <c r="P111" i="7"/>
  <c r="J112" i="7"/>
  <c r="K112" i="7"/>
  <c r="L112" i="7"/>
  <c r="M112" i="7"/>
  <c r="N112" i="7"/>
  <c r="O112" i="7"/>
  <c r="P112" i="7"/>
  <c r="J113" i="7"/>
  <c r="K113" i="7"/>
  <c r="L113" i="7"/>
  <c r="M113" i="7"/>
  <c r="N113" i="7"/>
  <c r="O113" i="7"/>
  <c r="P113" i="7"/>
  <c r="J114" i="7"/>
  <c r="K114" i="7"/>
  <c r="L114" i="7"/>
  <c r="M114" i="7"/>
  <c r="N114" i="7"/>
  <c r="O114" i="7"/>
  <c r="P114" i="7"/>
  <c r="J115" i="7"/>
  <c r="K115" i="7"/>
  <c r="L115" i="7"/>
  <c r="M115" i="7"/>
  <c r="N115" i="7"/>
  <c r="O115" i="7"/>
  <c r="P115" i="7"/>
  <c r="J116" i="7"/>
  <c r="K116" i="7"/>
  <c r="L116" i="7"/>
  <c r="M116" i="7"/>
  <c r="N116" i="7"/>
  <c r="O116" i="7"/>
  <c r="P116" i="7"/>
  <c r="J117" i="7"/>
  <c r="K117" i="7"/>
  <c r="L117" i="7"/>
  <c r="M117" i="7"/>
  <c r="N117" i="7"/>
  <c r="O117" i="7"/>
  <c r="P117" i="7"/>
  <c r="J118" i="7"/>
  <c r="K118" i="7"/>
  <c r="L118" i="7"/>
  <c r="M118" i="7"/>
  <c r="N118" i="7"/>
  <c r="O118" i="7"/>
  <c r="P118" i="7"/>
  <c r="J119" i="7"/>
  <c r="K119" i="7"/>
  <c r="L119" i="7"/>
  <c r="M119" i="7"/>
  <c r="N119" i="7"/>
  <c r="O119" i="7"/>
  <c r="P119" i="7"/>
  <c r="J120" i="7"/>
  <c r="K120" i="7"/>
  <c r="L120" i="7"/>
  <c r="M120" i="7"/>
  <c r="N120" i="7"/>
  <c r="O120" i="7"/>
  <c r="P120" i="7"/>
  <c r="J121" i="7"/>
  <c r="K121" i="7"/>
  <c r="L121" i="7"/>
  <c r="M121" i="7"/>
  <c r="N121" i="7"/>
  <c r="O121" i="7"/>
  <c r="P121" i="7"/>
  <c r="J122" i="7"/>
  <c r="K122" i="7"/>
  <c r="L122" i="7"/>
  <c r="M122" i="7"/>
  <c r="N122" i="7"/>
  <c r="O122" i="7"/>
  <c r="P122" i="7"/>
  <c r="J123" i="7"/>
  <c r="K123" i="7"/>
  <c r="L123" i="7"/>
  <c r="M123" i="7"/>
  <c r="N123" i="7"/>
  <c r="O123" i="7"/>
  <c r="P123" i="7"/>
  <c r="J124" i="7"/>
  <c r="K124" i="7"/>
  <c r="L124" i="7"/>
  <c r="M124" i="7"/>
  <c r="N124" i="7"/>
  <c r="O124" i="7"/>
  <c r="P124" i="7"/>
  <c r="J125" i="7"/>
  <c r="K125" i="7"/>
  <c r="L125" i="7"/>
  <c r="M125" i="7"/>
  <c r="N125" i="7"/>
  <c r="O125" i="7"/>
  <c r="P125" i="7"/>
  <c r="J126" i="7"/>
  <c r="K126" i="7"/>
  <c r="L126" i="7"/>
  <c r="M126" i="7"/>
  <c r="N126" i="7"/>
  <c r="O126" i="7"/>
  <c r="P126" i="7"/>
  <c r="J127" i="7"/>
  <c r="K127" i="7"/>
  <c r="L127" i="7"/>
  <c r="M127" i="7"/>
  <c r="N127" i="7"/>
  <c r="O127" i="7"/>
  <c r="P127" i="7"/>
  <c r="J128" i="7"/>
  <c r="K128" i="7"/>
  <c r="L128" i="7"/>
  <c r="M128" i="7"/>
  <c r="N128" i="7"/>
  <c r="O128" i="7"/>
  <c r="P128" i="7"/>
  <c r="J129" i="7"/>
  <c r="K129" i="7"/>
  <c r="L129" i="7"/>
  <c r="M129" i="7"/>
  <c r="N129" i="7"/>
  <c r="O129" i="7"/>
  <c r="P129" i="7"/>
  <c r="J130" i="7"/>
  <c r="K130" i="7"/>
  <c r="L130" i="7"/>
  <c r="M130" i="7"/>
  <c r="N130" i="7"/>
  <c r="O130" i="7"/>
  <c r="P130" i="7"/>
  <c r="J131" i="7"/>
  <c r="K131" i="7"/>
  <c r="L131" i="7"/>
  <c r="M131" i="7"/>
  <c r="N131" i="7"/>
  <c r="O131" i="7"/>
  <c r="P131" i="7"/>
  <c r="J132" i="7"/>
  <c r="K132" i="7"/>
  <c r="L132" i="7"/>
  <c r="M132" i="7"/>
  <c r="N132" i="7"/>
  <c r="O132" i="7"/>
  <c r="P132" i="7"/>
  <c r="J133" i="7"/>
  <c r="K133" i="7"/>
  <c r="L133" i="7"/>
  <c r="M133" i="7"/>
  <c r="N133" i="7"/>
  <c r="O133" i="7"/>
  <c r="P133" i="7"/>
  <c r="J134" i="7"/>
  <c r="K134" i="7"/>
  <c r="L134" i="7"/>
  <c r="M134" i="7"/>
  <c r="N134" i="7"/>
  <c r="O134" i="7"/>
  <c r="P134" i="7"/>
  <c r="J135" i="7"/>
  <c r="K135" i="7"/>
  <c r="L135" i="7"/>
  <c r="M135" i="7"/>
  <c r="N135" i="7"/>
  <c r="O135" i="7"/>
  <c r="P135" i="7"/>
  <c r="J136" i="7"/>
  <c r="K136" i="7"/>
  <c r="L136" i="7"/>
  <c r="M136" i="7"/>
  <c r="N136" i="7"/>
  <c r="O136" i="7"/>
  <c r="P136" i="7"/>
  <c r="J137" i="7"/>
  <c r="K137" i="7"/>
  <c r="L137" i="7"/>
  <c r="M137" i="7"/>
  <c r="N137" i="7"/>
  <c r="O137" i="7"/>
  <c r="P137" i="7"/>
  <c r="J138" i="7"/>
  <c r="K138" i="7"/>
  <c r="L138" i="7"/>
  <c r="M138" i="7"/>
  <c r="N138" i="7"/>
  <c r="O138" i="7"/>
  <c r="P138" i="7"/>
  <c r="J139" i="7"/>
  <c r="K139" i="7"/>
  <c r="L139" i="7"/>
  <c r="M139" i="7"/>
  <c r="N139" i="7"/>
  <c r="O139" i="7"/>
  <c r="P139" i="7"/>
  <c r="J140" i="7"/>
  <c r="K140" i="7"/>
  <c r="L140" i="7"/>
  <c r="M140" i="7"/>
  <c r="N140" i="7"/>
  <c r="O140" i="7"/>
  <c r="P140" i="7"/>
  <c r="J141" i="7"/>
  <c r="K141" i="7"/>
  <c r="L141" i="7"/>
  <c r="M141" i="7"/>
  <c r="N141" i="7"/>
  <c r="O141" i="7"/>
  <c r="P141" i="7"/>
  <c r="J142" i="7"/>
  <c r="K142" i="7"/>
  <c r="L142" i="7"/>
  <c r="M142" i="7"/>
  <c r="N142" i="7"/>
  <c r="O142" i="7"/>
  <c r="P142" i="7"/>
  <c r="J143" i="7"/>
  <c r="K143" i="7"/>
  <c r="L143" i="7"/>
  <c r="M143" i="7"/>
  <c r="N143" i="7"/>
  <c r="O143" i="7"/>
  <c r="P143" i="7"/>
  <c r="J144" i="7"/>
  <c r="K144" i="7"/>
  <c r="L144" i="7"/>
  <c r="M144" i="7"/>
  <c r="N144" i="7"/>
  <c r="O144" i="7"/>
  <c r="P144" i="7"/>
  <c r="J145" i="7"/>
  <c r="K145" i="7"/>
  <c r="L145" i="7"/>
  <c r="M145" i="7"/>
  <c r="N145" i="7"/>
  <c r="O145" i="7"/>
  <c r="P145" i="7"/>
  <c r="J146" i="7"/>
  <c r="K146" i="7"/>
  <c r="L146" i="7"/>
  <c r="M146" i="7"/>
  <c r="N146" i="7"/>
  <c r="O146" i="7"/>
  <c r="P146" i="7"/>
  <c r="J147" i="7"/>
  <c r="K147" i="7"/>
  <c r="L147" i="7"/>
  <c r="M147" i="7"/>
  <c r="N147" i="7"/>
  <c r="O147" i="7"/>
  <c r="P147" i="7"/>
  <c r="J148" i="7"/>
  <c r="K148" i="7"/>
  <c r="L148" i="7"/>
  <c r="M148" i="7"/>
  <c r="N148" i="7"/>
  <c r="O148" i="7"/>
  <c r="P148" i="7"/>
  <c r="J149" i="7"/>
  <c r="K149" i="7"/>
  <c r="L149" i="7"/>
  <c r="M149" i="7"/>
  <c r="N149" i="7"/>
  <c r="O149" i="7"/>
  <c r="P149" i="7"/>
  <c r="J150" i="7"/>
  <c r="K150" i="7"/>
  <c r="L150" i="7"/>
  <c r="M150" i="7"/>
  <c r="N150" i="7"/>
  <c r="O150" i="7"/>
  <c r="P150" i="7"/>
  <c r="J151" i="7"/>
  <c r="K151" i="7"/>
  <c r="L151" i="7"/>
  <c r="M151" i="7"/>
  <c r="N151" i="7"/>
  <c r="O151" i="7"/>
  <c r="P151" i="7"/>
  <c r="J152" i="7"/>
  <c r="K152" i="7"/>
  <c r="L152" i="7"/>
  <c r="M152" i="7"/>
  <c r="N152" i="7"/>
  <c r="O152" i="7"/>
  <c r="P152" i="7"/>
  <c r="J153" i="7"/>
  <c r="K153" i="7"/>
  <c r="L153" i="7"/>
  <c r="M153" i="7"/>
  <c r="N153" i="7"/>
  <c r="O153" i="7"/>
  <c r="P153" i="7"/>
  <c r="J154" i="7"/>
  <c r="K154" i="7"/>
  <c r="L154" i="7"/>
  <c r="M154" i="7"/>
  <c r="N154" i="7"/>
  <c r="O154" i="7"/>
  <c r="P154" i="7"/>
  <c r="J155" i="7"/>
  <c r="K155" i="7"/>
  <c r="L155" i="7"/>
  <c r="M155" i="7"/>
  <c r="N155" i="7"/>
  <c r="O155" i="7"/>
  <c r="P155" i="7"/>
  <c r="J156" i="7"/>
  <c r="K156" i="7"/>
  <c r="L156" i="7"/>
  <c r="M156" i="7"/>
  <c r="N156" i="7"/>
  <c r="O156" i="7"/>
  <c r="P156" i="7"/>
  <c r="J157" i="7"/>
  <c r="K157" i="7"/>
  <c r="L157" i="7"/>
  <c r="M157" i="7"/>
  <c r="N157" i="7"/>
  <c r="O157" i="7"/>
  <c r="P157" i="7"/>
  <c r="J158" i="7"/>
  <c r="K158" i="7"/>
  <c r="L158" i="7"/>
  <c r="M158" i="7"/>
  <c r="N158" i="7"/>
  <c r="O158" i="7"/>
  <c r="P158" i="7"/>
  <c r="J159" i="7"/>
  <c r="K159" i="7"/>
  <c r="L159" i="7"/>
  <c r="M159" i="7"/>
  <c r="N159" i="7"/>
  <c r="O159" i="7"/>
  <c r="P159" i="7"/>
  <c r="J160" i="7"/>
  <c r="K160" i="7"/>
  <c r="L160" i="7"/>
  <c r="M160" i="7"/>
  <c r="N160" i="7"/>
  <c r="O160" i="7"/>
  <c r="P160" i="7"/>
  <c r="J161" i="7"/>
  <c r="K161" i="7"/>
  <c r="L161" i="7"/>
  <c r="M161" i="7"/>
  <c r="N161" i="7"/>
  <c r="O161" i="7"/>
  <c r="P161" i="7"/>
  <c r="J162" i="7"/>
  <c r="K162" i="7"/>
  <c r="L162" i="7"/>
  <c r="M162" i="7"/>
  <c r="N162" i="7"/>
  <c r="O162" i="7"/>
  <c r="P162" i="7"/>
  <c r="J163" i="7"/>
  <c r="K163" i="7"/>
  <c r="L163" i="7"/>
  <c r="M163" i="7"/>
  <c r="N163" i="7"/>
  <c r="O163" i="7"/>
  <c r="P163" i="7"/>
  <c r="J164" i="7"/>
  <c r="K164" i="7"/>
  <c r="L164" i="7"/>
  <c r="M164" i="7"/>
  <c r="N164" i="7"/>
  <c r="O164" i="7"/>
  <c r="P164" i="7"/>
  <c r="J165" i="7"/>
  <c r="K165" i="7"/>
  <c r="L165" i="7"/>
  <c r="M165" i="7"/>
  <c r="N165" i="7"/>
  <c r="O165" i="7"/>
  <c r="P165" i="7"/>
  <c r="J166" i="7"/>
  <c r="K166" i="7"/>
  <c r="L166" i="7"/>
  <c r="M166" i="7"/>
  <c r="N166" i="7"/>
  <c r="O166" i="7"/>
  <c r="P166" i="7"/>
  <c r="J167" i="7"/>
  <c r="K167" i="7"/>
  <c r="L167" i="7"/>
  <c r="M167" i="7"/>
  <c r="N167" i="7"/>
  <c r="O167" i="7"/>
  <c r="P167" i="7"/>
  <c r="J168" i="7"/>
  <c r="K168" i="7"/>
  <c r="L168" i="7"/>
  <c r="M168" i="7"/>
  <c r="N168" i="7"/>
  <c r="O168" i="7"/>
  <c r="P168" i="7"/>
  <c r="J169" i="7"/>
  <c r="K169" i="7"/>
  <c r="L169" i="7"/>
  <c r="M169" i="7"/>
  <c r="N169" i="7"/>
  <c r="O169" i="7"/>
  <c r="P169" i="7"/>
  <c r="J170" i="7"/>
  <c r="K170" i="7"/>
  <c r="L170" i="7"/>
  <c r="M170" i="7"/>
  <c r="N170" i="7"/>
  <c r="O170" i="7"/>
  <c r="P170" i="7"/>
  <c r="J171" i="7"/>
  <c r="K171" i="7"/>
  <c r="L171" i="7"/>
  <c r="M171" i="7"/>
  <c r="N171" i="7"/>
  <c r="O171" i="7"/>
  <c r="P171" i="7"/>
  <c r="J172" i="7"/>
  <c r="K172" i="7"/>
  <c r="L172" i="7"/>
  <c r="M172" i="7"/>
  <c r="N172" i="7"/>
  <c r="O172" i="7"/>
  <c r="P172" i="7"/>
  <c r="J173" i="7"/>
  <c r="K173" i="7"/>
  <c r="L173" i="7"/>
  <c r="M173" i="7"/>
  <c r="N173" i="7"/>
  <c r="O173" i="7"/>
  <c r="P173" i="7"/>
  <c r="J174" i="7"/>
  <c r="K174" i="7"/>
  <c r="L174" i="7"/>
  <c r="M174" i="7"/>
  <c r="N174" i="7"/>
  <c r="O174" i="7"/>
  <c r="P174" i="7"/>
  <c r="J175" i="7"/>
  <c r="K175" i="7"/>
  <c r="L175" i="7"/>
  <c r="M175" i="7"/>
  <c r="N175" i="7"/>
  <c r="O175" i="7"/>
  <c r="P175" i="7"/>
  <c r="J176" i="7"/>
  <c r="K176" i="7"/>
  <c r="L176" i="7"/>
  <c r="M176" i="7"/>
  <c r="N176" i="7"/>
  <c r="O176" i="7"/>
  <c r="P176" i="7"/>
  <c r="J177" i="7"/>
  <c r="K177" i="7"/>
  <c r="L177" i="7"/>
  <c r="M177" i="7"/>
  <c r="N177" i="7"/>
  <c r="O177" i="7"/>
  <c r="P177" i="7"/>
  <c r="J178" i="7"/>
  <c r="K178" i="7"/>
  <c r="L178" i="7"/>
  <c r="M178" i="7"/>
  <c r="N178" i="7"/>
  <c r="O178" i="7"/>
  <c r="P178" i="7"/>
  <c r="J179" i="7"/>
  <c r="K179" i="7"/>
  <c r="L179" i="7"/>
  <c r="M179" i="7"/>
  <c r="N179" i="7"/>
  <c r="O179" i="7"/>
  <c r="P179" i="7"/>
  <c r="J180" i="7"/>
  <c r="K180" i="7"/>
  <c r="L180" i="7"/>
  <c r="M180" i="7"/>
  <c r="N180" i="7"/>
  <c r="O180" i="7"/>
  <c r="P180" i="7"/>
  <c r="J181" i="7"/>
  <c r="K181" i="7"/>
  <c r="L181" i="7"/>
  <c r="M181" i="7"/>
  <c r="N181" i="7"/>
  <c r="O181" i="7"/>
  <c r="P181" i="7"/>
  <c r="J182" i="7"/>
  <c r="K182" i="7"/>
  <c r="L182" i="7"/>
  <c r="M182" i="7"/>
  <c r="N182" i="7"/>
  <c r="O182" i="7"/>
  <c r="P182" i="7"/>
  <c r="J183" i="7"/>
  <c r="K183" i="7"/>
  <c r="L183" i="7"/>
  <c r="M183" i="7"/>
  <c r="N183" i="7"/>
  <c r="O183" i="7"/>
  <c r="P183" i="7"/>
  <c r="J184" i="7"/>
  <c r="K184" i="7"/>
  <c r="L184" i="7"/>
  <c r="M184" i="7"/>
  <c r="N184" i="7"/>
  <c r="O184" i="7"/>
  <c r="P184" i="7"/>
  <c r="J185" i="7"/>
  <c r="K185" i="7"/>
  <c r="L185" i="7"/>
  <c r="M185" i="7"/>
  <c r="N185" i="7"/>
  <c r="O185" i="7"/>
  <c r="P185" i="7"/>
  <c r="J186" i="7"/>
  <c r="K186" i="7"/>
  <c r="L186" i="7"/>
  <c r="M186" i="7"/>
  <c r="N186" i="7"/>
  <c r="O186" i="7"/>
  <c r="P186" i="7"/>
  <c r="J187" i="7"/>
  <c r="K187" i="7"/>
  <c r="L187" i="7"/>
  <c r="M187" i="7"/>
  <c r="N187" i="7"/>
  <c r="O187" i="7"/>
  <c r="P187" i="7"/>
  <c r="J188" i="7"/>
  <c r="K188" i="7"/>
  <c r="L188" i="7"/>
  <c r="M188" i="7"/>
  <c r="N188" i="7"/>
  <c r="O188" i="7"/>
  <c r="P188" i="7"/>
  <c r="J189" i="7"/>
  <c r="K189" i="7"/>
  <c r="L189" i="7"/>
  <c r="M189" i="7"/>
  <c r="N189" i="7"/>
  <c r="O189" i="7"/>
  <c r="P189" i="7"/>
  <c r="J190" i="7"/>
  <c r="K190" i="7"/>
  <c r="L190" i="7"/>
  <c r="M190" i="7"/>
  <c r="N190" i="7"/>
  <c r="O190" i="7"/>
  <c r="P190" i="7"/>
  <c r="J191" i="7"/>
  <c r="K191" i="7"/>
  <c r="L191" i="7"/>
  <c r="M191" i="7"/>
  <c r="N191" i="7"/>
  <c r="O191" i="7"/>
  <c r="P191" i="7"/>
  <c r="J192" i="7"/>
  <c r="K192" i="7"/>
  <c r="L192" i="7"/>
  <c r="M192" i="7"/>
  <c r="N192" i="7"/>
  <c r="O192" i="7"/>
  <c r="P192" i="7"/>
  <c r="J193" i="7"/>
  <c r="K193" i="7"/>
  <c r="L193" i="7"/>
  <c r="M193" i="7"/>
  <c r="N193" i="7"/>
  <c r="O193" i="7"/>
  <c r="P193" i="7"/>
  <c r="J194" i="7"/>
  <c r="K194" i="7"/>
  <c r="L194" i="7"/>
  <c r="M194" i="7"/>
  <c r="N194" i="7"/>
  <c r="O194" i="7"/>
  <c r="P194" i="7"/>
  <c r="J195" i="7"/>
  <c r="K195" i="7"/>
  <c r="L195" i="7"/>
  <c r="M195" i="7"/>
  <c r="N195" i="7"/>
  <c r="O195" i="7"/>
  <c r="P195" i="7"/>
  <c r="J196" i="7"/>
  <c r="K196" i="7"/>
  <c r="L196" i="7"/>
  <c r="M196" i="7"/>
  <c r="N196" i="7"/>
  <c r="O196" i="7"/>
  <c r="P196" i="7"/>
  <c r="J197" i="7"/>
  <c r="K197" i="7"/>
  <c r="L197" i="7"/>
  <c r="M197" i="7"/>
  <c r="N197" i="7"/>
  <c r="O197" i="7"/>
  <c r="P197" i="7"/>
  <c r="J198" i="7"/>
  <c r="K198" i="7"/>
  <c r="L198" i="7"/>
  <c r="M198" i="7"/>
  <c r="N198" i="7"/>
  <c r="O198" i="7"/>
  <c r="P198" i="7"/>
  <c r="J199" i="7"/>
  <c r="K199" i="7"/>
  <c r="L199" i="7"/>
  <c r="M199" i="7"/>
  <c r="N199" i="7"/>
  <c r="O199" i="7"/>
  <c r="P199" i="7"/>
  <c r="J200" i="7"/>
  <c r="K200" i="7"/>
  <c r="L200" i="7"/>
  <c r="M200" i="7"/>
  <c r="N200" i="7"/>
  <c r="O200" i="7"/>
  <c r="P200" i="7"/>
  <c r="J201" i="7"/>
  <c r="K201" i="7"/>
  <c r="L201" i="7"/>
  <c r="M201" i="7"/>
  <c r="N201" i="7"/>
  <c r="O201" i="7"/>
  <c r="P201" i="7"/>
  <c r="J202" i="7"/>
  <c r="K202" i="7"/>
  <c r="L202" i="7"/>
  <c r="M202" i="7"/>
  <c r="N202" i="7"/>
  <c r="O202" i="7"/>
  <c r="P202" i="7"/>
  <c r="J203" i="7"/>
  <c r="K203" i="7"/>
  <c r="L203" i="7"/>
  <c r="M203" i="7"/>
  <c r="N203" i="7"/>
  <c r="O203" i="7"/>
  <c r="P203" i="7"/>
  <c r="J204" i="7"/>
  <c r="K204" i="7"/>
  <c r="L204" i="7"/>
  <c r="M204" i="7"/>
  <c r="N204" i="7"/>
  <c r="O204" i="7"/>
  <c r="P204" i="7"/>
  <c r="J205" i="7"/>
  <c r="K205" i="7"/>
  <c r="L205" i="7"/>
  <c r="M205" i="7"/>
  <c r="N205" i="7"/>
  <c r="O205" i="7"/>
  <c r="P205" i="7"/>
  <c r="J206" i="7"/>
  <c r="K206" i="7"/>
  <c r="L206" i="7"/>
  <c r="M206" i="7"/>
  <c r="N206" i="7"/>
  <c r="O206" i="7"/>
  <c r="P206" i="7"/>
  <c r="J207" i="7"/>
  <c r="K207" i="7"/>
  <c r="L207" i="7"/>
  <c r="M207" i="7"/>
  <c r="N207" i="7"/>
  <c r="O207" i="7"/>
  <c r="P207" i="7"/>
  <c r="J208" i="7"/>
  <c r="K208" i="7"/>
  <c r="L208" i="7"/>
  <c r="M208" i="7"/>
  <c r="N208" i="7"/>
  <c r="O208" i="7"/>
  <c r="P208" i="7"/>
  <c r="J209" i="7"/>
  <c r="K209" i="7"/>
  <c r="L209" i="7"/>
  <c r="M209" i="7"/>
  <c r="N209" i="7"/>
  <c r="O209" i="7"/>
  <c r="P209" i="7"/>
  <c r="J210" i="7"/>
  <c r="K210" i="7"/>
  <c r="L210" i="7"/>
  <c r="M210" i="7"/>
  <c r="N210" i="7"/>
  <c r="O210" i="7"/>
  <c r="P210" i="7"/>
  <c r="J211" i="7"/>
  <c r="K211" i="7"/>
  <c r="L211" i="7"/>
  <c r="M211" i="7"/>
  <c r="N211" i="7"/>
  <c r="O211" i="7"/>
  <c r="P211" i="7"/>
  <c r="J212" i="7"/>
  <c r="K212" i="7"/>
  <c r="L212" i="7"/>
  <c r="M212" i="7"/>
  <c r="N212" i="7"/>
  <c r="O212" i="7"/>
  <c r="P212" i="7"/>
  <c r="J213" i="7"/>
  <c r="K213" i="7"/>
  <c r="L213" i="7"/>
  <c r="M213" i="7"/>
  <c r="N213" i="7"/>
  <c r="O213" i="7"/>
  <c r="P213" i="7"/>
  <c r="J214" i="7"/>
  <c r="K214" i="7"/>
  <c r="L214" i="7"/>
  <c r="M214" i="7"/>
  <c r="N214" i="7"/>
  <c r="O214" i="7"/>
  <c r="P214" i="7"/>
  <c r="J215" i="7"/>
  <c r="K215" i="7"/>
  <c r="L215" i="7"/>
  <c r="M215" i="7"/>
  <c r="N215" i="7"/>
  <c r="O215" i="7"/>
  <c r="P215" i="7"/>
  <c r="J216" i="7"/>
  <c r="K216" i="7"/>
  <c r="L216" i="7"/>
  <c r="M216" i="7"/>
  <c r="N216" i="7"/>
  <c r="O216" i="7"/>
  <c r="P216" i="7"/>
  <c r="J217" i="7"/>
  <c r="K217" i="7"/>
  <c r="L217" i="7"/>
  <c r="M217" i="7"/>
  <c r="N217" i="7"/>
  <c r="O217" i="7"/>
  <c r="P217" i="7"/>
  <c r="J218" i="7"/>
  <c r="K218" i="7"/>
  <c r="L218" i="7"/>
  <c r="M218" i="7"/>
  <c r="N218" i="7"/>
  <c r="O218" i="7"/>
  <c r="P218" i="7"/>
  <c r="J219" i="7"/>
  <c r="K219" i="7"/>
  <c r="L219" i="7"/>
  <c r="M219" i="7"/>
  <c r="N219" i="7"/>
  <c r="O219" i="7"/>
  <c r="P219" i="7"/>
  <c r="J220" i="7"/>
  <c r="K220" i="7"/>
  <c r="L220" i="7"/>
  <c r="M220" i="7"/>
  <c r="N220" i="7"/>
  <c r="O220" i="7"/>
  <c r="P220" i="7"/>
  <c r="J221" i="7"/>
  <c r="K221" i="7"/>
  <c r="L221" i="7"/>
  <c r="M221" i="7"/>
  <c r="N221" i="7"/>
  <c r="O221" i="7"/>
  <c r="P221" i="7"/>
  <c r="J222" i="7"/>
  <c r="K222" i="7"/>
  <c r="L222" i="7"/>
  <c r="M222" i="7"/>
  <c r="N222" i="7"/>
  <c r="O222" i="7"/>
  <c r="P222" i="7"/>
  <c r="J223" i="7"/>
  <c r="K223" i="7"/>
  <c r="L223" i="7"/>
  <c r="M223" i="7"/>
  <c r="N223" i="7"/>
  <c r="O223" i="7"/>
  <c r="P223" i="7"/>
  <c r="J224" i="7"/>
  <c r="K224" i="7"/>
  <c r="L224" i="7"/>
  <c r="M224" i="7"/>
  <c r="N224" i="7"/>
  <c r="O224" i="7"/>
  <c r="P224" i="7"/>
  <c r="J225" i="7"/>
  <c r="K225" i="7"/>
  <c r="L225" i="7"/>
  <c r="M225" i="7"/>
  <c r="N225" i="7"/>
  <c r="O225" i="7"/>
  <c r="P225" i="7"/>
  <c r="J226" i="7"/>
  <c r="K226" i="7"/>
  <c r="L226" i="7"/>
  <c r="M226" i="7"/>
  <c r="N226" i="7"/>
  <c r="O226" i="7"/>
  <c r="P226" i="7"/>
  <c r="J227" i="7"/>
  <c r="K227" i="7"/>
  <c r="L227" i="7"/>
  <c r="M227" i="7"/>
  <c r="N227" i="7"/>
  <c r="O227" i="7"/>
  <c r="P227" i="7"/>
  <c r="J228" i="7"/>
  <c r="K228" i="7"/>
  <c r="L228" i="7"/>
  <c r="M228" i="7"/>
  <c r="N228" i="7"/>
  <c r="O228" i="7"/>
  <c r="P228" i="7"/>
  <c r="J229" i="7"/>
  <c r="K229" i="7"/>
  <c r="L229" i="7"/>
  <c r="M229" i="7"/>
  <c r="N229" i="7"/>
  <c r="O229" i="7"/>
  <c r="P229" i="7"/>
  <c r="J230" i="7"/>
  <c r="K230" i="7"/>
  <c r="L230" i="7"/>
  <c r="M230" i="7"/>
  <c r="N230" i="7"/>
  <c r="O230" i="7"/>
  <c r="P230" i="7"/>
  <c r="J231" i="7"/>
  <c r="K231" i="7"/>
  <c r="L231" i="7"/>
  <c r="M231" i="7"/>
  <c r="N231" i="7"/>
  <c r="O231" i="7"/>
  <c r="P231" i="7"/>
  <c r="J232" i="7"/>
  <c r="K232" i="7"/>
  <c r="L232" i="7"/>
  <c r="M232" i="7"/>
  <c r="N232" i="7"/>
  <c r="O232" i="7"/>
  <c r="P232" i="7"/>
  <c r="J233" i="7"/>
  <c r="K233" i="7"/>
  <c r="L233" i="7"/>
  <c r="M233" i="7"/>
  <c r="N233" i="7"/>
  <c r="O233" i="7"/>
  <c r="P233" i="7"/>
  <c r="J234" i="7"/>
  <c r="K234" i="7"/>
  <c r="L234" i="7"/>
  <c r="M234" i="7"/>
  <c r="N234" i="7"/>
  <c r="O234" i="7"/>
  <c r="P234" i="7"/>
  <c r="J235" i="7"/>
  <c r="K235" i="7"/>
  <c r="L235" i="7"/>
  <c r="M235" i="7"/>
  <c r="N235" i="7"/>
  <c r="O235" i="7"/>
  <c r="P235" i="7"/>
  <c r="J236" i="7"/>
  <c r="K236" i="7"/>
  <c r="L236" i="7"/>
  <c r="M236" i="7"/>
  <c r="N236" i="7"/>
  <c r="O236" i="7"/>
  <c r="P236" i="7"/>
  <c r="J237" i="7"/>
  <c r="K237" i="7"/>
  <c r="L237" i="7"/>
  <c r="M237" i="7"/>
  <c r="N237" i="7"/>
  <c r="O237" i="7"/>
  <c r="P237" i="7"/>
  <c r="J238" i="7"/>
  <c r="K238" i="7"/>
  <c r="L238" i="7"/>
  <c r="M238" i="7"/>
  <c r="N238" i="7"/>
  <c r="O238" i="7"/>
  <c r="P238" i="7"/>
  <c r="J239" i="7"/>
  <c r="K239" i="7"/>
  <c r="L239" i="7"/>
  <c r="M239" i="7"/>
  <c r="N239" i="7"/>
  <c r="O239" i="7"/>
  <c r="P239" i="7"/>
  <c r="J240" i="7"/>
  <c r="K240" i="7"/>
  <c r="L240" i="7"/>
  <c r="M240" i="7"/>
  <c r="N240" i="7"/>
  <c r="O240" i="7"/>
  <c r="P240" i="7"/>
  <c r="J241" i="7"/>
  <c r="K241" i="7"/>
  <c r="L241" i="7"/>
  <c r="M241" i="7"/>
  <c r="N241" i="7"/>
  <c r="O241" i="7"/>
  <c r="P241" i="7"/>
  <c r="J242" i="7"/>
  <c r="K242" i="7"/>
  <c r="L242" i="7"/>
  <c r="M242" i="7"/>
  <c r="N242" i="7"/>
  <c r="O242" i="7"/>
  <c r="P242" i="7"/>
  <c r="J243" i="7"/>
  <c r="K243" i="7"/>
  <c r="L243" i="7"/>
  <c r="M243" i="7"/>
  <c r="N243" i="7"/>
  <c r="O243" i="7"/>
  <c r="P243" i="7"/>
  <c r="J244" i="7"/>
  <c r="K244" i="7"/>
  <c r="L244" i="7"/>
  <c r="M244" i="7"/>
  <c r="N244" i="7"/>
  <c r="O244" i="7"/>
  <c r="P244" i="7"/>
  <c r="J245" i="7"/>
  <c r="K245" i="7"/>
  <c r="L245" i="7"/>
  <c r="M245" i="7"/>
  <c r="N245" i="7"/>
  <c r="O245" i="7"/>
  <c r="P245" i="7"/>
  <c r="J246" i="7"/>
  <c r="K246" i="7"/>
  <c r="L246" i="7"/>
  <c r="M246" i="7"/>
  <c r="N246" i="7"/>
  <c r="O246" i="7"/>
  <c r="P246" i="7"/>
  <c r="J247" i="7"/>
  <c r="K247" i="7"/>
  <c r="L247" i="7"/>
  <c r="M247" i="7"/>
  <c r="N247" i="7"/>
  <c r="O247" i="7"/>
  <c r="P247" i="7"/>
  <c r="J248" i="7"/>
  <c r="K248" i="7"/>
  <c r="L248" i="7"/>
  <c r="M248" i="7"/>
  <c r="N248" i="7"/>
  <c r="O248" i="7"/>
  <c r="P248" i="7"/>
  <c r="J249" i="7"/>
  <c r="K249" i="7"/>
  <c r="L249" i="7"/>
  <c r="M249" i="7"/>
  <c r="N249" i="7"/>
  <c r="O249" i="7"/>
  <c r="P249" i="7"/>
  <c r="J250" i="7"/>
  <c r="K250" i="7"/>
  <c r="L250" i="7"/>
  <c r="M250" i="7"/>
  <c r="N250" i="7"/>
  <c r="O250" i="7"/>
  <c r="P250" i="7"/>
  <c r="J251" i="7"/>
  <c r="K251" i="7"/>
  <c r="L251" i="7"/>
  <c r="M251" i="7"/>
  <c r="N251" i="7"/>
  <c r="O251" i="7"/>
  <c r="P251" i="7"/>
  <c r="J252" i="7"/>
  <c r="K252" i="7"/>
  <c r="L252" i="7"/>
  <c r="M252" i="7"/>
  <c r="N252" i="7"/>
  <c r="O252" i="7"/>
  <c r="P252" i="7"/>
  <c r="J253" i="7"/>
  <c r="K253" i="7"/>
  <c r="L253" i="7"/>
  <c r="M253" i="7"/>
  <c r="N253" i="7"/>
  <c r="O253" i="7"/>
  <c r="P253" i="7"/>
  <c r="J254" i="7"/>
  <c r="K254" i="7"/>
  <c r="L254" i="7"/>
  <c r="M254" i="7"/>
  <c r="N254" i="7"/>
  <c r="O254" i="7"/>
  <c r="P254" i="7"/>
  <c r="J255" i="7"/>
  <c r="K255" i="7"/>
  <c r="L255" i="7"/>
  <c r="M255" i="7"/>
  <c r="N255" i="7"/>
  <c r="O255" i="7"/>
  <c r="P255" i="7"/>
  <c r="J256" i="7"/>
  <c r="K256" i="7"/>
  <c r="L256" i="7"/>
  <c r="M256" i="7"/>
  <c r="N256" i="7"/>
  <c r="O256" i="7"/>
  <c r="P256" i="7"/>
  <c r="J257" i="7"/>
  <c r="K257" i="7"/>
  <c r="L257" i="7"/>
  <c r="M257" i="7"/>
  <c r="N257" i="7"/>
  <c r="O257" i="7"/>
  <c r="P257" i="7"/>
  <c r="J258" i="7"/>
  <c r="K258" i="7"/>
  <c r="L258" i="7"/>
  <c r="M258" i="7"/>
  <c r="N258" i="7"/>
  <c r="O258" i="7"/>
  <c r="P258" i="7"/>
  <c r="J259" i="7"/>
  <c r="K259" i="7"/>
  <c r="L259" i="7"/>
  <c r="M259" i="7"/>
  <c r="N259" i="7"/>
  <c r="O259" i="7"/>
  <c r="P259" i="7"/>
  <c r="J260" i="7"/>
  <c r="K260" i="7"/>
  <c r="L260" i="7"/>
  <c r="M260" i="7"/>
  <c r="N260" i="7"/>
  <c r="O260" i="7"/>
  <c r="P260" i="7"/>
  <c r="J261" i="7"/>
  <c r="K261" i="7"/>
  <c r="L261" i="7"/>
  <c r="M261" i="7"/>
  <c r="N261" i="7"/>
  <c r="O261" i="7"/>
  <c r="P261" i="7"/>
  <c r="J262" i="7"/>
  <c r="K262" i="7"/>
  <c r="L262" i="7"/>
  <c r="M262" i="7"/>
  <c r="N262" i="7"/>
  <c r="O262" i="7"/>
  <c r="P262" i="7"/>
  <c r="O5" i="7"/>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5" i="6"/>
  <c r="M5" i="7"/>
  <c r="K5" i="7"/>
  <c r="P5" i="7"/>
  <c r="N5" i="7"/>
  <c r="L5" i="7"/>
  <c r="O6" i="6"/>
  <c r="P6" i="6"/>
  <c r="Q6" i="6"/>
  <c r="R6" i="6"/>
  <c r="S6" i="6"/>
  <c r="U6" i="6"/>
  <c r="V6" i="6"/>
  <c r="W6" i="6"/>
  <c r="X6" i="6"/>
  <c r="Y6" i="6"/>
  <c r="Z6" i="6"/>
  <c r="AA6" i="6"/>
  <c r="AB6" i="6"/>
  <c r="O7" i="6"/>
  <c r="P7" i="6"/>
  <c r="Q7" i="6"/>
  <c r="R7" i="6"/>
  <c r="S7" i="6"/>
  <c r="U7" i="6"/>
  <c r="V7" i="6"/>
  <c r="W7" i="6"/>
  <c r="X7" i="6"/>
  <c r="Y7" i="6"/>
  <c r="Z7" i="6"/>
  <c r="AA7" i="6"/>
  <c r="AB7" i="6"/>
  <c r="O8" i="6"/>
  <c r="P8" i="6"/>
  <c r="Q8" i="6"/>
  <c r="R8" i="6"/>
  <c r="S8" i="6"/>
  <c r="U8" i="6"/>
  <c r="V8" i="6"/>
  <c r="W8" i="6"/>
  <c r="X8" i="6"/>
  <c r="Y8" i="6"/>
  <c r="Z8" i="6"/>
  <c r="AA8" i="6"/>
  <c r="AB8" i="6"/>
  <c r="O9" i="6"/>
  <c r="P9" i="6"/>
  <c r="Q9" i="6"/>
  <c r="R9" i="6"/>
  <c r="S9" i="6"/>
  <c r="U9" i="6"/>
  <c r="V9" i="6"/>
  <c r="W9" i="6"/>
  <c r="X9" i="6"/>
  <c r="Y9" i="6"/>
  <c r="Z9" i="6"/>
  <c r="AA9" i="6"/>
  <c r="AB9" i="6"/>
  <c r="O10" i="6"/>
  <c r="P10" i="6"/>
  <c r="Q10" i="6"/>
  <c r="R10" i="6"/>
  <c r="S10" i="6"/>
  <c r="U10" i="6"/>
  <c r="V10" i="6"/>
  <c r="W10" i="6"/>
  <c r="X10" i="6"/>
  <c r="Y10" i="6"/>
  <c r="Z10" i="6"/>
  <c r="AA10" i="6"/>
  <c r="AB10" i="6"/>
  <c r="O11" i="6"/>
  <c r="P11" i="6"/>
  <c r="Q11" i="6"/>
  <c r="R11" i="6"/>
  <c r="S11" i="6"/>
  <c r="U11" i="6"/>
  <c r="V11" i="6"/>
  <c r="W11" i="6"/>
  <c r="X11" i="6"/>
  <c r="Y11" i="6"/>
  <c r="Z11" i="6"/>
  <c r="AA11" i="6"/>
  <c r="AB11" i="6"/>
  <c r="O12" i="6"/>
  <c r="P12" i="6"/>
  <c r="Q12" i="6"/>
  <c r="R12" i="6"/>
  <c r="S12" i="6"/>
  <c r="U12" i="6"/>
  <c r="V12" i="6"/>
  <c r="W12" i="6"/>
  <c r="X12" i="6"/>
  <c r="Y12" i="6"/>
  <c r="Z12" i="6"/>
  <c r="AA12" i="6"/>
  <c r="AB12" i="6"/>
  <c r="O13" i="6"/>
  <c r="P13" i="6"/>
  <c r="Q13" i="6"/>
  <c r="R13" i="6"/>
  <c r="S13" i="6"/>
  <c r="U13" i="6"/>
  <c r="V13" i="6"/>
  <c r="W13" i="6"/>
  <c r="X13" i="6"/>
  <c r="Y13" i="6"/>
  <c r="Z13" i="6"/>
  <c r="AA13" i="6"/>
  <c r="AB13" i="6"/>
  <c r="O14" i="6"/>
  <c r="P14" i="6"/>
  <c r="Q14" i="6"/>
  <c r="R14" i="6"/>
  <c r="S14" i="6"/>
  <c r="U14" i="6"/>
  <c r="V14" i="6"/>
  <c r="W14" i="6"/>
  <c r="X14" i="6"/>
  <c r="Y14" i="6"/>
  <c r="Z14" i="6"/>
  <c r="AA14" i="6"/>
  <c r="AB14" i="6"/>
  <c r="O15" i="6"/>
  <c r="P15" i="6"/>
  <c r="Q15" i="6"/>
  <c r="R15" i="6"/>
  <c r="S15" i="6"/>
  <c r="U15" i="6"/>
  <c r="V15" i="6"/>
  <c r="W15" i="6"/>
  <c r="X15" i="6"/>
  <c r="Y15" i="6"/>
  <c r="Z15" i="6"/>
  <c r="AA15" i="6"/>
  <c r="AB15" i="6"/>
  <c r="O16" i="6"/>
  <c r="P16" i="6"/>
  <c r="Q16" i="6"/>
  <c r="R16" i="6"/>
  <c r="S16" i="6"/>
  <c r="U16" i="6"/>
  <c r="V16" i="6"/>
  <c r="W16" i="6"/>
  <c r="X16" i="6"/>
  <c r="Y16" i="6"/>
  <c r="Z16" i="6"/>
  <c r="AA16" i="6"/>
  <c r="AB16" i="6"/>
  <c r="O17" i="6"/>
  <c r="P17" i="6"/>
  <c r="Q17" i="6"/>
  <c r="R17" i="6"/>
  <c r="S17" i="6"/>
  <c r="U17" i="6"/>
  <c r="V17" i="6"/>
  <c r="W17" i="6"/>
  <c r="X17" i="6"/>
  <c r="Y17" i="6"/>
  <c r="Z17" i="6"/>
  <c r="AA17" i="6"/>
  <c r="AB17" i="6"/>
  <c r="O18" i="6"/>
  <c r="P18" i="6"/>
  <c r="Q18" i="6"/>
  <c r="R18" i="6"/>
  <c r="S18" i="6"/>
  <c r="U18" i="6"/>
  <c r="V18" i="6"/>
  <c r="W18" i="6"/>
  <c r="X18" i="6"/>
  <c r="Y18" i="6"/>
  <c r="Z18" i="6"/>
  <c r="AA18" i="6"/>
  <c r="AB18" i="6"/>
  <c r="O19" i="6"/>
  <c r="P19" i="6"/>
  <c r="Q19" i="6"/>
  <c r="R19" i="6"/>
  <c r="S19" i="6"/>
  <c r="U19" i="6"/>
  <c r="V19" i="6"/>
  <c r="W19" i="6"/>
  <c r="X19" i="6"/>
  <c r="Y19" i="6"/>
  <c r="Z19" i="6"/>
  <c r="AA19" i="6"/>
  <c r="AB19" i="6"/>
  <c r="O20" i="6"/>
  <c r="P20" i="6"/>
  <c r="Q20" i="6"/>
  <c r="R20" i="6"/>
  <c r="S20" i="6"/>
  <c r="U20" i="6"/>
  <c r="V20" i="6"/>
  <c r="W20" i="6"/>
  <c r="X20" i="6"/>
  <c r="Y20" i="6"/>
  <c r="Z20" i="6"/>
  <c r="AA20" i="6"/>
  <c r="AB20" i="6"/>
  <c r="O21" i="6"/>
  <c r="P21" i="6"/>
  <c r="Q21" i="6"/>
  <c r="R21" i="6"/>
  <c r="S21" i="6"/>
  <c r="U21" i="6"/>
  <c r="V21" i="6"/>
  <c r="W21" i="6"/>
  <c r="X21" i="6"/>
  <c r="Y21" i="6"/>
  <c r="Z21" i="6"/>
  <c r="AA21" i="6"/>
  <c r="AB21" i="6"/>
  <c r="O22" i="6"/>
  <c r="P22" i="6"/>
  <c r="Q22" i="6"/>
  <c r="R22" i="6"/>
  <c r="S22" i="6"/>
  <c r="U22" i="6"/>
  <c r="V22" i="6"/>
  <c r="W22" i="6"/>
  <c r="X22" i="6"/>
  <c r="Y22" i="6"/>
  <c r="Z22" i="6"/>
  <c r="AA22" i="6"/>
  <c r="AB22" i="6"/>
  <c r="O23" i="6"/>
  <c r="P23" i="6"/>
  <c r="Q23" i="6"/>
  <c r="R23" i="6"/>
  <c r="S23" i="6"/>
  <c r="U23" i="6"/>
  <c r="V23" i="6"/>
  <c r="W23" i="6"/>
  <c r="X23" i="6"/>
  <c r="Y23" i="6"/>
  <c r="Z23" i="6"/>
  <c r="AA23" i="6"/>
  <c r="AB23" i="6"/>
  <c r="O24" i="6"/>
  <c r="P24" i="6"/>
  <c r="Q24" i="6"/>
  <c r="R24" i="6"/>
  <c r="S24" i="6"/>
  <c r="U24" i="6"/>
  <c r="V24" i="6"/>
  <c r="W24" i="6"/>
  <c r="X24" i="6"/>
  <c r="Y24" i="6"/>
  <c r="Z24" i="6"/>
  <c r="AA24" i="6"/>
  <c r="AB24" i="6"/>
  <c r="O25" i="6"/>
  <c r="P25" i="6"/>
  <c r="Q25" i="6"/>
  <c r="R25" i="6"/>
  <c r="S25" i="6"/>
  <c r="U25" i="6"/>
  <c r="V25" i="6"/>
  <c r="W25" i="6"/>
  <c r="X25" i="6"/>
  <c r="Y25" i="6"/>
  <c r="Z25" i="6"/>
  <c r="AA25" i="6"/>
  <c r="AB25" i="6"/>
  <c r="O26" i="6"/>
  <c r="P26" i="6"/>
  <c r="Q26" i="6"/>
  <c r="R26" i="6"/>
  <c r="S26" i="6"/>
  <c r="U26" i="6"/>
  <c r="V26" i="6"/>
  <c r="W26" i="6"/>
  <c r="X26" i="6"/>
  <c r="Y26" i="6"/>
  <c r="Z26" i="6"/>
  <c r="AA26" i="6"/>
  <c r="AB26" i="6"/>
  <c r="O27" i="6"/>
  <c r="P27" i="6"/>
  <c r="Q27" i="6"/>
  <c r="R27" i="6"/>
  <c r="S27" i="6"/>
  <c r="U27" i="6"/>
  <c r="V27" i="6"/>
  <c r="W27" i="6"/>
  <c r="X27" i="6"/>
  <c r="Y27" i="6"/>
  <c r="Z27" i="6"/>
  <c r="AA27" i="6"/>
  <c r="AB27" i="6"/>
  <c r="O28" i="6"/>
  <c r="P28" i="6"/>
  <c r="Q28" i="6"/>
  <c r="R28" i="6"/>
  <c r="S28" i="6"/>
  <c r="U28" i="6"/>
  <c r="V28" i="6"/>
  <c r="W28" i="6"/>
  <c r="X28" i="6"/>
  <c r="Y28" i="6"/>
  <c r="Z28" i="6"/>
  <c r="AA28" i="6"/>
  <c r="AB28" i="6"/>
  <c r="O29" i="6"/>
  <c r="P29" i="6"/>
  <c r="Q29" i="6"/>
  <c r="R29" i="6"/>
  <c r="S29" i="6"/>
  <c r="U29" i="6"/>
  <c r="V29" i="6"/>
  <c r="W29" i="6"/>
  <c r="X29" i="6"/>
  <c r="Y29" i="6"/>
  <c r="Z29" i="6"/>
  <c r="AA29" i="6"/>
  <c r="AB29" i="6"/>
  <c r="O30" i="6"/>
  <c r="P30" i="6"/>
  <c r="Q30" i="6"/>
  <c r="R30" i="6"/>
  <c r="S30" i="6"/>
  <c r="U30" i="6"/>
  <c r="V30" i="6"/>
  <c r="W30" i="6"/>
  <c r="X30" i="6"/>
  <c r="Y30" i="6"/>
  <c r="Z30" i="6"/>
  <c r="AA30" i="6"/>
  <c r="AB30" i="6"/>
  <c r="O31" i="6"/>
  <c r="P31" i="6"/>
  <c r="Q31" i="6"/>
  <c r="R31" i="6"/>
  <c r="S31" i="6"/>
  <c r="U31" i="6"/>
  <c r="V31" i="6"/>
  <c r="W31" i="6"/>
  <c r="X31" i="6"/>
  <c r="Y31" i="6"/>
  <c r="Z31" i="6"/>
  <c r="AA31" i="6"/>
  <c r="AB31" i="6"/>
  <c r="O32" i="6"/>
  <c r="P32" i="6"/>
  <c r="Q32" i="6"/>
  <c r="R32" i="6"/>
  <c r="S32" i="6"/>
  <c r="U32" i="6"/>
  <c r="V32" i="6"/>
  <c r="W32" i="6"/>
  <c r="X32" i="6"/>
  <c r="Y32" i="6"/>
  <c r="Z32" i="6"/>
  <c r="AA32" i="6"/>
  <c r="AB32" i="6"/>
  <c r="O33" i="6"/>
  <c r="P33" i="6"/>
  <c r="Q33" i="6"/>
  <c r="R33" i="6"/>
  <c r="S33" i="6"/>
  <c r="U33" i="6"/>
  <c r="V33" i="6"/>
  <c r="W33" i="6"/>
  <c r="X33" i="6"/>
  <c r="Y33" i="6"/>
  <c r="Z33" i="6"/>
  <c r="AA33" i="6"/>
  <c r="AB33" i="6"/>
  <c r="O34" i="6"/>
  <c r="P34" i="6"/>
  <c r="Q34" i="6"/>
  <c r="R34" i="6"/>
  <c r="S34" i="6"/>
  <c r="U34" i="6"/>
  <c r="V34" i="6"/>
  <c r="W34" i="6"/>
  <c r="X34" i="6"/>
  <c r="Y34" i="6"/>
  <c r="Z34" i="6"/>
  <c r="AA34" i="6"/>
  <c r="AB34" i="6"/>
  <c r="O35" i="6"/>
  <c r="P35" i="6"/>
  <c r="Q35" i="6"/>
  <c r="R35" i="6"/>
  <c r="S35" i="6"/>
  <c r="U35" i="6"/>
  <c r="V35" i="6"/>
  <c r="W35" i="6"/>
  <c r="X35" i="6"/>
  <c r="Y35" i="6"/>
  <c r="Z35" i="6"/>
  <c r="AA35" i="6"/>
  <c r="AB35" i="6"/>
  <c r="O36" i="6"/>
  <c r="P36" i="6"/>
  <c r="Q36" i="6"/>
  <c r="R36" i="6"/>
  <c r="S36" i="6"/>
  <c r="U36" i="6"/>
  <c r="V36" i="6"/>
  <c r="W36" i="6"/>
  <c r="X36" i="6"/>
  <c r="Y36" i="6"/>
  <c r="Z36" i="6"/>
  <c r="AA36" i="6"/>
  <c r="AB36" i="6"/>
  <c r="O37" i="6"/>
  <c r="P37" i="6"/>
  <c r="Q37" i="6"/>
  <c r="R37" i="6"/>
  <c r="S37" i="6"/>
  <c r="U37" i="6"/>
  <c r="V37" i="6"/>
  <c r="W37" i="6"/>
  <c r="X37" i="6"/>
  <c r="Y37" i="6"/>
  <c r="Z37" i="6"/>
  <c r="AA37" i="6"/>
  <c r="AB37" i="6"/>
  <c r="O38" i="6"/>
  <c r="P38" i="6"/>
  <c r="Q38" i="6"/>
  <c r="R38" i="6"/>
  <c r="S38" i="6"/>
  <c r="U38" i="6"/>
  <c r="V38" i="6"/>
  <c r="W38" i="6"/>
  <c r="X38" i="6"/>
  <c r="Y38" i="6"/>
  <c r="Z38" i="6"/>
  <c r="AA38" i="6"/>
  <c r="AB38" i="6"/>
  <c r="O39" i="6"/>
  <c r="P39" i="6"/>
  <c r="Q39" i="6"/>
  <c r="R39" i="6"/>
  <c r="S39" i="6"/>
  <c r="U39" i="6"/>
  <c r="V39" i="6"/>
  <c r="W39" i="6"/>
  <c r="X39" i="6"/>
  <c r="Y39" i="6"/>
  <c r="Z39" i="6"/>
  <c r="AA39" i="6"/>
  <c r="AB39" i="6"/>
  <c r="O40" i="6"/>
  <c r="P40" i="6"/>
  <c r="Q40" i="6"/>
  <c r="R40" i="6"/>
  <c r="S40" i="6"/>
  <c r="U40" i="6"/>
  <c r="V40" i="6"/>
  <c r="W40" i="6"/>
  <c r="X40" i="6"/>
  <c r="Y40" i="6"/>
  <c r="Z40" i="6"/>
  <c r="AA40" i="6"/>
  <c r="AB40" i="6"/>
  <c r="O41" i="6"/>
  <c r="P41" i="6"/>
  <c r="Q41" i="6"/>
  <c r="R41" i="6"/>
  <c r="S41" i="6"/>
  <c r="U41" i="6"/>
  <c r="V41" i="6"/>
  <c r="W41" i="6"/>
  <c r="X41" i="6"/>
  <c r="Y41" i="6"/>
  <c r="Z41" i="6"/>
  <c r="AA41" i="6"/>
  <c r="AB41" i="6"/>
  <c r="O42" i="6"/>
  <c r="P42" i="6"/>
  <c r="Q42" i="6"/>
  <c r="R42" i="6"/>
  <c r="S42" i="6"/>
  <c r="U42" i="6"/>
  <c r="V42" i="6"/>
  <c r="W42" i="6"/>
  <c r="X42" i="6"/>
  <c r="Y42" i="6"/>
  <c r="Z42" i="6"/>
  <c r="AA42" i="6"/>
  <c r="AB42" i="6"/>
  <c r="O43" i="6"/>
  <c r="P43" i="6"/>
  <c r="Q43" i="6"/>
  <c r="R43" i="6"/>
  <c r="S43" i="6"/>
  <c r="U43" i="6"/>
  <c r="V43" i="6"/>
  <c r="W43" i="6"/>
  <c r="X43" i="6"/>
  <c r="Y43" i="6"/>
  <c r="Z43" i="6"/>
  <c r="AA43" i="6"/>
  <c r="AB43" i="6"/>
  <c r="O44" i="6"/>
  <c r="P44" i="6"/>
  <c r="Q44" i="6"/>
  <c r="R44" i="6"/>
  <c r="S44" i="6"/>
  <c r="U44" i="6"/>
  <c r="V44" i="6"/>
  <c r="W44" i="6"/>
  <c r="X44" i="6"/>
  <c r="Y44" i="6"/>
  <c r="Z44" i="6"/>
  <c r="AA44" i="6"/>
  <c r="AB44" i="6"/>
  <c r="O45" i="6"/>
  <c r="P45" i="6"/>
  <c r="Q45" i="6"/>
  <c r="R45" i="6"/>
  <c r="S45" i="6"/>
  <c r="U45" i="6"/>
  <c r="V45" i="6"/>
  <c r="W45" i="6"/>
  <c r="X45" i="6"/>
  <c r="Y45" i="6"/>
  <c r="Z45" i="6"/>
  <c r="AA45" i="6"/>
  <c r="AB45" i="6"/>
  <c r="AB5" i="6"/>
  <c r="AA5" i="6"/>
  <c r="Y5" i="6"/>
  <c r="Z5" i="6"/>
  <c r="X5" i="6"/>
  <c r="W5" i="6"/>
  <c r="V5" i="6"/>
  <c r="U5" i="6"/>
  <c r="S5" i="6"/>
  <c r="Q5" i="6"/>
  <c r="R5" i="6"/>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W87" i="4"/>
  <c r="W88" i="4"/>
  <c r="W89" i="4"/>
  <c r="W90" i="4"/>
  <c r="W91" i="4"/>
  <c r="W92" i="4"/>
  <c r="W93" i="4"/>
  <c r="W94" i="4"/>
  <c r="W95" i="4"/>
  <c r="W96" i="4"/>
  <c r="W97" i="4"/>
  <c r="W98" i="4"/>
  <c r="W99" i="4"/>
  <c r="W100" i="4"/>
  <c r="W101" i="4"/>
  <c r="W102" i="4"/>
  <c r="W103" i="4"/>
  <c r="W104" i="4"/>
  <c r="W105" i="4"/>
  <c r="W106" i="4"/>
  <c r="W107" i="4"/>
  <c r="W108" i="4"/>
  <c r="W109" i="4"/>
  <c r="W110" i="4"/>
  <c r="W111" i="4"/>
  <c r="W112" i="4"/>
  <c r="W113" i="4"/>
  <c r="W114" i="4"/>
  <c r="W115" i="4"/>
  <c r="W116" i="4"/>
  <c r="W117" i="4"/>
  <c r="W118" i="4"/>
  <c r="W119" i="4"/>
  <c r="W120" i="4"/>
  <c r="W121" i="4"/>
  <c r="W122" i="4"/>
  <c r="W123" i="4"/>
  <c r="W124" i="4"/>
  <c r="W125" i="4"/>
  <c r="W126" i="4"/>
  <c r="W127" i="4"/>
  <c r="W128" i="4"/>
  <c r="W129" i="4"/>
  <c r="W130" i="4"/>
  <c r="W131" i="4"/>
  <c r="W132" i="4"/>
  <c r="W133" i="4"/>
  <c r="W134" i="4"/>
  <c r="W135" i="4"/>
  <c r="W136" i="4"/>
  <c r="W137" i="4"/>
  <c r="W138" i="4"/>
  <c r="W139" i="4"/>
  <c r="W140" i="4"/>
  <c r="W141" i="4"/>
  <c r="W142" i="4"/>
  <c r="W143" i="4"/>
  <c r="W144" i="4"/>
  <c r="W145" i="4"/>
  <c r="W146" i="4"/>
  <c r="W147" i="4"/>
  <c r="W148" i="4"/>
  <c r="W149" i="4"/>
  <c r="W150" i="4"/>
  <c r="W151" i="4"/>
  <c r="W152" i="4"/>
  <c r="W153" i="4"/>
  <c r="W154" i="4"/>
  <c r="W155" i="4"/>
  <c r="W156" i="4"/>
  <c r="W157" i="4"/>
  <c r="W158" i="4"/>
  <c r="W159" i="4"/>
  <c r="W160" i="4"/>
  <c r="W161" i="4"/>
  <c r="W162" i="4"/>
  <c r="W163" i="4"/>
  <c r="W164" i="4"/>
  <c r="W165" i="4"/>
  <c r="W166" i="4"/>
  <c r="W167" i="4"/>
  <c r="W168" i="4"/>
  <c r="W169" i="4"/>
  <c r="W170" i="4"/>
  <c r="W171" i="4"/>
  <c r="W172" i="4"/>
  <c r="W173" i="4"/>
  <c r="W174" i="4"/>
  <c r="W175" i="4"/>
  <c r="W176" i="4"/>
  <c r="W177" i="4"/>
  <c r="W178" i="4"/>
  <c r="W179" i="4"/>
  <c r="W180" i="4"/>
  <c r="W181" i="4"/>
  <c r="W182" i="4"/>
  <c r="W183" i="4"/>
  <c r="W184" i="4"/>
  <c r="W185" i="4"/>
  <c r="W186" i="4"/>
  <c r="W187" i="4"/>
  <c r="W188" i="4"/>
  <c r="W189" i="4"/>
  <c r="W190" i="4"/>
  <c r="W191" i="4"/>
  <c r="W192" i="4"/>
  <c r="W193" i="4"/>
  <c r="W5" i="4"/>
  <c r="R6" i="4"/>
  <c r="T6" i="4"/>
  <c r="U6" i="4"/>
  <c r="V6" i="4"/>
  <c r="X6" i="4"/>
  <c r="Y6" i="4"/>
  <c r="Z6" i="4"/>
  <c r="AA6" i="4"/>
  <c r="AB6" i="4"/>
  <c r="AC6" i="4"/>
  <c r="AD6" i="4"/>
  <c r="AE6" i="4"/>
  <c r="AF6" i="4"/>
  <c r="AG6" i="4"/>
  <c r="AH6" i="4"/>
  <c r="AI6" i="4"/>
  <c r="R7" i="4"/>
  <c r="T7" i="4"/>
  <c r="U7" i="4"/>
  <c r="V7" i="4"/>
  <c r="X7" i="4"/>
  <c r="Y7" i="4"/>
  <c r="Z7" i="4"/>
  <c r="AA7" i="4"/>
  <c r="AB7" i="4"/>
  <c r="AC7" i="4"/>
  <c r="AD7" i="4"/>
  <c r="AE7" i="4"/>
  <c r="AF7" i="4"/>
  <c r="AG7" i="4"/>
  <c r="AH7" i="4"/>
  <c r="AI7" i="4"/>
  <c r="R8" i="4"/>
  <c r="T8" i="4"/>
  <c r="U8" i="4"/>
  <c r="V8" i="4"/>
  <c r="X8" i="4"/>
  <c r="Y8" i="4"/>
  <c r="Z8" i="4"/>
  <c r="AA8" i="4"/>
  <c r="AB8" i="4"/>
  <c r="AC8" i="4"/>
  <c r="AD8" i="4"/>
  <c r="AE8" i="4"/>
  <c r="AF8" i="4"/>
  <c r="AG8" i="4"/>
  <c r="AH8" i="4"/>
  <c r="AI8" i="4"/>
  <c r="R9" i="4"/>
  <c r="T9" i="4"/>
  <c r="U9" i="4"/>
  <c r="V9" i="4"/>
  <c r="X9" i="4"/>
  <c r="Y9" i="4"/>
  <c r="Z9" i="4"/>
  <c r="AA9" i="4"/>
  <c r="AB9" i="4"/>
  <c r="AC9" i="4"/>
  <c r="AD9" i="4"/>
  <c r="AE9" i="4"/>
  <c r="AF9" i="4"/>
  <c r="AG9" i="4"/>
  <c r="AH9" i="4"/>
  <c r="AI9" i="4"/>
  <c r="R10" i="4"/>
  <c r="T10" i="4"/>
  <c r="U10" i="4"/>
  <c r="V10" i="4"/>
  <c r="X10" i="4"/>
  <c r="Y10" i="4"/>
  <c r="Z10" i="4"/>
  <c r="AA10" i="4"/>
  <c r="AB10" i="4"/>
  <c r="AC10" i="4"/>
  <c r="AD10" i="4"/>
  <c r="AE10" i="4"/>
  <c r="AF10" i="4"/>
  <c r="AG10" i="4"/>
  <c r="AH10" i="4"/>
  <c r="AI10" i="4"/>
  <c r="R11" i="4"/>
  <c r="T11" i="4"/>
  <c r="U11" i="4"/>
  <c r="V11" i="4"/>
  <c r="X11" i="4"/>
  <c r="Y11" i="4"/>
  <c r="Z11" i="4"/>
  <c r="AA11" i="4"/>
  <c r="AB11" i="4"/>
  <c r="AC11" i="4"/>
  <c r="AD11" i="4"/>
  <c r="AE11" i="4"/>
  <c r="AF11" i="4"/>
  <c r="AG11" i="4"/>
  <c r="AH11" i="4"/>
  <c r="AI11" i="4"/>
  <c r="R12" i="4"/>
  <c r="T12" i="4"/>
  <c r="U12" i="4"/>
  <c r="V12" i="4"/>
  <c r="X12" i="4"/>
  <c r="Y12" i="4"/>
  <c r="Z12" i="4"/>
  <c r="AA12" i="4"/>
  <c r="AB12" i="4"/>
  <c r="AC12" i="4"/>
  <c r="AD12" i="4"/>
  <c r="AE12" i="4"/>
  <c r="AF12" i="4"/>
  <c r="AG12" i="4"/>
  <c r="AH12" i="4"/>
  <c r="AI12" i="4"/>
  <c r="R13" i="4"/>
  <c r="T13" i="4"/>
  <c r="U13" i="4"/>
  <c r="V13" i="4"/>
  <c r="X13" i="4"/>
  <c r="Y13" i="4"/>
  <c r="Z13" i="4"/>
  <c r="AA13" i="4"/>
  <c r="AB13" i="4"/>
  <c r="AC13" i="4"/>
  <c r="AD13" i="4"/>
  <c r="AE13" i="4"/>
  <c r="AF13" i="4"/>
  <c r="AG13" i="4"/>
  <c r="AH13" i="4"/>
  <c r="AI13" i="4"/>
  <c r="R14" i="4"/>
  <c r="T14" i="4"/>
  <c r="U14" i="4"/>
  <c r="V14" i="4"/>
  <c r="X14" i="4"/>
  <c r="Y14" i="4"/>
  <c r="Z14" i="4"/>
  <c r="AA14" i="4"/>
  <c r="AB14" i="4"/>
  <c r="AC14" i="4"/>
  <c r="AD14" i="4"/>
  <c r="AE14" i="4"/>
  <c r="AF14" i="4"/>
  <c r="AG14" i="4"/>
  <c r="AH14" i="4"/>
  <c r="AI14" i="4"/>
  <c r="R15" i="4"/>
  <c r="T15" i="4"/>
  <c r="U15" i="4"/>
  <c r="V15" i="4"/>
  <c r="X15" i="4"/>
  <c r="Y15" i="4"/>
  <c r="Z15" i="4"/>
  <c r="AA15" i="4"/>
  <c r="AB15" i="4"/>
  <c r="AC15" i="4"/>
  <c r="AD15" i="4"/>
  <c r="AE15" i="4"/>
  <c r="AF15" i="4"/>
  <c r="AG15" i="4"/>
  <c r="AH15" i="4"/>
  <c r="AI15" i="4"/>
  <c r="R16" i="4"/>
  <c r="T16" i="4"/>
  <c r="U16" i="4"/>
  <c r="V16" i="4"/>
  <c r="X16" i="4"/>
  <c r="Y16" i="4"/>
  <c r="Z16" i="4"/>
  <c r="AA16" i="4"/>
  <c r="AB16" i="4"/>
  <c r="AC16" i="4"/>
  <c r="AD16" i="4"/>
  <c r="AE16" i="4"/>
  <c r="AF16" i="4"/>
  <c r="AG16" i="4"/>
  <c r="AH16" i="4"/>
  <c r="AI16" i="4"/>
  <c r="R17" i="4"/>
  <c r="T17" i="4"/>
  <c r="U17" i="4"/>
  <c r="V17" i="4"/>
  <c r="X17" i="4"/>
  <c r="Y17" i="4"/>
  <c r="Z17" i="4"/>
  <c r="AA17" i="4"/>
  <c r="AB17" i="4"/>
  <c r="AC17" i="4"/>
  <c r="AD17" i="4"/>
  <c r="AE17" i="4"/>
  <c r="AF17" i="4"/>
  <c r="AG17" i="4"/>
  <c r="AH17" i="4"/>
  <c r="AI17" i="4"/>
  <c r="R18" i="4"/>
  <c r="T18" i="4"/>
  <c r="U18" i="4"/>
  <c r="V18" i="4"/>
  <c r="X18" i="4"/>
  <c r="Y18" i="4"/>
  <c r="Z18" i="4"/>
  <c r="AA18" i="4"/>
  <c r="AB18" i="4"/>
  <c r="AC18" i="4"/>
  <c r="AD18" i="4"/>
  <c r="AE18" i="4"/>
  <c r="AF18" i="4"/>
  <c r="AG18" i="4"/>
  <c r="AH18" i="4"/>
  <c r="AI18" i="4"/>
  <c r="R19" i="4"/>
  <c r="T19" i="4"/>
  <c r="U19" i="4"/>
  <c r="V19" i="4"/>
  <c r="X19" i="4"/>
  <c r="Y19" i="4"/>
  <c r="Z19" i="4"/>
  <c r="AA19" i="4"/>
  <c r="AB19" i="4"/>
  <c r="AC19" i="4"/>
  <c r="AD19" i="4"/>
  <c r="AE19" i="4"/>
  <c r="AF19" i="4"/>
  <c r="AG19" i="4"/>
  <c r="AH19" i="4"/>
  <c r="AI19" i="4"/>
  <c r="R20" i="4"/>
  <c r="T20" i="4"/>
  <c r="U20" i="4"/>
  <c r="V20" i="4"/>
  <c r="X20" i="4"/>
  <c r="Y20" i="4"/>
  <c r="Z20" i="4"/>
  <c r="AA20" i="4"/>
  <c r="AB20" i="4"/>
  <c r="AC20" i="4"/>
  <c r="AD20" i="4"/>
  <c r="AE20" i="4"/>
  <c r="AF20" i="4"/>
  <c r="AG20" i="4"/>
  <c r="AH20" i="4"/>
  <c r="AI20" i="4"/>
  <c r="R21" i="4"/>
  <c r="T21" i="4"/>
  <c r="U21" i="4"/>
  <c r="V21" i="4"/>
  <c r="X21" i="4"/>
  <c r="Y21" i="4"/>
  <c r="Z21" i="4"/>
  <c r="AA21" i="4"/>
  <c r="AB21" i="4"/>
  <c r="AC21" i="4"/>
  <c r="AD21" i="4"/>
  <c r="AE21" i="4"/>
  <c r="AF21" i="4"/>
  <c r="AG21" i="4"/>
  <c r="AH21" i="4"/>
  <c r="AI21" i="4"/>
  <c r="R22" i="4"/>
  <c r="T22" i="4"/>
  <c r="U22" i="4"/>
  <c r="V22" i="4"/>
  <c r="X22" i="4"/>
  <c r="Y22" i="4"/>
  <c r="Z22" i="4"/>
  <c r="AA22" i="4"/>
  <c r="AB22" i="4"/>
  <c r="AC22" i="4"/>
  <c r="AD22" i="4"/>
  <c r="AE22" i="4"/>
  <c r="AF22" i="4"/>
  <c r="AG22" i="4"/>
  <c r="AH22" i="4"/>
  <c r="AI22" i="4"/>
  <c r="R23" i="4"/>
  <c r="T23" i="4"/>
  <c r="U23" i="4"/>
  <c r="V23" i="4"/>
  <c r="X23" i="4"/>
  <c r="Y23" i="4"/>
  <c r="Z23" i="4"/>
  <c r="AA23" i="4"/>
  <c r="AB23" i="4"/>
  <c r="AC23" i="4"/>
  <c r="AD23" i="4"/>
  <c r="AE23" i="4"/>
  <c r="AF23" i="4"/>
  <c r="AG23" i="4"/>
  <c r="AH23" i="4"/>
  <c r="AI23" i="4"/>
  <c r="R24" i="4"/>
  <c r="T24" i="4"/>
  <c r="U24" i="4"/>
  <c r="V24" i="4"/>
  <c r="X24" i="4"/>
  <c r="Y24" i="4"/>
  <c r="Z24" i="4"/>
  <c r="AA24" i="4"/>
  <c r="AB24" i="4"/>
  <c r="AC24" i="4"/>
  <c r="AD24" i="4"/>
  <c r="AE24" i="4"/>
  <c r="AF24" i="4"/>
  <c r="AG24" i="4"/>
  <c r="AH24" i="4"/>
  <c r="AI24" i="4"/>
  <c r="R25" i="4"/>
  <c r="T25" i="4"/>
  <c r="U25" i="4"/>
  <c r="V25" i="4"/>
  <c r="X25" i="4"/>
  <c r="Y25" i="4"/>
  <c r="Z25" i="4"/>
  <c r="AA25" i="4"/>
  <c r="AB25" i="4"/>
  <c r="AC25" i="4"/>
  <c r="AD25" i="4"/>
  <c r="AE25" i="4"/>
  <c r="AF25" i="4"/>
  <c r="AG25" i="4"/>
  <c r="AH25" i="4"/>
  <c r="AI25" i="4"/>
  <c r="R26" i="4"/>
  <c r="T26" i="4"/>
  <c r="U26" i="4"/>
  <c r="V26" i="4"/>
  <c r="X26" i="4"/>
  <c r="Y26" i="4"/>
  <c r="Z26" i="4"/>
  <c r="AA26" i="4"/>
  <c r="AB26" i="4"/>
  <c r="AC26" i="4"/>
  <c r="AD26" i="4"/>
  <c r="AE26" i="4"/>
  <c r="AF26" i="4"/>
  <c r="AG26" i="4"/>
  <c r="AH26" i="4"/>
  <c r="AI26" i="4"/>
  <c r="R27" i="4"/>
  <c r="T27" i="4"/>
  <c r="U27" i="4"/>
  <c r="V27" i="4"/>
  <c r="X27" i="4"/>
  <c r="Y27" i="4"/>
  <c r="Z27" i="4"/>
  <c r="AA27" i="4"/>
  <c r="AB27" i="4"/>
  <c r="AC27" i="4"/>
  <c r="AD27" i="4"/>
  <c r="AE27" i="4"/>
  <c r="AF27" i="4"/>
  <c r="AG27" i="4"/>
  <c r="AH27" i="4"/>
  <c r="AI27" i="4"/>
  <c r="R28" i="4"/>
  <c r="T28" i="4"/>
  <c r="U28" i="4"/>
  <c r="V28" i="4"/>
  <c r="X28" i="4"/>
  <c r="Y28" i="4"/>
  <c r="Z28" i="4"/>
  <c r="AA28" i="4"/>
  <c r="AB28" i="4"/>
  <c r="AC28" i="4"/>
  <c r="AD28" i="4"/>
  <c r="AE28" i="4"/>
  <c r="AF28" i="4"/>
  <c r="AG28" i="4"/>
  <c r="AH28" i="4"/>
  <c r="AI28" i="4"/>
  <c r="R29" i="4"/>
  <c r="T29" i="4"/>
  <c r="U29" i="4"/>
  <c r="V29" i="4"/>
  <c r="X29" i="4"/>
  <c r="Y29" i="4"/>
  <c r="Z29" i="4"/>
  <c r="AA29" i="4"/>
  <c r="AB29" i="4"/>
  <c r="AC29" i="4"/>
  <c r="AD29" i="4"/>
  <c r="AE29" i="4"/>
  <c r="AF29" i="4"/>
  <c r="AG29" i="4"/>
  <c r="AH29" i="4"/>
  <c r="AI29" i="4"/>
  <c r="R30" i="4"/>
  <c r="T30" i="4"/>
  <c r="U30" i="4"/>
  <c r="V30" i="4"/>
  <c r="X30" i="4"/>
  <c r="Y30" i="4"/>
  <c r="Z30" i="4"/>
  <c r="AA30" i="4"/>
  <c r="AB30" i="4"/>
  <c r="AC30" i="4"/>
  <c r="AD30" i="4"/>
  <c r="AE30" i="4"/>
  <c r="AF30" i="4"/>
  <c r="AG30" i="4"/>
  <c r="AH30" i="4"/>
  <c r="AI30" i="4"/>
  <c r="R31" i="4"/>
  <c r="T31" i="4"/>
  <c r="U31" i="4"/>
  <c r="V31" i="4"/>
  <c r="X31" i="4"/>
  <c r="Y31" i="4"/>
  <c r="Z31" i="4"/>
  <c r="AA31" i="4"/>
  <c r="AB31" i="4"/>
  <c r="AC31" i="4"/>
  <c r="AD31" i="4"/>
  <c r="AE31" i="4"/>
  <c r="AF31" i="4"/>
  <c r="AG31" i="4"/>
  <c r="AH31" i="4"/>
  <c r="AI31" i="4"/>
  <c r="R32" i="4"/>
  <c r="T32" i="4"/>
  <c r="U32" i="4"/>
  <c r="V32" i="4"/>
  <c r="X32" i="4"/>
  <c r="Y32" i="4"/>
  <c r="Z32" i="4"/>
  <c r="AA32" i="4"/>
  <c r="AB32" i="4"/>
  <c r="AC32" i="4"/>
  <c r="AD32" i="4"/>
  <c r="AE32" i="4"/>
  <c r="AF32" i="4"/>
  <c r="AG32" i="4"/>
  <c r="AH32" i="4"/>
  <c r="AI32" i="4"/>
  <c r="R33" i="4"/>
  <c r="T33" i="4"/>
  <c r="U33" i="4"/>
  <c r="V33" i="4"/>
  <c r="X33" i="4"/>
  <c r="Y33" i="4"/>
  <c r="Z33" i="4"/>
  <c r="AA33" i="4"/>
  <c r="AB33" i="4"/>
  <c r="AC33" i="4"/>
  <c r="AD33" i="4"/>
  <c r="AE33" i="4"/>
  <c r="AF33" i="4"/>
  <c r="AG33" i="4"/>
  <c r="AH33" i="4"/>
  <c r="AI33" i="4"/>
  <c r="R34" i="4"/>
  <c r="T34" i="4"/>
  <c r="U34" i="4"/>
  <c r="V34" i="4"/>
  <c r="X34" i="4"/>
  <c r="Y34" i="4"/>
  <c r="Z34" i="4"/>
  <c r="AA34" i="4"/>
  <c r="AB34" i="4"/>
  <c r="AC34" i="4"/>
  <c r="AD34" i="4"/>
  <c r="AE34" i="4"/>
  <c r="AF34" i="4"/>
  <c r="AG34" i="4"/>
  <c r="AH34" i="4"/>
  <c r="AI34" i="4"/>
  <c r="R35" i="4"/>
  <c r="T35" i="4"/>
  <c r="U35" i="4"/>
  <c r="V35" i="4"/>
  <c r="X35" i="4"/>
  <c r="Y35" i="4"/>
  <c r="Z35" i="4"/>
  <c r="AA35" i="4"/>
  <c r="AB35" i="4"/>
  <c r="AC35" i="4"/>
  <c r="AD35" i="4"/>
  <c r="AE35" i="4"/>
  <c r="AF35" i="4"/>
  <c r="AG35" i="4"/>
  <c r="AH35" i="4"/>
  <c r="AI35" i="4"/>
  <c r="R36" i="4"/>
  <c r="T36" i="4"/>
  <c r="U36" i="4"/>
  <c r="V36" i="4"/>
  <c r="X36" i="4"/>
  <c r="Y36" i="4"/>
  <c r="Z36" i="4"/>
  <c r="AA36" i="4"/>
  <c r="AB36" i="4"/>
  <c r="AC36" i="4"/>
  <c r="AD36" i="4"/>
  <c r="AE36" i="4"/>
  <c r="AF36" i="4"/>
  <c r="AG36" i="4"/>
  <c r="AH36" i="4"/>
  <c r="AI36" i="4"/>
  <c r="R37" i="4"/>
  <c r="T37" i="4"/>
  <c r="U37" i="4"/>
  <c r="V37" i="4"/>
  <c r="X37" i="4"/>
  <c r="Y37" i="4"/>
  <c r="Z37" i="4"/>
  <c r="AA37" i="4"/>
  <c r="AB37" i="4"/>
  <c r="AC37" i="4"/>
  <c r="AD37" i="4"/>
  <c r="AE37" i="4"/>
  <c r="AF37" i="4"/>
  <c r="AG37" i="4"/>
  <c r="AH37" i="4"/>
  <c r="AI37" i="4"/>
  <c r="R38" i="4"/>
  <c r="T38" i="4"/>
  <c r="U38" i="4"/>
  <c r="V38" i="4"/>
  <c r="X38" i="4"/>
  <c r="Y38" i="4"/>
  <c r="Z38" i="4"/>
  <c r="AA38" i="4"/>
  <c r="AB38" i="4"/>
  <c r="AC38" i="4"/>
  <c r="AD38" i="4"/>
  <c r="AE38" i="4"/>
  <c r="AF38" i="4"/>
  <c r="AG38" i="4"/>
  <c r="AH38" i="4"/>
  <c r="AI38" i="4"/>
  <c r="R39" i="4"/>
  <c r="T39" i="4"/>
  <c r="U39" i="4"/>
  <c r="V39" i="4"/>
  <c r="X39" i="4"/>
  <c r="Y39" i="4"/>
  <c r="Z39" i="4"/>
  <c r="AA39" i="4"/>
  <c r="AB39" i="4"/>
  <c r="AC39" i="4"/>
  <c r="AD39" i="4"/>
  <c r="AE39" i="4"/>
  <c r="AF39" i="4"/>
  <c r="AG39" i="4"/>
  <c r="AH39" i="4"/>
  <c r="AI39" i="4"/>
  <c r="R40" i="4"/>
  <c r="T40" i="4"/>
  <c r="U40" i="4"/>
  <c r="V40" i="4"/>
  <c r="X40" i="4"/>
  <c r="Y40" i="4"/>
  <c r="Z40" i="4"/>
  <c r="AA40" i="4"/>
  <c r="AB40" i="4"/>
  <c r="AC40" i="4"/>
  <c r="AD40" i="4"/>
  <c r="AE40" i="4"/>
  <c r="AF40" i="4"/>
  <c r="AG40" i="4"/>
  <c r="AH40" i="4"/>
  <c r="AI40" i="4"/>
  <c r="R41" i="4"/>
  <c r="T41" i="4"/>
  <c r="U41" i="4"/>
  <c r="V41" i="4"/>
  <c r="X41" i="4"/>
  <c r="Y41" i="4"/>
  <c r="Z41" i="4"/>
  <c r="AA41" i="4"/>
  <c r="AB41" i="4"/>
  <c r="AC41" i="4"/>
  <c r="AD41" i="4"/>
  <c r="AE41" i="4"/>
  <c r="AF41" i="4"/>
  <c r="AG41" i="4"/>
  <c r="AH41" i="4"/>
  <c r="AI41" i="4"/>
  <c r="R42" i="4"/>
  <c r="T42" i="4"/>
  <c r="U42" i="4"/>
  <c r="V42" i="4"/>
  <c r="X42" i="4"/>
  <c r="Y42" i="4"/>
  <c r="Z42" i="4"/>
  <c r="AA42" i="4"/>
  <c r="AB42" i="4"/>
  <c r="AC42" i="4"/>
  <c r="AD42" i="4"/>
  <c r="AE42" i="4"/>
  <c r="AF42" i="4"/>
  <c r="AG42" i="4"/>
  <c r="AH42" i="4"/>
  <c r="AI42" i="4"/>
  <c r="R43" i="4"/>
  <c r="T43" i="4"/>
  <c r="U43" i="4"/>
  <c r="V43" i="4"/>
  <c r="X43" i="4"/>
  <c r="Y43" i="4"/>
  <c r="Z43" i="4"/>
  <c r="AA43" i="4"/>
  <c r="AB43" i="4"/>
  <c r="AC43" i="4"/>
  <c r="AD43" i="4"/>
  <c r="AE43" i="4"/>
  <c r="AF43" i="4"/>
  <c r="AG43" i="4"/>
  <c r="AH43" i="4"/>
  <c r="AI43" i="4"/>
  <c r="R44" i="4"/>
  <c r="T44" i="4"/>
  <c r="U44" i="4"/>
  <c r="V44" i="4"/>
  <c r="X44" i="4"/>
  <c r="Y44" i="4"/>
  <c r="Z44" i="4"/>
  <c r="AA44" i="4"/>
  <c r="AB44" i="4"/>
  <c r="AC44" i="4"/>
  <c r="AD44" i="4"/>
  <c r="AE44" i="4"/>
  <c r="AF44" i="4"/>
  <c r="AG44" i="4"/>
  <c r="AH44" i="4"/>
  <c r="AI44" i="4"/>
  <c r="R45" i="4"/>
  <c r="T45" i="4"/>
  <c r="U45" i="4"/>
  <c r="V45" i="4"/>
  <c r="X45" i="4"/>
  <c r="Y45" i="4"/>
  <c r="Z45" i="4"/>
  <c r="AA45" i="4"/>
  <c r="AB45" i="4"/>
  <c r="AC45" i="4"/>
  <c r="AD45" i="4"/>
  <c r="AE45" i="4"/>
  <c r="AF45" i="4"/>
  <c r="AG45" i="4"/>
  <c r="AH45" i="4"/>
  <c r="AI45" i="4"/>
  <c r="R46" i="4"/>
  <c r="T46" i="4"/>
  <c r="U46" i="4"/>
  <c r="V46" i="4"/>
  <c r="X46" i="4"/>
  <c r="Y46" i="4"/>
  <c r="Z46" i="4"/>
  <c r="AA46" i="4"/>
  <c r="AB46" i="4"/>
  <c r="AC46" i="4"/>
  <c r="AD46" i="4"/>
  <c r="AE46" i="4"/>
  <c r="AF46" i="4"/>
  <c r="AG46" i="4"/>
  <c r="AH46" i="4"/>
  <c r="AI46" i="4"/>
  <c r="R47" i="4"/>
  <c r="T47" i="4"/>
  <c r="U47" i="4"/>
  <c r="V47" i="4"/>
  <c r="X47" i="4"/>
  <c r="Y47" i="4"/>
  <c r="Z47" i="4"/>
  <c r="AA47" i="4"/>
  <c r="AB47" i="4"/>
  <c r="AC47" i="4"/>
  <c r="AD47" i="4"/>
  <c r="AE47" i="4"/>
  <c r="AF47" i="4"/>
  <c r="AG47" i="4"/>
  <c r="AH47" i="4"/>
  <c r="AI47" i="4"/>
  <c r="R48" i="4"/>
  <c r="T48" i="4"/>
  <c r="U48" i="4"/>
  <c r="V48" i="4"/>
  <c r="X48" i="4"/>
  <c r="Y48" i="4"/>
  <c r="Z48" i="4"/>
  <c r="AA48" i="4"/>
  <c r="AB48" i="4"/>
  <c r="AC48" i="4"/>
  <c r="AD48" i="4"/>
  <c r="AE48" i="4"/>
  <c r="AF48" i="4"/>
  <c r="AG48" i="4"/>
  <c r="AH48" i="4"/>
  <c r="AI48" i="4"/>
  <c r="R49" i="4"/>
  <c r="T49" i="4"/>
  <c r="U49" i="4"/>
  <c r="V49" i="4"/>
  <c r="X49" i="4"/>
  <c r="Y49" i="4"/>
  <c r="Z49" i="4"/>
  <c r="AA49" i="4"/>
  <c r="AB49" i="4"/>
  <c r="AC49" i="4"/>
  <c r="AD49" i="4"/>
  <c r="AE49" i="4"/>
  <c r="AF49" i="4"/>
  <c r="AG49" i="4"/>
  <c r="AH49" i="4"/>
  <c r="AI49" i="4"/>
  <c r="R50" i="4"/>
  <c r="T50" i="4"/>
  <c r="U50" i="4"/>
  <c r="V50" i="4"/>
  <c r="X50" i="4"/>
  <c r="Y50" i="4"/>
  <c r="Z50" i="4"/>
  <c r="AA50" i="4"/>
  <c r="AB50" i="4"/>
  <c r="AC50" i="4"/>
  <c r="AD50" i="4"/>
  <c r="AE50" i="4"/>
  <c r="AF50" i="4"/>
  <c r="AG50" i="4"/>
  <c r="AH50" i="4"/>
  <c r="AI50" i="4"/>
  <c r="R51" i="4"/>
  <c r="T51" i="4"/>
  <c r="U51" i="4"/>
  <c r="V51" i="4"/>
  <c r="X51" i="4"/>
  <c r="Y51" i="4"/>
  <c r="Z51" i="4"/>
  <c r="AA51" i="4"/>
  <c r="AB51" i="4"/>
  <c r="AC51" i="4"/>
  <c r="AD51" i="4"/>
  <c r="AE51" i="4"/>
  <c r="AF51" i="4"/>
  <c r="AG51" i="4"/>
  <c r="AH51" i="4"/>
  <c r="AI51" i="4"/>
  <c r="R52" i="4"/>
  <c r="T52" i="4"/>
  <c r="U52" i="4"/>
  <c r="V52" i="4"/>
  <c r="X52" i="4"/>
  <c r="Y52" i="4"/>
  <c r="Z52" i="4"/>
  <c r="AA52" i="4"/>
  <c r="AB52" i="4"/>
  <c r="AC52" i="4"/>
  <c r="AD52" i="4"/>
  <c r="AE52" i="4"/>
  <c r="AF52" i="4"/>
  <c r="AG52" i="4"/>
  <c r="AH52" i="4"/>
  <c r="AI52" i="4"/>
  <c r="R53" i="4"/>
  <c r="T53" i="4"/>
  <c r="U53" i="4"/>
  <c r="V53" i="4"/>
  <c r="X53" i="4"/>
  <c r="Y53" i="4"/>
  <c r="Z53" i="4"/>
  <c r="AA53" i="4"/>
  <c r="AB53" i="4"/>
  <c r="AC53" i="4"/>
  <c r="AD53" i="4"/>
  <c r="AE53" i="4"/>
  <c r="AF53" i="4"/>
  <c r="AG53" i="4"/>
  <c r="AH53" i="4"/>
  <c r="AI53" i="4"/>
  <c r="R54" i="4"/>
  <c r="T54" i="4"/>
  <c r="U54" i="4"/>
  <c r="V54" i="4"/>
  <c r="X54" i="4"/>
  <c r="Y54" i="4"/>
  <c r="Z54" i="4"/>
  <c r="AA54" i="4"/>
  <c r="AB54" i="4"/>
  <c r="AC54" i="4"/>
  <c r="AD54" i="4"/>
  <c r="AE54" i="4"/>
  <c r="AF54" i="4"/>
  <c r="AG54" i="4"/>
  <c r="AH54" i="4"/>
  <c r="AI54" i="4"/>
  <c r="R55" i="4"/>
  <c r="T55" i="4"/>
  <c r="U55" i="4"/>
  <c r="V55" i="4"/>
  <c r="X55" i="4"/>
  <c r="Y55" i="4"/>
  <c r="Z55" i="4"/>
  <c r="AA55" i="4"/>
  <c r="AB55" i="4"/>
  <c r="AC55" i="4"/>
  <c r="AD55" i="4"/>
  <c r="AE55" i="4"/>
  <c r="AF55" i="4"/>
  <c r="AG55" i="4"/>
  <c r="AH55" i="4"/>
  <c r="AI55" i="4"/>
  <c r="R56" i="4"/>
  <c r="T56" i="4"/>
  <c r="U56" i="4"/>
  <c r="V56" i="4"/>
  <c r="X56" i="4"/>
  <c r="Y56" i="4"/>
  <c r="Z56" i="4"/>
  <c r="AA56" i="4"/>
  <c r="AB56" i="4"/>
  <c r="AC56" i="4"/>
  <c r="AD56" i="4"/>
  <c r="AE56" i="4"/>
  <c r="AF56" i="4"/>
  <c r="AG56" i="4"/>
  <c r="AH56" i="4"/>
  <c r="AI56" i="4"/>
  <c r="R57" i="4"/>
  <c r="T57" i="4"/>
  <c r="U57" i="4"/>
  <c r="V57" i="4"/>
  <c r="X57" i="4"/>
  <c r="Y57" i="4"/>
  <c r="Z57" i="4"/>
  <c r="AA57" i="4"/>
  <c r="AB57" i="4"/>
  <c r="AC57" i="4"/>
  <c r="AD57" i="4"/>
  <c r="AE57" i="4"/>
  <c r="AF57" i="4"/>
  <c r="AG57" i="4"/>
  <c r="AH57" i="4"/>
  <c r="AI57" i="4"/>
  <c r="R58" i="4"/>
  <c r="T58" i="4"/>
  <c r="U58" i="4"/>
  <c r="V58" i="4"/>
  <c r="X58" i="4"/>
  <c r="Y58" i="4"/>
  <c r="Z58" i="4"/>
  <c r="AA58" i="4"/>
  <c r="AB58" i="4"/>
  <c r="AC58" i="4"/>
  <c r="AD58" i="4"/>
  <c r="AE58" i="4"/>
  <c r="AF58" i="4"/>
  <c r="AG58" i="4"/>
  <c r="AH58" i="4"/>
  <c r="AI58" i="4"/>
  <c r="R59" i="4"/>
  <c r="T59" i="4"/>
  <c r="U59" i="4"/>
  <c r="V59" i="4"/>
  <c r="X59" i="4"/>
  <c r="Y59" i="4"/>
  <c r="Z59" i="4"/>
  <c r="AA59" i="4"/>
  <c r="AB59" i="4"/>
  <c r="AC59" i="4"/>
  <c r="AD59" i="4"/>
  <c r="AE59" i="4"/>
  <c r="AF59" i="4"/>
  <c r="AG59" i="4"/>
  <c r="AH59" i="4"/>
  <c r="AI59" i="4"/>
  <c r="R60" i="4"/>
  <c r="T60" i="4"/>
  <c r="U60" i="4"/>
  <c r="V60" i="4"/>
  <c r="X60" i="4"/>
  <c r="Y60" i="4"/>
  <c r="Z60" i="4"/>
  <c r="AA60" i="4"/>
  <c r="AB60" i="4"/>
  <c r="AC60" i="4"/>
  <c r="AD60" i="4"/>
  <c r="AE60" i="4"/>
  <c r="AF60" i="4"/>
  <c r="AG60" i="4"/>
  <c r="AH60" i="4"/>
  <c r="AI60" i="4"/>
  <c r="R61" i="4"/>
  <c r="T61" i="4"/>
  <c r="U61" i="4"/>
  <c r="V61" i="4"/>
  <c r="X61" i="4"/>
  <c r="Y61" i="4"/>
  <c r="Z61" i="4"/>
  <c r="AA61" i="4"/>
  <c r="AB61" i="4"/>
  <c r="AC61" i="4"/>
  <c r="AD61" i="4"/>
  <c r="AE61" i="4"/>
  <c r="AF61" i="4"/>
  <c r="AG61" i="4"/>
  <c r="AH61" i="4"/>
  <c r="AI61" i="4"/>
  <c r="R62" i="4"/>
  <c r="T62" i="4"/>
  <c r="U62" i="4"/>
  <c r="V62" i="4"/>
  <c r="X62" i="4"/>
  <c r="Y62" i="4"/>
  <c r="Z62" i="4"/>
  <c r="AA62" i="4"/>
  <c r="AB62" i="4"/>
  <c r="AC62" i="4"/>
  <c r="AD62" i="4"/>
  <c r="AE62" i="4"/>
  <c r="AF62" i="4"/>
  <c r="AG62" i="4"/>
  <c r="AH62" i="4"/>
  <c r="AI62" i="4"/>
  <c r="R63" i="4"/>
  <c r="T63" i="4"/>
  <c r="U63" i="4"/>
  <c r="V63" i="4"/>
  <c r="X63" i="4"/>
  <c r="Y63" i="4"/>
  <c r="Z63" i="4"/>
  <c r="AA63" i="4"/>
  <c r="AB63" i="4"/>
  <c r="AC63" i="4"/>
  <c r="AD63" i="4"/>
  <c r="AE63" i="4"/>
  <c r="AF63" i="4"/>
  <c r="AG63" i="4"/>
  <c r="AH63" i="4"/>
  <c r="AI63" i="4"/>
  <c r="R64" i="4"/>
  <c r="T64" i="4"/>
  <c r="U64" i="4"/>
  <c r="V64" i="4"/>
  <c r="X64" i="4"/>
  <c r="Y64" i="4"/>
  <c r="Z64" i="4"/>
  <c r="AA64" i="4"/>
  <c r="AB64" i="4"/>
  <c r="AC64" i="4"/>
  <c r="AD64" i="4"/>
  <c r="AE64" i="4"/>
  <c r="AF64" i="4"/>
  <c r="AG64" i="4"/>
  <c r="AH64" i="4"/>
  <c r="AI64" i="4"/>
  <c r="R65" i="4"/>
  <c r="T65" i="4"/>
  <c r="U65" i="4"/>
  <c r="V65" i="4"/>
  <c r="X65" i="4"/>
  <c r="Y65" i="4"/>
  <c r="Z65" i="4"/>
  <c r="AA65" i="4"/>
  <c r="AB65" i="4"/>
  <c r="AC65" i="4"/>
  <c r="AD65" i="4"/>
  <c r="AE65" i="4"/>
  <c r="AF65" i="4"/>
  <c r="AG65" i="4"/>
  <c r="AH65" i="4"/>
  <c r="AI65" i="4"/>
  <c r="R66" i="4"/>
  <c r="T66" i="4"/>
  <c r="U66" i="4"/>
  <c r="V66" i="4"/>
  <c r="X66" i="4"/>
  <c r="Y66" i="4"/>
  <c r="Z66" i="4"/>
  <c r="AA66" i="4"/>
  <c r="AB66" i="4"/>
  <c r="AC66" i="4"/>
  <c r="AD66" i="4"/>
  <c r="AE66" i="4"/>
  <c r="AF66" i="4"/>
  <c r="AG66" i="4"/>
  <c r="AH66" i="4"/>
  <c r="AI66" i="4"/>
  <c r="R67" i="4"/>
  <c r="T67" i="4"/>
  <c r="U67" i="4"/>
  <c r="V67" i="4"/>
  <c r="X67" i="4"/>
  <c r="Y67" i="4"/>
  <c r="Z67" i="4"/>
  <c r="AA67" i="4"/>
  <c r="AB67" i="4"/>
  <c r="AC67" i="4"/>
  <c r="AD67" i="4"/>
  <c r="AE67" i="4"/>
  <c r="AF67" i="4"/>
  <c r="AG67" i="4"/>
  <c r="AH67" i="4"/>
  <c r="AI67" i="4"/>
  <c r="R68" i="4"/>
  <c r="T68" i="4"/>
  <c r="U68" i="4"/>
  <c r="V68" i="4"/>
  <c r="X68" i="4"/>
  <c r="Y68" i="4"/>
  <c r="Z68" i="4"/>
  <c r="AA68" i="4"/>
  <c r="AB68" i="4"/>
  <c r="AC68" i="4"/>
  <c r="AD68" i="4"/>
  <c r="AE68" i="4"/>
  <c r="AF68" i="4"/>
  <c r="AG68" i="4"/>
  <c r="AH68" i="4"/>
  <c r="AI68" i="4"/>
  <c r="R69" i="4"/>
  <c r="T69" i="4"/>
  <c r="U69" i="4"/>
  <c r="V69" i="4"/>
  <c r="X69" i="4"/>
  <c r="Y69" i="4"/>
  <c r="Z69" i="4"/>
  <c r="AA69" i="4"/>
  <c r="AB69" i="4"/>
  <c r="AC69" i="4"/>
  <c r="AD69" i="4"/>
  <c r="AE69" i="4"/>
  <c r="AF69" i="4"/>
  <c r="AG69" i="4"/>
  <c r="AH69" i="4"/>
  <c r="AI69" i="4"/>
  <c r="R70" i="4"/>
  <c r="T70" i="4"/>
  <c r="U70" i="4"/>
  <c r="V70" i="4"/>
  <c r="X70" i="4"/>
  <c r="Y70" i="4"/>
  <c r="Z70" i="4"/>
  <c r="AA70" i="4"/>
  <c r="AB70" i="4"/>
  <c r="AC70" i="4"/>
  <c r="AD70" i="4"/>
  <c r="AE70" i="4"/>
  <c r="AF70" i="4"/>
  <c r="AG70" i="4"/>
  <c r="AH70" i="4"/>
  <c r="AI70" i="4"/>
  <c r="R71" i="4"/>
  <c r="T71" i="4"/>
  <c r="U71" i="4"/>
  <c r="V71" i="4"/>
  <c r="X71" i="4"/>
  <c r="Y71" i="4"/>
  <c r="Z71" i="4"/>
  <c r="AA71" i="4"/>
  <c r="AB71" i="4"/>
  <c r="AC71" i="4"/>
  <c r="AD71" i="4"/>
  <c r="AE71" i="4"/>
  <c r="AF71" i="4"/>
  <c r="AG71" i="4"/>
  <c r="AH71" i="4"/>
  <c r="AI71" i="4"/>
  <c r="R72" i="4"/>
  <c r="T72" i="4"/>
  <c r="U72" i="4"/>
  <c r="V72" i="4"/>
  <c r="X72" i="4"/>
  <c r="Y72" i="4"/>
  <c r="Z72" i="4"/>
  <c r="AA72" i="4"/>
  <c r="AB72" i="4"/>
  <c r="AC72" i="4"/>
  <c r="AD72" i="4"/>
  <c r="AE72" i="4"/>
  <c r="AF72" i="4"/>
  <c r="AG72" i="4"/>
  <c r="AH72" i="4"/>
  <c r="AI72" i="4"/>
  <c r="R73" i="4"/>
  <c r="T73" i="4"/>
  <c r="U73" i="4"/>
  <c r="V73" i="4"/>
  <c r="X73" i="4"/>
  <c r="Y73" i="4"/>
  <c r="Z73" i="4"/>
  <c r="AA73" i="4"/>
  <c r="AB73" i="4"/>
  <c r="AC73" i="4"/>
  <c r="AD73" i="4"/>
  <c r="AE73" i="4"/>
  <c r="AF73" i="4"/>
  <c r="AG73" i="4"/>
  <c r="AH73" i="4"/>
  <c r="AI73" i="4"/>
  <c r="R74" i="4"/>
  <c r="T74" i="4"/>
  <c r="U74" i="4"/>
  <c r="V74" i="4"/>
  <c r="X74" i="4"/>
  <c r="Y74" i="4"/>
  <c r="Z74" i="4"/>
  <c r="AA74" i="4"/>
  <c r="AB74" i="4"/>
  <c r="AC74" i="4"/>
  <c r="AD74" i="4"/>
  <c r="AE74" i="4"/>
  <c r="AF74" i="4"/>
  <c r="AG74" i="4"/>
  <c r="AH74" i="4"/>
  <c r="AI74" i="4"/>
  <c r="R75" i="4"/>
  <c r="T75" i="4"/>
  <c r="U75" i="4"/>
  <c r="V75" i="4"/>
  <c r="X75" i="4"/>
  <c r="Y75" i="4"/>
  <c r="Z75" i="4"/>
  <c r="AA75" i="4"/>
  <c r="AB75" i="4"/>
  <c r="AC75" i="4"/>
  <c r="AD75" i="4"/>
  <c r="AE75" i="4"/>
  <c r="AF75" i="4"/>
  <c r="AG75" i="4"/>
  <c r="AH75" i="4"/>
  <c r="AI75" i="4"/>
  <c r="R76" i="4"/>
  <c r="T76" i="4"/>
  <c r="U76" i="4"/>
  <c r="V76" i="4"/>
  <c r="X76" i="4"/>
  <c r="Y76" i="4"/>
  <c r="Z76" i="4"/>
  <c r="AA76" i="4"/>
  <c r="AB76" i="4"/>
  <c r="AC76" i="4"/>
  <c r="AD76" i="4"/>
  <c r="AE76" i="4"/>
  <c r="AF76" i="4"/>
  <c r="AG76" i="4"/>
  <c r="AH76" i="4"/>
  <c r="AI76" i="4"/>
  <c r="R77" i="4"/>
  <c r="T77" i="4"/>
  <c r="U77" i="4"/>
  <c r="V77" i="4"/>
  <c r="X77" i="4"/>
  <c r="Y77" i="4"/>
  <c r="Z77" i="4"/>
  <c r="AA77" i="4"/>
  <c r="AB77" i="4"/>
  <c r="AC77" i="4"/>
  <c r="AD77" i="4"/>
  <c r="AE77" i="4"/>
  <c r="AF77" i="4"/>
  <c r="AG77" i="4"/>
  <c r="AH77" i="4"/>
  <c r="AI77" i="4"/>
  <c r="R78" i="4"/>
  <c r="T78" i="4"/>
  <c r="U78" i="4"/>
  <c r="V78" i="4"/>
  <c r="X78" i="4"/>
  <c r="Y78" i="4"/>
  <c r="Z78" i="4"/>
  <c r="AA78" i="4"/>
  <c r="AB78" i="4"/>
  <c r="AC78" i="4"/>
  <c r="AD78" i="4"/>
  <c r="AE78" i="4"/>
  <c r="AF78" i="4"/>
  <c r="AG78" i="4"/>
  <c r="AH78" i="4"/>
  <c r="AI78" i="4"/>
  <c r="R79" i="4"/>
  <c r="T79" i="4"/>
  <c r="U79" i="4"/>
  <c r="V79" i="4"/>
  <c r="X79" i="4"/>
  <c r="Y79" i="4"/>
  <c r="Z79" i="4"/>
  <c r="AA79" i="4"/>
  <c r="AB79" i="4"/>
  <c r="AC79" i="4"/>
  <c r="AD79" i="4"/>
  <c r="AE79" i="4"/>
  <c r="AF79" i="4"/>
  <c r="AG79" i="4"/>
  <c r="AH79" i="4"/>
  <c r="AI79" i="4"/>
  <c r="R80" i="4"/>
  <c r="T80" i="4"/>
  <c r="U80" i="4"/>
  <c r="V80" i="4"/>
  <c r="X80" i="4"/>
  <c r="Y80" i="4"/>
  <c r="Z80" i="4"/>
  <c r="AA80" i="4"/>
  <c r="AB80" i="4"/>
  <c r="AC80" i="4"/>
  <c r="AD80" i="4"/>
  <c r="AE80" i="4"/>
  <c r="AF80" i="4"/>
  <c r="AG80" i="4"/>
  <c r="AH80" i="4"/>
  <c r="AI80" i="4"/>
  <c r="R81" i="4"/>
  <c r="T81" i="4"/>
  <c r="U81" i="4"/>
  <c r="V81" i="4"/>
  <c r="X81" i="4"/>
  <c r="Y81" i="4"/>
  <c r="Z81" i="4"/>
  <c r="AA81" i="4"/>
  <c r="AB81" i="4"/>
  <c r="AC81" i="4"/>
  <c r="AD81" i="4"/>
  <c r="AE81" i="4"/>
  <c r="AF81" i="4"/>
  <c r="AG81" i="4"/>
  <c r="AH81" i="4"/>
  <c r="AI81" i="4"/>
  <c r="R82" i="4"/>
  <c r="T82" i="4"/>
  <c r="U82" i="4"/>
  <c r="V82" i="4"/>
  <c r="X82" i="4"/>
  <c r="Y82" i="4"/>
  <c r="Z82" i="4"/>
  <c r="AA82" i="4"/>
  <c r="AB82" i="4"/>
  <c r="AC82" i="4"/>
  <c r="AD82" i="4"/>
  <c r="AE82" i="4"/>
  <c r="AF82" i="4"/>
  <c r="AG82" i="4"/>
  <c r="AH82" i="4"/>
  <c r="AI82" i="4"/>
  <c r="R83" i="4"/>
  <c r="T83" i="4"/>
  <c r="U83" i="4"/>
  <c r="V83" i="4"/>
  <c r="X83" i="4"/>
  <c r="Y83" i="4"/>
  <c r="Z83" i="4"/>
  <c r="AA83" i="4"/>
  <c r="AB83" i="4"/>
  <c r="AC83" i="4"/>
  <c r="AD83" i="4"/>
  <c r="AE83" i="4"/>
  <c r="AF83" i="4"/>
  <c r="AG83" i="4"/>
  <c r="AH83" i="4"/>
  <c r="AI83" i="4"/>
  <c r="R84" i="4"/>
  <c r="T84" i="4"/>
  <c r="U84" i="4"/>
  <c r="V84" i="4"/>
  <c r="X84" i="4"/>
  <c r="Y84" i="4"/>
  <c r="Z84" i="4"/>
  <c r="AA84" i="4"/>
  <c r="AB84" i="4"/>
  <c r="AC84" i="4"/>
  <c r="AD84" i="4"/>
  <c r="AE84" i="4"/>
  <c r="AF84" i="4"/>
  <c r="AG84" i="4"/>
  <c r="AH84" i="4"/>
  <c r="AI84" i="4"/>
  <c r="R85" i="4"/>
  <c r="T85" i="4"/>
  <c r="U85" i="4"/>
  <c r="V85" i="4"/>
  <c r="X85" i="4"/>
  <c r="Y85" i="4"/>
  <c r="Z85" i="4"/>
  <c r="AA85" i="4"/>
  <c r="AB85" i="4"/>
  <c r="AC85" i="4"/>
  <c r="AD85" i="4"/>
  <c r="AE85" i="4"/>
  <c r="AF85" i="4"/>
  <c r="AG85" i="4"/>
  <c r="AH85" i="4"/>
  <c r="AI85" i="4"/>
  <c r="R86" i="4"/>
  <c r="T86" i="4"/>
  <c r="U86" i="4"/>
  <c r="V86" i="4"/>
  <c r="X86" i="4"/>
  <c r="Y86" i="4"/>
  <c r="Z86" i="4"/>
  <c r="AA86" i="4"/>
  <c r="AB86" i="4"/>
  <c r="AC86" i="4"/>
  <c r="AD86" i="4"/>
  <c r="AE86" i="4"/>
  <c r="AF86" i="4"/>
  <c r="AG86" i="4"/>
  <c r="AH86" i="4"/>
  <c r="AI86" i="4"/>
  <c r="R87" i="4"/>
  <c r="T87" i="4"/>
  <c r="U87" i="4"/>
  <c r="V87" i="4"/>
  <c r="X87" i="4"/>
  <c r="Y87" i="4"/>
  <c r="Z87" i="4"/>
  <c r="AA87" i="4"/>
  <c r="AB87" i="4"/>
  <c r="AC87" i="4"/>
  <c r="AD87" i="4"/>
  <c r="AE87" i="4"/>
  <c r="AF87" i="4"/>
  <c r="AG87" i="4"/>
  <c r="AH87" i="4"/>
  <c r="AI87" i="4"/>
  <c r="R88" i="4"/>
  <c r="T88" i="4"/>
  <c r="U88" i="4"/>
  <c r="V88" i="4"/>
  <c r="X88" i="4"/>
  <c r="Y88" i="4"/>
  <c r="Z88" i="4"/>
  <c r="AA88" i="4"/>
  <c r="AB88" i="4"/>
  <c r="AC88" i="4"/>
  <c r="AD88" i="4"/>
  <c r="AE88" i="4"/>
  <c r="AF88" i="4"/>
  <c r="AG88" i="4"/>
  <c r="AH88" i="4"/>
  <c r="AI88" i="4"/>
  <c r="R89" i="4"/>
  <c r="T89" i="4"/>
  <c r="U89" i="4"/>
  <c r="V89" i="4"/>
  <c r="X89" i="4"/>
  <c r="Y89" i="4"/>
  <c r="Z89" i="4"/>
  <c r="AA89" i="4"/>
  <c r="AB89" i="4"/>
  <c r="AC89" i="4"/>
  <c r="AD89" i="4"/>
  <c r="AE89" i="4"/>
  <c r="AF89" i="4"/>
  <c r="AG89" i="4"/>
  <c r="AH89" i="4"/>
  <c r="AI89" i="4"/>
  <c r="R90" i="4"/>
  <c r="T90" i="4"/>
  <c r="U90" i="4"/>
  <c r="V90" i="4"/>
  <c r="X90" i="4"/>
  <c r="Y90" i="4"/>
  <c r="Z90" i="4"/>
  <c r="AA90" i="4"/>
  <c r="AB90" i="4"/>
  <c r="AC90" i="4"/>
  <c r="AD90" i="4"/>
  <c r="AE90" i="4"/>
  <c r="AF90" i="4"/>
  <c r="AG90" i="4"/>
  <c r="AH90" i="4"/>
  <c r="AI90" i="4"/>
  <c r="R91" i="4"/>
  <c r="T91" i="4"/>
  <c r="U91" i="4"/>
  <c r="V91" i="4"/>
  <c r="X91" i="4"/>
  <c r="Y91" i="4"/>
  <c r="Z91" i="4"/>
  <c r="AA91" i="4"/>
  <c r="AB91" i="4"/>
  <c r="AC91" i="4"/>
  <c r="AD91" i="4"/>
  <c r="AE91" i="4"/>
  <c r="AF91" i="4"/>
  <c r="AG91" i="4"/>
  <c r="AH91" i="4"/>
  <c r="AI91" i="4"/>
  <c r="R92" i="4"/>
  <c r="T92" i="4"/>
  <c r="U92" i="4"/>
  <c r="V92" i="4"/>
  <c r="X92" i="4"/>
  <c r="Y92" i="4"/>
  <c r="Z92" i="4"/>
  <c r="AA92" i="4"/>
  <c r="AB92" i="4"/>
  <c r="AC92" i="4"/>
  <c r="AD92" i="4"/>
  <c r="AE92" i="4"/>
  <c r="AF92" i="4"/>
  <c r="AG92" i="4"/>
  <c r="AH92" i="4"/>
  <c r="AI92" i="4"/>
  <c r="R93" i="4"/>
  <c r="T93" i="4"/>
  <c r="U93" i="4"/>
  <c r="V93" i="4"/>
  <c r="X93" i="4"/>
  <c r="Y93" i="4"/>
  <c r="Z93" i="4"/>
  <c r="AA93" i="4"/>
  <c r="AB93" i="4"/>
  <c r="AC93" i="4"/>
  <c r="AD93" i="4"/>
  <c r="AE93" i="4"/>
  <c r="AF93" i="4"/>
  <c r="AG93" i="4"/>
  <c r="AH93" i="4"/>
  <c r="AI93" i="4"/>
  <c r="R94" i="4"/>
  <c r="T94" i="4"/>
  <c r="U94" i="4"/>
  <c r="V94" i="4"/>
  <c r="X94" i="4"/>
  <c r="Y94" i="4"/>
  <c r="Z94" i="4"/>
  <c r="AA94" i="4"/>
  <c r="AB94" i="4"/>
  <c r="AC94" i="4"/>
  <c r="AD94" i="4"/>
  <c r="AE94" i="4"/>
  <c r="AF94" i="4"/>
  <c r="AG94" i="4"/>
  <c r="AH94" i="4"/>
  <c r="AI94" i="4"/>
  <c r="R95" i="4"/>
  <c r="T95" i="4"/>
  <c r="U95" i="4"/>
  <c r="V95" i="4"/>
  <c r="X95" i="4"/>
  <c r="Y95" i="4"/>
  <c r="Z95" i="4"/>
  <c r="AA95" i="4"/>
  <c r="AB95" i="4"/>
  <c r="AC95" i="4"/>
  <c r="AD95" i="4"/>
  <c r="AE95" i="4"/>
  <c r="AF95" i="4"/>
  <c r="AG95" i="4"/>
  <c r="AH95" i="4"/>
  <c r="AI95" i="4"/>
  <c r="R96" i="4"/>
  <c r="T96" i="4"/>
  <c r="U96" i="4"/>
  <c r="V96" i="4"/>
  <c r="X96" i="4"/>
  <c r="Y96" i="4"/>
  <c r="Z96" i="4"/>
  <c r="AA96" i="4"/>
  <c r="AB96" i="4"/>
  <c r="AC96" i="4"/>
  <c r="AD96" i="4"/>
  <c r="AE96" i="4"/>
  <c r="AF96" i="4"/>
  <c r="AG96" i="4"/>
  <c r="AH96" i="4"/>
  <c r="AI96" i="4"/>
  <c r="R97" i="4"/>
  <c r="T97" i="4"/>
  <c r="U97" i="4"/>
  <c r="V97" i="4"/>
  <c r="X97" i="4"/>
  <c r="Y97" i="4"/>
  <c r="Z97" i="4"/>
  <c r="AA97" i="4"/>
  <c r="AB97" i="4"/>
  <c r="AC97" i="4"/>
  <c r="AD97" i="4"/>
  <c r="AE97" i="4"/>
  <c r="AF97" i="4"/>
  <c r="AG97" i="4"/>
  <c r="AH97" i="4"/>
  <c r="AI97" i="4"/>
  <c r="R98" i="4"/>
  <c r="T98" i="4"/>
  <c r="U98" i="4"/>
  <c r="V98" i="4"/>
  <c r="X98" i="4"/>
  <c r="Y98" i="4"/>
  <c r="Z98" i="4"/>
  <c r="AA98" i="4"/>
  <c r="AB98" i="4"/>
  <c r="AC98" i="4"/>
  <c r="AD98" i="4"/>
  <c r="AE98" i="4"/>
  <c r="AF98" i="4"/>
  <c r="AG98" i="4"/>
  <c r="AH98" i="4"/>
  <c r="AI98" i="4"/>
  <c r="R99" i="4"/>
  <c r="T99" i="4"/>
  <c r="U99" i="4"/>
  <c r="V99" i="4"/>
  <c r="X99" i="4"/>
  <c r="Y99" i="4"/>
  <c r="Z99" i="4"/>
  <c r="AA99" i="4"/>
  <c r="AB99" i="4"/>
  <c r="AC99" i="4"/>
  <c r="AD99" i="4"/>
  <c r="AE99" i="4"/>
  <c r="AF99" i="4"/>
  <c r="AG99" i="4"/>
  <c r="AH99" i="4"/>
  <c r="AI99" i="4"/>
  <c r="R100" i="4"/>
  <c r="T100" i="4"/>
  <c r="U100" i="4"/>
  <c r="V100" i="4"/>
  <c r="X100" i="4"/>
  <c r="Y100" i="4"/>
  <c r="Z100" i="4"/>
  <c r="AA100" i="4"/>
  <c r="AB100" i="4"/>
  <c r="AC100" i="4"/>
  <c r="AD100" i="4"/>
  <c r="AE100" i="4"/>
  <c r="AF100" i="4"/>
  <c r="AG100" i="4"/>
  <c r="AH100" i="4"/>
  <c r="AI100" i="4"/>
  <c r="R101" i="4"/>
  <c r="T101" i="4"/>
  <c r="U101" i="4"/>
  <c r="V101" i="4"/>
  <c r="X101" i="4"/>
  <c r="Y101" i="4"/>
  <c r="Z101" i="4"/>
  <c r="AA101" i="4"/>
  <c r="AB101" i="4"/>
  <c r="AC101" i="4"/>
  <c r="AD101" i="4"/>
  <c r="AE101" i="4"/>
  <c r="AF101" i="4"/>
  <c r="AG101" i="4"/>
  <c r="AH101" i="4"/>
  <c r="AI101" i="4"/>
  <c r="R102" i="4"/>
  <c r="T102" i="4"/>
  <c r="U102" i="4"/>
  <c r="V102" i="4"/>
  <c r="X102" i="4"/>
  <c r="Y102" i="4"/>
  <c r="Z102" i="4"/>
  <c r="AA102" i="4"/>
  <c r="AB102" i="4"/>
  <c r="AC102" i="4"/>
  <c r="AD102" i="4"/>
  <c r="AE102" i="4"/>
  <c r="AF102" i="4"/>
  <c r="AG102" i="4"/>
  <c r="AH102" i="4"/>
  <c r="AI102" i="4"/>
  <c r="R103" i="4"/>
  <c r="T103" i="4"/>
  <c r="U103" i="4"/>
  <c r="V103" i="4"/>
  <c r="X103" i="4"/>
  <c r="Y103" i="4"/>
  <c r="Z103" i="4"/>
  <c r="AA103" i="4"/>
  <c r="AB103" i="4"/>
  <c r="AC103" i="4"/>
  <c r="AD103" i="4"/>
  <c r="AE103" i="4"/>
  <c r="AF103" i="4"/>
  <c r="AG103" i="4"/>
  <c r="AH103" i="4"/>
  <c r="AI103" i="4"/>
  <c r="R104" i="4"/>
  <c r="T104" i="4"/>
  <c r="U104" i="4"/>
  <c r="V104" i="4"/>
  <c r="X104" i="4"/>
  <c r="Y104" i="4"/>
  <c r="Z104" i="4"/>
  <c r="AA104" i="4"/>
  <c r="AB104" i="4"/>
  <c r="AC104" i="4"/>
  <c r="AD104" i="4"/>
  <c r="AE104" i="4"/>
  <c r="AF104" i="4"/>
  <c r="AG104" i="4"/>
  <c r="AH104" i="4"/>
  <c r="AI104" i="4"/>
  <c r="R105" i="4"/>
  <c r="T105" i="4"/>
  <c r="U105" i="4"/>
  <c r="V105" i="4"/>
  <c r="X105" i="4"/>
  <c r="Y105" i="4"/>
  <c r="Z105" i="4"/>
  <c r="AA105" i="4"/>
  <c r="AB105" i="4"/>
  <c r="AC105" i="4"/>
  <c r="AD105" i="4"/>
  <c r="AE105" i="4"/>
  <c r="AF105" i="4"/>
  <c r="AG105" i="4"/>
  <c r="AH105" i="4"/>
  <c r="AI105" i="4"/>
  <c r="R106" i="4"/>
  <c r="T106" i="4"/>
  <c r="U106" i="4"/>
  <c r="V106" i="4"/>
  <c r="X106" i="4"/>
  <c r="Y106" i="4"/>
  <c r="Z106" i="4"/>
  <c r="AA106" i="4"/>
  <c r="AB106" i="4"/>
  <c r="AC106" i="4"/>
  <c r="AD106" i="4"/>
  <c r="AE106" i="4"/>
  <c r="AF106" i="4"/>
  <c r="AG106" i="4"/>
  <c r="AH106" i="4"/>
  <c r="AI106" i="4"/>
  <c r="R107" i="4"/>
  <c r="T107" i="4"/>
  <c r="U107" i="4"/>
  <c r="V107" i="4"/>
  <c r="X107" i="4"/>
  <c r="Y107" i="4"/>
  <c r="Z107" i="4"/>
  <c r="AA107" i="4"/>
  <c r="AB107" i="4"/>
  <c r="AC107" i="4"/>
  <c r="AD107" i="4"/>
  <c r="AE107" i="4"/>
  <c r="AF107" i="4"/>
  <c r="AG107" i="4"/>
  <c r="AH107" i="4"/>
  <c r="AI107" i="4"/>
  <c r="R108" i="4"/>
  <c r="T108" i="4"/>
  <c r="U108" i="4"/>
  <c r="V108" i="4"/>
  <c r="X108" i="4"/>
  <c r="Y108" i="4"/>
  <c r="Z108" i="4"/>
  <c r="AA108" i="4"/>
  <c r="AB108" i="4"/>
  <c r="AC108" i="4"/>
  <c r="AD108" i="4"/>
  <c r="AE108" i="4"/>
  <c r="AF108" i="4"/>
  <c r="AG108" i="4"/>
  <c r="AH108" i="4"/>
  <c r="AI108" i="4"/>
  <c r="R109" i="4"/>
  <c r="T109" i="4"/>
  <c r="U109" i="4"/>
  <c r="V109" i="4"/>
  <c r="X109" i="4"/>
  <c r="Y109" i="4"/>
  <c r="Z109" i="4"/>
  <c r="AA109" i="4"/>
  <c r="AB109" i="4"/>
  <c r="AC109" i="4"/>
  <c r="AD109" i="4"/>
  <c r="AE109" i="4"/>
  <c r="AF109" i="4"/>
  <c r="AG109" i="4"/>
  <c r="AH109" i="4"/>
  <c r="AI109" i="4"/>
  <c r="R110" i="4"/>
  <c r="T110" i="4"/>
  <c r="U110" i="4"/>
  <c r="V110" i="4"/>
  <c r="X110" i="4"/>
  <c r="Y110" i="4"/>
  <c r="Z110" i="4"/>
  <c r="AA110" i="4"/>
  <c r="AB110" i="4"/>
  <c r="AC110" i="4"/>
  <c r="AD110" i="4"/>
  <c r="AE110" i="4"/>
  <c r="AF110" i="4"/>
  <c r="AG110" i="4"/>
  <c r="AH110" i="4"/>
  <c r="AI110" i="4"/>
  <c r="R111" i="4"/>
  <c r="T111" i="4"/>
  <c r="U111" i="4"/>
  <c r="V111" i="4"/>
  <c r="X111" i="4"/>
  <c r="Y111" i="4"/>
  <c r="Z111" i="4"/>
  <c r="AA111" i="4"/>
  <c r="AB111" i="4"/>
  <c r="AC111" i="4"/>
  <c r="AD111" i="4"/>
  <c r="AE111" i="4"/>
  <c r="AF111" i="4"/>
  <c r="AG111" i="4"/>
  <c r="AH111" i="4"/>
  <c r="AI111" i="4"/>
  <c r="R112" i="4"/>
  <c r="T112" i="4"/>
  <c r="U112" i="4"/>
  <c r="V112" i="4"/>
  <c r="X112" i="4"/>
  <c r="Y112" i="4"/>
  <c r="Z112" i="4"/>
  <c r="AA112" i="4"/>
  <c r="AB112" i="4"/>
  <c r="AC112" i="4"/>
  <c r="AD112" i="4"/>
  <c r="AE112" i="4"/>
  <c r="AF112" i="4"/>
  <c r="AG112" i="4"/>
  <c r="AH112" i="4"/>
  <c r="AI112" i="4"/>
  <c r="R113" i="4"/>
  <c r="T113" i="4"/>
  <c r="U113" i="4"/>
  <c r="V113" i="4"/>
  <c r="X113" i="4"/>
  <c r="Y113" i="4"/>
  <c r="Z113" i="4"/>
  <c r="AA113" i="4"/>
  <c r="AB113" i="4"/>
  <c r="AC113" i="4"/>
  <c r="AD113" i="4"/>
  <c r="AE113" i="4"/>
  <c r="AF113" i="4"/>
  <c r="AG113" i="4"/>
  <c r="AH113" i="4"/>
  <c r="AI113" i="4"/>
  <c r="R114" i="4"/>
  <c r="T114" i="4"/>
  <c r="U114" i="4"/>
  <c r="V114" i="4"/>
  <c r="X114" i="4"/>
  <c r="Y114" i="4"/>
  <c r="Z114" i="4"/>
  <c r="AA114" i="4"/>
  <c r="AB114" i="4"/>
  <c r="AC114" i="4"/>
  <c r="AD114" i="4"/>
  <c r="AE114" i="4"/>
  <c r="AF114" i="4"/>
  <c r="AG114" i="4"/>
  <c r="AH114" i="4"/>
  <c r="AI114" i="4"/>
  <c r="R115" i="4"/>
  <c r="T115" i="4"/>
  <c r="U115" i="4"/>
  <c r="V115" i="4"/>
  <c r="X115" i="4"/>
  <c r="Y115" i="4"/>
  <c r="Z115" i="4"/>
  <c r="AA115" i="4"/>
  <c r="AB115" i="4"/>
  <c r="AC115" i="4"/>
  <c r="AD115" i="4"/>
  <c r="AE115" i="4"/>
  <c r="AF115" i="4"/>
  <c r="AG115" i="4"/>
  <c r="AH115" i="4"/>
  <c r="AI115" i="4"/>
  <c r="R116" i="4"/>
  <c r="T116" i="4"/>
  <c r="U116" i="4"/>
  <c r="V116" i="4"/>
  <c r="X116" i="4"/>
  <c r="Y116" i="4"/>
  <c r="Z116" i="4"/>
  <c r="AA116" i="4"/>
  <c r="AB116" i="4"/>
  <c r="AC116" i="4"/>
  <c r="AD116" i="4"/>
  <c r="AE116" i="4"/>
  <c r="AF116" i="4"/>
  <c r="AG116" i="4"/>
  <c r="AH116" i="4"/>
  <c r="AI116" i="4"/>
  <c r="R117" i="4"/>
  <c r="T117" i="4"/>
  <c r="U117" i="4"/>
  <c r="V117" i="4"/>
  <c r="X117" i="4"/>
  <c r="Y117" i="4"/>
  <c r="Z117" i="4"/>
  <c r="AA117" i="4"/>
  <c r="AB117" i="4"/>
  <c r="AC117" i="4"/>
  <c r="AD117" i="4"/>
  <c r="AE117" i="4"/>
  <c r="AF117" i="4"/>
  <c r="AG117" i="4"/>
  <c r="AH117" i="4"/>
  <c r="AI117" i="4"/>
  <c r="R118" i="4"/>
  <c r="T118" i="4"/>
  <c r="U118" i="4"/>
  <c r="V118" i="4"/>
  <c r="X118" i="4"/>
  <c r="Y118" i="4"/>
  <c r="Z118" i="4"/>
  <c r="AA118" i="4"/>
  <c r="AB118" i="4"/>
  <c r="AC118" i="4"/>
  <c r="AD118" i="4"/>
  <c r="AE118" i="4"/>
  <c r="AF118" i="4"/>
  <c r="AG118" i="4"/>
  <c r="AH118" i="4"/>
  <c r="AI118" i="4"/>
  <c r="R119" i="4"/>
  <c r="T119" i="4"/>
  <c r="U119" i="4"/>
  <c r="V119" i="4"/>
  <c r="X119" i="4"/>
  <c r="Y119" i="4"/>
  <c r="Z119" i="4"/>
  <c r="AA119" i="4"/>
  <c r="AB119" i="4"/>
  <c r="AC119" i="4"/>
  <c r="AD119" i="4"/>
  <c r="AE119" i="4"/>
  <c r="AF119" i="4"/>
  <c r="AG119" i="4"/>
  <c r="AH119" i="4"/>
  <c r="AI119" i="4"/>
  <c r="R120" i="4"/>
  <c r="T120" i="4"/>
  <c r="U120" i="4"/>
  <c r="V120" i="4"/>
  <c r="X120" i="4"/>
  <c r="Y120" i="4"/>
  <c r="Z120" i="4"/>
  <c r="AA120" i="4"/>
  <c r="AB120" i="4"/>
  <c r="AC120" i="4"/>
  <c r="AD120" i="4"/>
  <c r="AE120" i="4"/>
  <c r="AF120" i="4"/>
  <c r="AG120" i="4"/>
  <c r="AH120" i="4"/>
  <c r="AI120" i="4"/>
  <c r="R121" i="4"/>
  <c r="T121" i="4"/>
  <c r="U121" i="4"/>
  <c r="V121" i="4"/>
  <c r="X121" i="4"/>
  <c r="Y121" i="4"/>
  <c r="Z121" i="4"/>
  <c r="AA121" i="4"/>
  <c r="AB121" i="4"/>
  <c r="AC121" i="4"/>
  <c r="AD121" i="4"/>
  <c r="AE121" i="4"/>
  <c r="AF121" i="4"/>
  <c r="AG121" i="4"/>
  <c r="AH121" i="4"/>
  <c r="AI121" i="4"/>
  <c r="R122" i="4"/>
  <c r="T122" i="4"/>
  <c r="U122" i="4"/>
  <c r="V122" i="4"/>
  <c r="X122" i="4"/>
  <c r="Y122" i="4"/>
  <c r="Z122" i="4"/>
  <c r="AA122" i="4"/>
  <c r="AB122" i="4"/>
  <c r="AC122" i="4"/>
  <c r="AD122" i="4"/>
  <c r="AE122" i="4"/>
  <c r="AF122" i="4"/>
  <c r="AG122" i="4"/>
  <c r="AH122" i="4"/>
  <c r="AI122" i="4"/>
  <c r="R123" i="4"/>
  <c r="T123" i="4"/>
  <c r="U123" i="4"/>
  <c r="V123" i="4"/>
  <c r="X123" i="4"/>
  <c r="Y123" i="4"/>
  <c r="Z123" i="4"/>
  <c r="AA123" i="4"/>
  <c r="AB123" i="4"/>
  <c r="AC123" i="4"/>
  <c r="AD123" i="4"/>
  <c r="AE123" i="4"/>
  <c r="AF123" i="4"/>
  <c r="AG123" i="4"/>
  <c r="AH123" i="4"/>
  <c r="AI123" i="4"/>
  <c r="R124" i="4"/>
  <c r="T124" i="4"/>
  <c r="U124" i="4"/>
  <c r="V124" i="4"/>
  <c r="X124" i="4"/>
  <c r="Y124" i="4"/>
  <c r="Z124" i="4"/>
  <c r="AA124" i="4"/>
  <c r="AB124" i="4"/>
  <c r="AC124" i="4"/>
  <c r="AD124" i="4"/>
  <c r="AE124" i="4"/>
  <c r="AF124" i="4"/>
  <c r="AG124" i="4"/>
  <c r="AH124" i="4"/>
  <c r="AI124" i="4"/>
  <c r="R125" i="4"/>
  <c r="T125" i="4"/>
  <c r="U125" i="4"/>
  <c r="V125" i="4"/>
  <c r="X125" i="4"/>
  <c r="Y125" i="4"/>
  <c r="Z125" i="4"/>
  <c r="AA125" i="4"/>
  <c r="AB125" i="4"/>
  <c r="AC125" i="4"/>
  <c r="AD125" i="4"/>
  <c r="AE125" i="4"/>
  <c r="AF125" i="4"/>
  <c r="AG125" i="4"/>
  <c r="AH125" i="4"/>
  <c r="AI125" i="4"/>
  <c r="R126" i="4"/>
  <c r="T126" i="4"/>
  <c r="U126" i="4"/>
  <c r="V126" i="4"/>
  <c r="X126" i="4"/>
  <c r="Y126" i="4"/>
  <c r="Z126" i="4"/>
  <c r="AA126" i="4"/>
  <c r="AB126" i="4"/>
  <c r="AC126" i="4"/>
  <c r="AD126" i="4"/>
  <c r="AE126" i="4"/>
  <c r="AF126" i="4"/>
  <c r="AG126" i="4"/>
  <c r="AH126" i="4"/>
  <c r="AI126" i="4"/>
  <c r="R127" i="4"/>
  <c r="T127" i="4"/>
  <c r="U127" i="4"/>
  <c r="V127" i="4"/>
  <c r="X127" i="4"/>
  <c r="Y127" i="4"/>
  <c r="Z127" i="4"/>
  <c r="AA127" i="4"/>
  <c r="AB127" i="4"/>
  <c r="AC127" i="4"/>
  <c r="AD127" i="4"/>
  <c r="AE127" i="4"/>
  <c r="AF127" i="4"/>
  <c r="AG127" i="4"/>
  <c r="AH127" i="4"/>
  <c r="AI127" i="4"/>
  <c r="R128" i="4"/>
  <c r="T128" i="4"/>
  <c r="U128" i="4"/>
  <c r="V128" i="4"/>
  <c r="X128" i="4"/>
  <c r="Y128" i="4"/>
  <c r="Z128" i="4"/>
  <c r="AA128" i="4"/>
  <c r="AB128" i="4"/>
  <c r="AC128" i="4"/>
  <c r="AD128" i="4"/>
  <c r="AE128" i="4"/>
  <c r="AF128" i="4"/>
  <c r="AG128" i="4"/>
  <c r="AH128" i="4"/>
  <c r="AI128" i="4"/>
  <c r="R129" i="4"/>
  <c r="T129" i="4"/>
  <c r="U129" i="4"/>
  <c r="V129" i="4"/>
  <c r="X129" i="4"/>
  <c r="Y129" i="4"/>
  <c r="Z129" i="4"/>
  <c r="AA129" i="4"/>
  <c r="AB129" i="4"/>
  <c r="AC129" i="4"/>
  <c r="AD129" i="4"/>
  <c r="AE129" i="4"/>
  <c r="AF129" i="4"/>
  <c r="AG129" i="4"/>
  <c r="AH129" i="4"/>
  <c r="AI129" i="4"/>
  <c r="R130" i="4"/>
  <c r="T130" i="4"/>
  <c r="U130" i="4"/>
  <c r="V130" i="4"/>
  <c r="X130" i="4"/>
  <c r="Y130" i="4"/>
  <c r="Z130" i="4"/>
  <c r="AA130" i="4"/>
  <c r="AB130" i="4"/>
  <c r="AC130" i="4"/>
  <c r="AD130" i="4"/>
  <c r="AE130" i="4"/>
  <c r="AF130" i="4"/>
  <c r="AG130" i="4"/>
  <c r="AH130" i="4"/>
  <c r="AI130" i="4"/>
  <c r="R131" i="4"/>
  <c r="T131" i="4"/>
  <c r="U131" i="4"/>
  <c r="V131" i="4"/>
  <c r="X131" i="4"/>
  <c r="Y131" i="4"/>
  <c r="Z131" i="4"/>
  <c r="AA131" i="4"/>
  <c r="AB131" i="4"/>
  <c r="AC131" i="4"/>
  <c r="AD131" i="4"/>
  <c r="AE131" i="4"/>
  <c r="AF131" i="4"/>
  <c r="AG131" i="4"/>
  <c r="AH131" i="4"/>
  <c r="AI131" i="4"/>
  <c r="R132" i="4"/>
  <c r="T132" i="4"/>
  <c r="U132" i="4"/>
  <c r="V132" i="4"/>
  <c r="X132" i="4"/>
  <c r="Y132" i="4"/>
  <c r="Z132" i="4"/>
  <c r="AA132" i="4"/>
  <c r="AB132" i="4"/>
  <c r="AC132" i="4"/>
  <c r="AD132" i="4"/>
  <c r="AE132" i="4"/>
  <c r="AF132" i="4"/>
  <c r="AG132" i="4"/>
  <c r="AH132" i="4"/>
  <c r="AI132" i="4"/>
  <c r="R133" i="4"/>
  <c r="T133" i="4"/>
  <c r="U133" i="4"/>
  <c r="V133" i="4"/>
  <c r="X133" i="4"/>
  <c r="Y133" i="4"/>
  <c r="Z133" i="4"/>
  <c r="AA133" i="4"/>
  <c r="AB133" i="4"/>
  <c r="AC133" i="4"/>
  <c r="AD133" i="4"/>
  <c r="AE133" i="4"/>
  <c r="AF133" i="4"/>
  <c r="AG133" i="4"/>
  <c r="AH133" i="4"/>
  <c r="AI133" i="4"/>
  <c r="R134" i="4"/>
  <c r="T134" i="4"/>
  <c r="U134" i="4"/>
  <c r="V134" i="4"/>
  <c r="X134" i="4"/>
  <c r="Y134" i="4"/>
  <c r="Z134" i="4"/>
  <c r="AA134" i="4"/>
  <c r="AB134" i="4"/>
  <c r="AC134" i="4"/>
  <c r="AD134" i="4"/>
  <c r="AE134" i="4"/>
  <c r="AF134" i="4"/>
  <c r="AG134" i="4"/>
  <c r="AH134" i="4"/>
  <c r="AI134" i="4"/>
  <c r="R135" i="4"/>
  <c r="T135" i="4"/>
  <c r="U135" i="4"/>
  <c r="V135" i="4"/>
  <c r="X135" i="4"/>
  <c r="Y135" i="4"/>
  <c r="Z135" i="4"/>
  <c r="AA135" i="4"/>
  <c r="AB135" i="4"/>
  <c r="AC135" i="4"/>
  <c r="AD135" i="4"/>
  <c r="AE135" i="4"/>
  <c r="AF135" i="4"/>
  <c r="AG135" i="4"/>
  <c r="AH135" i="4"/>
  <c r="AI135" i="4"/>
  <c r="R136" i="4"/>
  <c r="T136" i="4"/>
  <c r="U136" i="4"/>
  <c r="V136" i="4"/>
  <c r="X136" i="4"/>
  <c r="Y136" i="4"/>
  <c r="Z136" i="4"/>
  <c r="AA136" i="4"/>
  <c r="AB136" i="4"/>
  <c r="AC136" i="4"/>
  <c r="AD136" i="4"/>
  <c r="AE136" i="4"/>
  <c r="AF136" i="4"/>
  <c r="AG136" i="4"/>
  <c r="AH136" i="4"/>
  <c r="AI136" i="4"/>
  <c r="R137" i="4"/>
  <c r="T137" i="4"/>
  <c r="U137" i="4"/>
  <c r="V137" i="4"/>
  <c r="X137" i="4"/>
  <c r="Y137" i="4"/>
  <c r="Z137" i="4"/>
  <c r="AA137" i="4"/>
  <c r="AB137" i="4"/>
  <c r="AC137" i="4"/>
  <c r="AD137" i="4"/>
  <c r="AE137" i="4"/>
  <c r="AF137" i="4"/>
  <c r="AG137" i="4"/>
  <c r="AH137" i="4"/>
  <c r="AI137" i="4"/>
  <c r="R138" i="4"/>
  <c r="T138" i="4"/>
  <c r="U138" i="4"/>
  <c r="V138" i="4"/>
  <c r="X138" i="4"/>
  <c r="Y138" i="4"/>
  <c r="Z138" i="4"/>
  <c r="AA138" i="4"/>
  <c r="AB138" i="4"/>
  <c r="AC138" i="4"/>
  <c r="AD138" i="4"/>
  <c r="AE138" i="4"/>
  <c r="AF138" i="4"/>
  <c r="AG138" i="4"/>
  <c r="AH138" i="4"/>
  <c r="AI138" i="4"/>
  <c r="R139" i="4"/>
  <c r="T139" i="4"/>
  <c r="U139" i="4"/>
  <c r="V139" i="4"/>
  <c r="X139" i="4"/>
  <c r="Y139" i="4"/>
  <c r="Z139" i="4"/>
  <c r="AA139" i="4"/>
  <c r="AB139" i="4"/>
  <c r="AC139" i="4"/>
  <c r="AD139" i="4"/>
  <c r="AE139" i="4"/>
  <c r="AF139" i="4"/>
  <c r="AG139" i="4"/>
  <c r="AH139" i="4"/>
  <c r="AI139" i="4"/>
  <c r="R140" i="4"/>
  <c r="T140" i="4"/>
  <c r="U140" i="4"/>
  <c r="V140" i="4"/>
  <c r="X140" i="4"/>
  <c r="Y140" i="4"/>
  <c r="Z140" i="4"/>
  <c r="AA140" i="4"/>
  <c r="AB140" i="4"/>
  <c r="AC140" i="4"/>
  <c r="AD140" i="4"/>
  <c r="AE140" i="4"/>
  <c r="AF140" i="4"/>
  <c r="AG140" i="4"/>
  <c r="AH140" i="4"/>
  <c r="AI140" i="4"/>
  <c r="R141" i="4"/>
  <c r="T141" i="4"/>
  <c r="U141" i="4"/>
  <c r="V141" i="4"/>
  <c r="X141" i="4"/>
  <c r="Y141" i="4"/>
  <c r="Z141" i="4"/>
  <c r="AA141" i="4"/>
  <c r="AB141" i="4"/>
  <c r="AC141" i="4"/>
  <c r="AD141" i="4"/>
  <c r="AE141" i="4"/>
  <c r="AF141" i="4"/>
  <c r="AG141" i="4"/>
  <c r="AH141" i="4"/>
  <c r="AI141" i="4"/>
  <c r="R142" i="4"/>
  <c r="T142" i="4"/>
  <c r="U142" i="4"/>
  <c r="V142" i="4"/>
  <c r="X142" i="4"/>
  <c r="Y142" i="4"/>
  <c r="Z142" i="4"/>
  <c r="AA142" i="4"/>
  <c r="AB142" i="4"/>
  <c r="AC142" i="4"/>
  <c r="AD142" i="4"/>
  <c r="AE142" i="4"/>
  <c r="AF142" i="4"/>
  <c r="AG142" i="4"/>
  <c r="AH142" i="4"/>
  <c r="AI142" i="4"/>
  <c r="R143" i="4"/>
  <c r="T143" i="4"/>
  <c r="U143" i="4"/>
  <c r="V143" i="4"/>
  <c r="X143" i="4"/>
  <c r="Y143" i="4"/>
  <c r="Z143" i="4"/>
  <c r="AA143" i="4"/>
  <c r="AB143" i="4"/>
  <c r="AC143" i="4"/>
  <c r="AD143" i="4"/>
  <c r="AE143" i="4"/>
  <c r="AF143" i="4"/>
  <c r="AG143" i="4"/>
  <c r="AH143" i="4"/>
  <c r="AI143" i="4"/>
  <c r="R144" i="4"/>
  <c r="T144" i="4"/>
  <c r="U144" i="4"/>
  <c r="V144" i="4"/>
  <c r="X144" i="4"/>
  <c r="Y144" i="4"/>
  <c r="Z144" i="4"/>
  <c r="AA144" i="4"/>
  <c r="AB144" i="4"/>
  <c r="AC144" i="4"/>
  <c r="AD144" i="4"/>
  <c r="AE144" i="4"/>
  <c r="AF144" i="4"/>
  <c r="AG144" i="4"/>
  <c r="AH144" i="4"/>
  <c r="AI144" i="4"/>
  <c r="R145" i="4"/>
  <c r="T145" i="4"/>
  <c r="U145" i="4"/>
  <c r="V145" i="4"/>
  <c r="X145" i="4"/>
  <c r="Y145" i="4"/>
  <c r="Z145" i="4"/>
  <c r="AA145" i="4"/>
  <c r="AB145" i="4"/>
  <c r="AC145" i="4"/>
  <c r="AD145" i="4"/>
  <c r="AE145" i="4"/>
  <c r="AF145" i="4"/>
  <c r="AG145" i="4"/>
  <c r="AH145" i="4"/>
  <c r="AI145" i="4"/>
  <c r="R146" i="4"/>
  <c r="T146" i="4"/>
  <c r="U146" i="4"/>
  <c r="V146" i="4"/>
  <c r="X146" i="4"/>
  <c r="Y146" i="4"/>
  <c r="Z146" i="4"/>
  <c r="AA146" i="4"/>
  <c r="AB146" i="4"/>
  <c r="AC146" i="4"/>
  <c r="AD146" i="4"/>
  <c r="AE146" i="4"/>
  <c r="AF146" i="4"/>
  <c r="AG146" i="4"/>
  <c r="AH146" i="4"/>
  <c r="AI146" i="4"/>
  <c r="R147" i="4"/>
  <c r="T147" i="4"/>
  <c r="U147" i="4"/>
  <c r="V147" i="4"/>
  <c r="X147" i="4"/>
  <c r="Y147" i="4"/>
  <c r="Z147" i="4"/>
  <c r="AA147" i="4"/>
  <c r="AB147" i="4"/>
  <c r="AC147" i="4"/>
  <c r="AD147" i="4"/>
  <c r="AE147" i="4"/>
  <c r="AF147" i="4"/>
  <c r="AG147" i="4"/>
  <c r="AH147" i="4"/>
  <c r="AI147" i="4"/>
  <c r="R148" i="4"/>
  <c r="T148" i="4"/>
  <c r="U148" i="4"/>
  <c r="V148" i="4"/>
  <c r="X148" i="4"/>
  <c r="Y148" i="4"/>
  <c r="Z148" i="4"/>
  <c r="AA148" i="4"/>
  <c r="AB148" i="4"/>
  <c r="AC148" i="4"/>
  <c r="AD148" i="4"/>
  <c r="AE148" i="4"/>
  <c r="AF148" i="4"/>
  <c r="AG148" i="4"/>
  <c r="AH148" i="4"/>
  <c r="AI148" i="4"/>
  <c r="R149" i="4"/>
  <c r="T149" i="4"/>
  <c r="U149" i="4"/>
  <c r="V149" i="4"/>
  <c r="X149" i="4"/>
  <c r="Y149" i="4"/>
  <c r="Z149" i="4"/>
  <c r="AA149" i="4"/>
  <c r="AB149" i="4"/>
  <c r="AC149" i="4"/>
  <c r="AD149" i="4"/>
  <c r="AE149" i="4"/>
  <c r="AF149" i="4"/>
  <c r="AG149" i="4"/>
  <c r="AH149" i="4"/>
  <c r="AI149" i="4"/>
  <c r="R150" i="4"/>
  <c r="T150" i="4"/>
  <c r="U150" i="4"/>
  <c r="V150" i="4"/>
  <c r="X150" i="4"/>
  <c r="Y150" i="4"/>
  <c r="Z150" i="4"/>
  <c r="AA150" i="4"/>
  <c r="AB150" i="4"/>
  <c r="AC150" i="4"/>
  <c r="AD150" i="4"/>
  <c r="AE150" i="4"/>
  <c r="AF150" i="4"/>
  <c r="AG150" i="4"/>
  <c r="AH150" i="4"/>
  <c r="AI150" i="4"/>
  <c r="R151" i="4"/>
  <c r="T151" i="4"/>
  <c r="U151" i="4"/>
  <c r="V151" i="4"/>
  <c r="X151" i="4"/>
  <c r="Y151" i="4"/>
  <c r="Z151" i="4"/>
  <c r="AA151" i="4"/>
  <c r="AB151" i="4"/>
  <c r="AC151" i="4"/>
  <c r="AD151" i="4"/>
  <c r="AE151" i="4"/>
  <c r="AF151" i="4"/>
  <c r="AG151" i="4"/>
  <c r="AH151" i="4"/>
  <c r="AI151" i="4"/>
  <c r="R152" i="4"/>
  <c r="T152" i="4"/>
  <c r="U152" i="4"/>
  <c r="V152" i="4"/>
  <c r="X152" i="4"/>
  <c r="Y152" i="4"/>
  <c r="Z152" i="4"/>
  <c r="AA152" i="4"/>
  <c r="AB152" i="4"/>
  <c r="AC152" i="4"/>
  <c r="AD152" i="4"/>
  <c r="AE152" i="4"/>
  <c r="AF152" i="4"/>
  <c r="AG152" i="4"/>
  <c r="AH152" i="4"/>
  <c r="AI152" i="4"/>
  <c r="R153" i="4"/>
  <c r="T153" i="4"/>
  <c r="U153" i="4"/>
  <c r="V153" i="4"/>
  <c r="X153" i="4"/>
  <c r="Y153" i="4"/>
  <c r="Z153" i="4"/>
  <c r="AA153" i="4"/>
  <c r="AB153" i="4"/>
  <c r="AC153" i="4"/>
  <c r="AD153" i="4"/>
  <c r="AE153" i="4"/>
  <c r="AF153" i="4"/>
  <c r="AG153" i="4"/>
  <c r="AH153" i="4"/>
  <c r="AI153" i="4"/>
  <c r="R154" i="4"/>
  <c r="T154" i="4"/>
  <c r="U154" i="4"/>
  <c r="V154" i="4"/>
  <c r="X154" i="4"/>
  <c r="Y154" i="4"/>
  <c r="Z154" i="4"/>
  <c r="AA154" i="4"/>
  <c r="AB154" i="4"/>
  <c r="AC154" i="4"/>
  <c r="AD154" i="4"/>
  <c r="AE154" i="4"/>
  <c r="AF154" i="4"/>
  <c r="AG154" i="4"/>
  <c r="AH154" i="4"/>
  <c r="AI154" i="4"/>
  <c r="R155" i="4"/>
  <c r="T155" i="4"/>
  <c r="U155" i="4"/>
  <c r="V155" i="4"/>
  <c r="X155" i="4"/>
  <c r="Y155" i="4"/>
  <c r="Z155" i="4"/>
  <c r="AA155" i="4"/>
  <c r="AB155" i="4"/>
  <c r="AC155" i="4"/>
  <c r="AD155" i="4"/>
  <c r="AE155" i="4"/>
  <c r="AF155" i="4"/>
  <c r="AG155" i="4"/>
  <c r="AH155" i="4"/>
  <c r="AI155" i="4"/>
  <c r="R156" i="4"/>
  <c r="T156" i="4"/>
  <c r="U156" i="4"/>
  <c r="V156" i="4"/>
  <c r="X156" i="4"/>
  <c r="Y156" i="4"/>
  <c r="Z156" i="4"/>
  <c r="AA156" i="4"/>
  <c r="AB156" i="4"/>
  <c r="AC156" i="4"/>
  <c r="AD156" i="4"/>
  <c r="AE156" i="4"/>
  <c r="AF156" i="4"/>
  <c r="AG156" i="4"/>
  <c r="AH156" i="4"/>
  <c r="AI156" i="4"/>
  <c r="R157" i="4"/>
  <c r="T157" i="4"/>
  <c r="U157" i="4"/>
  <c r="V157" i="4"/>
  <c r="X157" i="4"/>
  <c r="Y157" i="4"/>
  <c r="Z157" i="4"/>
  <c r="AA157" i="4"/>
  <c r="AB157" i="4"/>
  <c r="AC157" i="4"/>
  <c r="AD157" i="4"/>
  <c r="AE157" i="4"/>
  <c r="AF157" i="4"/>
  <c r="AG157" i="4"/>
  <c r="AH157" i="4"/>
  <c r="AI157" i="4"/>
  <c r="R158" i="4"/>
  <c r="T158" i="4"/>
  <c r="U158" i="4"/>
  <c r="V158" i="4"/>
  <c r="X158" i="4"/>
  <c r="Y158" i="4"/>
  <c r="Z158" i="4"/>
  <c r="AA158" i="4"/>
  <c r="AB158" i="4"/>
  <c r="AC158" i="4"/>
  <c r="AD158" i="4"/>
  <c r="AE158" i="4"/>
  <c r="AF158" i="4"/>
  <c r="AG158" i="4"/>
  <c r="AH158" i="4"/>
  <c r="AI158" i="4"/>
  <c r="R159" i="4"/>
  <c r="T159" i="4"/>
  <c r="U159" i="4"/>
  <c r="V159" i="4"/>
  <c r="X159" i="4"/>
  <c r="Y159" i="4"/>
  <c r="Z159" i="4"/>
  <c r="AA159" i="4"/>
  <c r="AB159" i="4"/>
  <c r="AC159" i="4"/>
  <c r="AD159" i="4"/>
  <c r="AE159" i="4"/>
  <c r="AF159" i="4"/>
  <c r="AG159" i="4"/>
  <c r="AH159" i="4"/>
  <c r="AI159" i="4"/>
  <c r="R160" i="4"/>
  <c r="T160" i="4"/>
  <c r="U160" i="4"/>
  <c r="V160" i="4"/>
  <c r="X160" i="4"/>
  <c r="Y160" i="4"/>
  <c r="Z160" i="4"/>
  <c r="AA160" i="4"/>
  <c r="AB160" i="4"/>
  <c r="AC160" i="4"/>
  <c r="AD160" i="4"/>
  <c r="AE160" i="4"/>
  <c r="AF160" i="4"/>
  <c r="AG160" i="4"/>
  <c r="AH160" i="4"/>
  <c r="AI160" i="4"/>
  <c r="R161" i="4"/>
  <c r="T161" i="4"/>
  <c r="U161" i="4"/>
  <c r="V161" i="4"/>
  <c r="X161" i="4"/>
  <c r="Y161" i="4"/>
  <c r="Z161" i="4"/>
  <c r="AA161" i="4"/>
  <c r="AB161" i="4"/>
  <c r="AC161" i="4"/>
  <c r="AD161" i="4"/>
  <c r="AE161" i="4"/>
  <c r="AF161" i="4"/>
  <c r="AG161" i="4"/>
  <c r="AH161" i="4"/>
  <c r="AI161" i="4"/>
  <c r="R162" i="4"/>
  <c r="T162" i="4"/>
  <c r="U162" i="4"/>
  <c r="V162" i="4"/>
  <c r="X162" i="4"/>
  <c r="Y162" i="4"/>
  <c r="Z162" i="4"/>
  <c r="AA162" i="4"/>
  <c r="AB162" i="4"/>
  <c r="AC162" i="4"/>
  <c r="AD162" i="4"/>
  <c r="AE162" i="4"/>
  <c r="AF162" i="4"/>
  <c r="AG162" i="4"/>
  <c r="AH162" i="4"/>
  <c r="AI162" i="4"/>
  <c r="R163" i="4"/>
  <c r="T163" i="4"/>
  <c r="U163" i="4"/>
  <c r="V163" i="4"/>
  <c r="X163" i="4"/>
  <c r="Y163" i="4"/>
  <c r="Z163" i="4"/>
  <c r="AA163" i="4"/>
  <c r="AB163" i="4"/>
  <c r="AC163" i="4"/>
  <c r="AD163" i="4"/>
  <c r="AE163" i="4"/>
  <c r="AF163" i="4"/>
  <c r="AG163" i="4"/>
  <c r="AH163" i="4"/>
  <c r="AI163" i="4"/>
  <c r="R164" i="4"/>
  <c r="T164" i="4"/>
  <c r="U164" i="4"/>
  <c r="V164" i="4"/>
  <c r="X164" i="4"/>
  <c r="Y164" i="4"/>
  <c r="Z164" i="4"/>
  <c r="AA164" i="4"/>
  <c r="AB164" i="4"/>
  <c r="AC164" i="4"/>
  <c r="AD164" i="4"/>
  <c r="AE164" i="4"/>
  <c r="AF164" i="4"/>
  <c r="AG164" i="4"/>
  <c r="AH164" i="4"/>
  <c r="AI164" i="4"/>
  <c r="R165" i="4"/>
  <c r="T165" i="4"/>
  <c r="U165" i="4"/>
  <c r="V165" i="4"/>
  <c r="X165" i="4"/>
  <c r="Y165" i="4"/>
  <c r="Z165" i="4"/>
  <c r="AA165" i="4"/>
  <c r="AB165" i="4"/>
  <c r="AC165" i="4"/>
  <c r="AD165" i="4"/>
  <c r="AE165" i="4"/>
  <c r="AF165" i="4"/>
  <c r="AG165" i="4"/>
  <c r="AH165" i="4"/>
  <c r="AI165" i="4"/>
  <c r="R166" i="4"/>
  <c r="T166" i="4"/>
  <c r="U166" i="4"/>
  <c r="V166" i="4"/>
  <c r="X166" i="4"/>
  <c r="Y166" i="4"/>
  <c r="Z166" i="4"/>
  <c r="AA166" i="4"/>
  <c r="AB166" i="4"/>
  <c r="AC166" i="4"/>
  <c r="AD166" i="4"/>
  <c r="AE166" i="4"/>
  <c r="AF166" i="4"/>
  <c r="AG166" i="4"/>
  <c r="AH166" i="4"/>
  <c r="AI166" i="4"/>
  <c r="R167" i="4"/>
  <c r="T167" i="4"/>
  <c r="U167" i="4"/>
  <c r="V167" i="4"/>
  <c r="X167" i="4"/>
  <c r="Y167" i="4"/>
  <c r="Z167" i="4"/>
  <c r="AA167" i="4"/>
  <c r="AB167" i="4"/>
  <c r="AC167" i="4"/>
  <c r="AD167" i="4"/>
  <c r="AE167" i="4"/>
  <c r="AF167" i="4"/>
  <c r="AG167" i="4"/>
  <c r="AH167" i="4"/>
  <c r="AI167" i="4"/>
  <c r="R168" i="4"/>
  <c r="T168" i="4"/>
  <c r="U168" i="4"/>
  <c r="V168" i="4"/>
  <c r="X168" i="4"/>
  <c r="Y168" i="4"/>
  <c r="Z168" i="4"/>
  <c r="AA168" i="4"/>
  <c r="AB168" i="4"/>
  <c r="AC168" i="4"/>
  <c r="AD168" i="4"/>
  <c r="AE168" i="4"/>
  <c r="AF168" i="4"/>
  <c r="AG168" i="4"/>
  <c r="AH168" i="4"/>
  <c r="AI168" i="4"/>
  <c r="R169" i="4"/>
  <c r="T169" i="4"/>
  <c r="U169" i="4"/>
  <c r="V169" i="4"/>
  <c r="X169" i="4"/>
  <c r="Y169" i="4"/>
  <c r="Z169" i="4"/>
  <c r="AA169" i="4"/>
  <c r="AB169" i="4"/>
  <c r="AC169" i="4"/>
  <c r="AD169" i="4"/>
  <c r="AE169" i="4"/>
  <c r="AF169" i="4"/>
  <c r="AG169" i="4"/>
  <c r="AH169" i="4"/>
  <c r="AI169" i="4"/>
  <c r="R170" i="4"/>
  <c r="T170" i="4"/>
  <c r="U170" i="4"/>
  <c r="V170" i="4"/>
  <c r="X170" i="4"/>
  <c r="Y170" i="4"/>
  <c r="Z170" i="4"/>
  <c r="AA170" i="4"/>
  <c r="AB170" i="4"/>
  <c r="AC170" i="4"/>
  <c r="AD170" i="4"/>
  <c r="AE170" i="4"/>
  <c r="AF170" i="4"/>
  <c r="AG170" i="4"/>
  <c r="AH170" i="4"/>
  <c r="AI170" i="4"/>
  <c r="R171" i="4"/>
  <c r="T171" i="4"/>
  <c r="U171" i="4"/>
  <c r="V171" i="4"/>
  <c r="X171" i="4"/>
  <c r="Y171" i="4"/>
  <c r="Z171" i="4"/>
  <c r="AA171" i="4"/>
  <c r="AB171" i="4"/>
  <c r="AC171" i="4"/>
  <c r="AD171" i="4"/>
  <c r="AE171" i="4"/>
  <c r="AF171" i="4"/>
  <c r="AG171" i="4"/>
  <c r="AH171" i="4"/>
  <c r="AI171" i="4"/>
  <c r="R172" i="4"/>
  <c r="T172" i="4"/>
  <c r="U172" i="4"/>
  <c r="V172" i="4"/>
  <c r="X172" i="4"/>
  <c r="Y172" i="4"/>
  <c r="Z172" i="4"/>
  <c r="AA172" i="4"/>
  <c r="AB172" i="4"/>
  <c r="AC172" i="4"/>
  <c r="AD172" i="4"/>
  <c r="AE172" i="4"/>
  <c r="AF172" i="4"/>
  <c r="AG172" i="4"/>
  <c r="AH172" i="4"/>
  <c r="AI172" i="4"/>
  <c r="R173" i="4"/>
  <c r="T173" i="4"/>
  <c r="U173" i="4"/>
  <c r="V173" i="4"/>
  <c r="X173" i="4"/>
  <c r="Y173" i="4"/>
  <c r="Z173" i="4"/>
  <c r="AA173" i="4"/>
  <c r="AB173" i="4"/>
  <c r="AC173" i="4"/>
  <c r="AD173" i="4"/>
  <c r="AE173" i="4"/>
  <c r="AF173" i="4"/>
  <c r="AG173" i="4"/>
  <c r="AH173" i="4"/>
  <c r="AI173" i="4"/>
  <c r="R174" i="4"/>
  <c r="T174" i="4"/>
  <c r="U174" i="4"/>
  <c r="V174" i="4"/>
  <c r="X174" i="4"/>
  <c r="Y174" i="4"/>
  <c r="Z174" i="4"/>
  <c r="AA174" i="4"/>
  <c r="AB174" i="4"/>
  <c r="AC174" i="4"/>
  <c r="AD174" i="4"/>
  <c r="AE174" i="4"/>
  <c r="AF174" i="4"/>
  <c r="AG174" i="4"/>
  <c r="AH174" i="4"/>
  <c r="AI174" i="4"/>
  <c r="R175" i="4"/>
  <c r="T175" i="4"/>
  <c r="U175" i="4"/>
  <c r="V175" i="4"/>
  <c r="X175" i="4"/>
  <c r="Y175" i="4"/>
  <c r="Z175" i="4"/>
  <c r="AA175" i="4"/>
  <c r="AB175" i="4"/>
  <c r="AC175" i="4"/>
  <c r="AD175" i="4"/>
  <c r="AE175" i="4"/>
  <c r="AF175" i="4"/>
  <c r="AG175" i="4"/>
  <c r="AH175" i="4"/>
  <c r="AI175" i="4"/>
  <c r="R176" i="4"/>
  <c r="T176" i="4"/>
  <c r="U176" i="4"/>
  <c r="V176" i="4"/>
  <c r="X176" i="4"/>
  <c r="Y176" i="4"/>
  <c r="Z176" i="4"/>
  <c r="AA176" i="4"/>
  <c r="AB176" i="4"/>
  <c r="AC176" i="4"/>
  <c r="AD176" i="4"/>
  <c r="AE176" i="4"/>
  <c r="AF176" i="4"/>
  <c r="AG176" i="4"/>
  <c r="AH176" i="4"/>
  <c r="AI176" i="4"/>
  <c r="R177" i="4"/>
  <c r="T177" i="4"/>
  <c r="U177" i="4"/>
  <c r="V177" i="4"/>
  <c r="X177" i="4"/>
  <c r="Y177" i="4"/>
  <c r="Z177" i="4"/>
  <c r="AA177" i="4"/>
  <c r="AB177" i="4"/>
  <c r="AC177" i="4"/>
  <c r="AD177" i="4"/>
  <c r="AE177" i="4"/>
  <c r="AF177" i="4"/>
  <c r="AG177" i="4"/>
  <c r="AH177" i="4"/>
  <c r="AI177" i="4"/>
  <c r="R178" i="4"/>
  <c r="T178" i="4"/>
  <c r="U178" i="4"/>
  <c r="V178" i="4"/>
  <c r="X178" i="4"/>
  <c r="Y178" i="4"/>
  <c r="Z178" i="4"/>
  <c r="AA178" i="4"/>
  <c r="AB178" i="4"/>
  <c r="AC178" i="4"/>
  <c r="AD178" i="4"/>
  <c r="AE178" i="4"/>
  <c r="AF178" i="4"/>
  <c r="AG178" i="4"/>
  <c r="AH178" i="4"/>
  <c r="AI178" i="4"/>
  <c r="R179" i="4"/>
  <c r="T179" i="4"/>
  <c r="U179" i="4"/>
  <c r="V179" i="4"/>
  <c r="X179" i="4"/>
  <c r="Y179" i="4"/>
  <c r="Z179" i="4"/>
  <c r="AA179" i="4"/>
  <c r="AB179" i="4"/>
  <c r="AC179" i="4"/>
  <c r="AD179" i="4"/>
  <c r="AE179" i="4"/>
  <c r="AF179" i="4"/>
  <c r="AG179" i="4"/>
  <c r="AH179" i="4"/>
  <c r="AI179" i="4"/>
  <c r="R180" i="4"/>
  <c r="T180" i="4"/>
  <c r="U180" i="4"/>
  <c r="V180" i="4"/>
  <c r="X180" i="4"/>
  <c r="Y180" i="4"/>
  <c r="Z180" i="4"/>
  <c r="AA180" i="4"/>
  <c r="AB180" i="4"/>
  <c r="AC180" i="4"/>
  <c r="AD180" i="4"/>
  <c r="AE180" i="4"/>
  <c r="AF180" i="4"/>
  <c r="AG180" i="4"/>
  <c r="AH180" i="4"/>
  <c r="AI180" i="4"/>
  <c r="R181" i="4"/>
  <c r="T181" i="4"/>
  <c r="U181" i="4"/>
  <c r="V181" i="4"/>
  <c r="X181" i="4"/>
  <c r="Y181" i="4"/>
  <c r="Z181" i="4"/>
  <c r="AA181" i="4"/>
  <c r="AB181" i="4"/>
  <c r="AC181" i="4"/>
  <c r="AD181" i="4"/>
  <c r="AE181" i="4"/>
  <c r="AF181" i="4"/>
  <c r="AG181" i="4"/>
  <c r="AH181" i="4"/>
  <c r="AI181" i="4"/>
  <c r="R182" i="4"/>
  <c r="T182" i="4"/>
  <c r="U182" i="4"/>
  <c r="V182" i="4"/>
  <c r="X182" i="4"/>
  <c r="Y182" i="4"/>
  <c r="Z182" i="4"/>
  <c r="AA182" i="4"/>
  <c r="AB182" i="4"/>
  <c r="AC182" i="4"/>
  <c r="AD182" i="4"/>
  <c r="AE182" i="4"/>
  <c r="AF182" i="4"/>
  <c r="AG182" i="4"/>
  <c r="AH182" i="4"/>
  <c r="AI182" i="4"/>
  <c r="R183" i="4"/>
  <c r="T183" i="4"/>
  <c r="U183" i="4"/>
  <c r="V183" i="4"/>
  <c r="X183" i="4"/>
  <c r="Y183" i="4"/>
  <c r="Z183" i="4"/>
  <c r="AA183" i="4"/>
  <c r="AB183" i="4"/>
  <c r="AC183" i="4"/>
  <c r="AD183" i="4"/>
  <c r="AE183" i="4"/>
  <c r="AF183" i="4"/>
  <c r="AG183" i="4"/>
  <c r="AH183" i="4"/>
  <c r="AI183" i="4"/>
  <c r="R184" i="4"/>
  <c r="T184" i="4"/>
  <c r="U184" i="4"/>
  <c r="V184" i="4"/>
  <c r="X184" i="4"/>
  <c r="Y184" i="4"/>
  <c r="Z184" i="4"/>
  <c r="AA184" i="4"/>
  <c r="AB184" i="4"/>
  <c r="AC184" i="4"/>
  <c r="AD184" i="4"/>
  <c r="AE184" i="4"/>
  <c r="AF184" i="4"/>
  <c r="AG184" i="4"/>
  <c r="AH184" i="4"/>
  <c r="AI184" i="4"/>
  <c r="R185" i="4"/>
  <c r="T185" i="4"/>
  <c r="U185" i="4"/>
  <c r="V185" i="4"/>
  <c r="X185" i="4"/>
  <c r="Y185" i="4"/>
  <c r="Z185" i="4"/>
  <c r="AA185" i="4"/>
  <c r="AB185" i="4"/>
  <c r="AC185" i="4"/>
  <c r="AD185" i="4"/>
  <c r="AE185" i="4"/>
  <c r="AF185" i="4"/>
  <c r="AG185" i="4"/>
  <c r="AH185" i="4"/>
  <c r="AI185" i="4"/>
  <c r="R186" i="4"/>
  <c r="T186" i="4"/>
  <c r="U186" i="4"/>
  <c r="V186" i="4"/>
  <c r="X186" i="4"/>
  <c r="Y186" i="4"/>
  <c r="Z186" i="4"/>
  <c r="AA186" i="4"/>
  <c r="AB186" i="4"/>
  <c r="AC186" i="4"/>
  <c r="AD186" i="4"/>
  <c r="AE186" i="4"/>
  <c r="AF186" i="4"/>
  <c r="AG186" i="4"/>
  <c r="AH186" i="4"/>
  <c r="AI186" i="4"/>
  <c r="R187" i="4"/>
  <c r="T187" i="4"/>
  <c r="U187" i="4"/>
  <c r="V187" i="4"/>
  <c r="X187" i="4"/>
  <c r="Y187" i="4"/>
  <c r="Z187" i="4"/>
  <c r="AA187" i="4"/>
  <c r="AB187" i="4"/>
  <c r="AC187" i="4"/>
  <c r="AD187" i="4"/>
  <c r="AE187" i="4"/>
  <c r="AF187" i="4"/>
  <c r="AG187" i="4"/>
  <c r="AH187" i="4"/>
  <c r="AI187" i="4"/>
  <c r="R188" i="4"/>
  <c r="T188" i="4"/>
  <c r="U188" i="4"/>
  <c r="V188" i="4"/>
  <c r="X188" i="4"/>
  <c r="Y188" i="4"/>
  <c r="Z188" i="4"/>
  <c r="AA188" i="4"/>
  <c r="AB188" i="4"/>
  <c r="AC188" i="4"/>
  <c r="AD188" i="4"/>
  <c r="AE188" i="4"/>
  <c r="AF188" i="4"/>
  <c r="AG188" i="4"/>
  <c r="AH188" i="4"/>
  <c r="AI188" i="4"/>
  <c r="R189" i="4"/>
  <c r="T189" i="4"/>
  <c r="U189" i="4"/>
  <c r="V189" i="4"/>
  <c r="X189" i="4"/>
  <c r="Y189" i="4"/>
  <c r="Z189" i="4"/>
  <c r="AA189" i="4"/>
  <c r="AB189" i="4"/>
  <c r="AC189" i="4"/>
  <c r="AD189" i="4"/>
  <c r="AE189" i="4"/>
  <c r="AF189" i="4"/>
  <c r="AG189" i="4"/>
  <c r="AH189" i="4"/>
  <c r="AI189" i="4"/>
  <c r="R190" i="4"/>
  <c r="T190" i="4"/>
  <c r="U190" i="4"/>
  <c r="V190" i="4"/>
  <c r="X190" i="4"/>
  <c r="Y190" i="4"/>
  <c r="Z190" i="4"/>
  <c r="AA190" i="4"/>
  <c r="AB190" i="4"/>
  <c r="AC190" i="4"/>
  <c r="AD190" i="4"/>
  <c r="AE190" i="4"/>
  <c r="AF190" i="4"/>
  <c r="AG190" i="4"/>
  <c r="AH190" i="4"/>
  <c r="AI190" i="4"/>
  <c r="R191" i="4"/>
  <c r="T191" i="4"/>
  <c r="U191" i="4"/>
  <c r="V191" i="4"/>
  <c r="X191" i="4"/>
  <c r="Y191" i="4"/>
  <c r="Z191" i="4"/>
  <c r="AA191" i="4"/>
  <c r="AB191" i="4"/>
  <c r="AC191" i="4"/>
  <c r="AD191" i="4"/>
  <c r="AE191" i="4"/>
  <c r="AF191" i="4"/>
  <c r="AG191" i="4"/>
  <c r="AH191" i="4"/>
  <c r="AI191" i="4"/>
  <c r="R192" i="4"/>
  <c r="T192" i="4"/>
  <c r="U192" i="4"/>
  <c r="V192" i="4"/>
  <c r="X192" i="4"/>
  <c r="Y192" i="4"/>
  <c r="Z192" i="4"/>
  <c r="AA192" i="4"/>
  <c r="AB192" i="4"/>
  <c r="AC192" i="4"/>
  <c r="AD192" i="4"/>
  <c r="AE192" i="4"/>
  <c r="AF192" i="4"/>
  <c r="AG192" i="4"/>
  <c r="AH192" i="4"/>
  <c r="AI192" i="4"/>
  <c r="R193" i="4"/>
  <c r="T193" i="4"/>
  <c r="U193" i="4"/>
  <c r="V193" i="4"/>
  <c r="X193" i="4"/>
  <c r="Y193" i="4"/>
  <c r="Z193" i="4"/>
  <c r="AA193" i="4"/>
  <c r="AB193" i="4"/>
  <c r="AC193" i="4"/>
  <c r="AD193" i="4"/>
  <c r="AE193" i="4"/>
  <c r="AF193" i="4"/>
  <c r="AG193" i="4"/>
  <c r="AH193" i="4"/>
  <c r="AI193" i="4"/>
  <c r="AI5" i="4"/>
  <c r="AH5" i="4"/>
  <c r="AG5" i="4"/>
  <c r="AF5" i="4"/>
  <c r="AD5" i="4"/>
  <c r="AC5" i="4"/>
  <c r="Y5" i="4"/>
  <c r="Z5" i="4"/>
  <c r="AA5" i="4"/>
  <c r="AB5" i="4"/>
  <c r="AE5" i="4"/>
  <c r="X5" i="4"/>
  <c r="T5" i="4"/>
  <c r="V5" i="4"/>
  <c r="U5" i="4"/>
  <c r="C2" i="9"/>
  <c r="C3" i="9"/>
  <c r="C4" i="9"/>
  <c r="C5" i="9"/>
  <c r="C6" i="9"/>
  <c r="C7" i="9"/>
  <c r="C8" i="9"/>
  <c r="C1" i="9"/>
  <c r="C85" i="7"/>
  <c r="M85" i="7" s="1"/>
  <c r="C84" i="7"/>
  <c r="M84" i="7" s="1"/>
  <c r="C83" i="7"/>
  <c r="M83" i="7" s="1"/>
  <c r="C82" i="7"/>
  <c r="M82" i="7" s="1"/>
  <c r="B3" i="6"/>
  <c r="C3" i="6"/>
  <c r="D3" i="6"/>
  <c r="E3" i="6"/>
  <c r="F3" i="6"/>
  <c r="G3" i="6"/>
  <c r="H3" i="6"/>
  <c r="I3" i="6"/>
  <c r="J3" i="6"/>
  <c r="K3" i="6"/>
  <c r="L3" i="6"/>
  <c r="A3" i="6"/>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5" i="2"/>
  <c r="C203" i="4"/>
  <c r="H134" i="3"/>
  <c r="H133" i="3"/>
  <c r="H132" i="3"/>
  <c r="H131" i="3"/>
  <c r="D46" i="3"/>
  <c r="E46" i="3" s="1"/>
  <c r="D45" i="3"/>
  <c r="E45" i="3" s="1"/>
  <c r="D44" i="3"/>
  <c r="E44" i="3" s="1"/>
  <c r="D43" i="3"/>
  <c r="E43" i="3" s="1"/>
  <c r="D42" i="3"/>
  <c r="E42" i="3" s="1"/>
  <c r="E41" i="3"/>
  <c r="D41" i="3"/>
  <c r="D39" i="3"/>
  <c r="E39" i="3" s="1"/>
  <c r="E37" i="3"/>
  <c r="D37" i="3"/>
  <c r="D36" i="3"/>
  <c r="E36" i="3" s="1"/>
  <c r="D35" i="3"/>
  <c r="E35" i="3" s="1"/>
  <c r="D34" i="3"/>
  <c r="E34" i="3" s="1"/>
  <c r="E33" i="3"/>
  <c r="D33" i="3"/>
  <c r="E32" i="3"/>
  <c r="D32" i="3"/>
  <c r="D27" i="3"/>
  <c r="E27" i="3" s="1"/>
  <c r="D26" i="3"/>
  <c r="E26" i="3" s="1"/>
  <c r="E25" i="3"/>
  <c r="D25" i="3"/>
  <c r="E24" i="3"/>
  <c r="D24" i="3"/>
  <c r="D23" i="3"/>
  <c r="E23" i="3" s="1"/>
  <c r="E22" i="3"/>
  <c r="D22" i="3"/>
  <c r="E21" i="3"/>
  <c r="D21" i="3"/>
  <c r="D20" i="3"/>
  <c r="E20" i="3" s="1"/>
  <c r="D19" i="3"/>
  <c r="E19" i="3" s="1"/>
  <c r="D18" i="3"/>
  <c r="E18" i="3" s="1"/>
  <c r="D15" i="3"/>
  <c r="E15" i="3" s="1"/>
  <c r="E13" i="3"/>
  <c r="D13" i="3"/>
  <c r="D12" i="3"/>
  <c r="E12" i="3" s="1"/>
  <c r="E5" i="3"/>
  <c r="D5" i="3"/>
  <c r="D4" i="3"/>
  <c r="F71" i="2"/>
  <c r="G71" i="2" s="1"/>
  <c r="H71" i="2" s="1"/>
  <c r="I71" i="2" s="1"/>
  <c r="J71" i="2" s="1"/>
  <c r="B71" i="2"/>
  <c r="C71" i="2" s="1"/>
  <c r="D71" i="2" s="1"/>
  <c r="C254" i="1"/>
  <c r="Q234" i="7" l="1"/>
  <c r="Q222" i="7"/>
  <c r="Q214" i="7"/>
  <c r="Q206" i="7"/>
  <c r="Q198" i="7"/>
  <c r="Q190" i="7"/>
  <c r="Q182" i="7"/>
  <c r="Q174" i="7"/>
  <c r="Q166" i="7"/>
  <c r="Q158" i="7"/>
  <c r="Q150" i="7"/>
  <c r="Q142" i="7"/>
  <c r="Q134" i="7"/>
  <c r="Q126" i="7"/>
  <c r="Q118" i="7"/>
  <c r="Q110" i="7"/>
  <c r="Q102" i="7"/>
  <c r="Q94" i="7"/>
  <c r="Q86" i="7"/>
  <c r="Q194" i="7"/>
  <c r="Q186" i="7"/>
  <c r="Q178" i="7"/>
  <c r="Q170" i="7"/>
  <c r="Q162" i="7"/>
  <c r="Q78" i="7"/>
  <c r="Q70" i="7"/>
  <c r="Q62" i="7"/>
  <c r="Q242" i="7"/>
  <c r="Q226" i="7"/>
  <c r="Q218" i="7"/>
  <c r="Q210" i="7"/>
  <c r="Q5" i="7"/>
  <c r="Q54" i="7"/>
  <c r="Q258" i="7"/>
  <c r="Q250" i="7"/>
  <c r="Q202" i="7"/>
  <c r="AK5" i="4"/>
  <c r="AE40" i="6"/>
  <c r="AE32" i="6"/>
  <c r="AE24" i="6"/>
  <c r="AE16" i="6"/>
  <c r="AE8" i="6"/>
  <c r="AE43" i="6"/>
  <c r="AE35" i="6"/>
  <c r="AE27" i="6"/>
  <c r="AE19" i="6"/>
  <c r="AE11" i="6"/>
  <c r="AE5" i="6"/>
  <c r="AE38" i="6"/>
  <c r="AE30" i="6"/>
  <c r="AE22" i="6"/>
  <c r="AE14" i="6"/>
  <c r="AE6" i="6"/>
  <c r="AE41" i="6"/>
  <c r="AE33" i="6"/>
  <c r="AE25" i="6"/>
  <c r="AE17" i="6"/>
  <c r="AE9" i="6"/>
  <c r="AE44" i="6"/>
  <c r="AE36" i="6"/>
  <c r="AE28" i="6"/>
  <c r="AE20" i="6"/>
  <c r="AE12" i="6"/>
  <c r="AE39" i="6"/>
  <c r="AE31" i="6"/>
  <c r="AE23" i="6"/>
  <c r="AE15" i="6"/>
  <c r="AE7" i="6"/>
  <c r="AE42" i="6"/>
  <c r="AE34" i="6"/>
  <c r="AE26" i="6"/>
  <c r="AE18" i="6"/>
  <c r="AE10" i="6"/>
  <c r="AE45" i="6"/>
  <c r="AE37" i="6"/>
  <c r="AE29" i="6"/>
  <c r="AE21" i="6"/>
  <c r="AE13" i="6"/>
  <c r="Q261" i="7"/>
  <c r="Q253" i="7"/>
  <c r="Q245" i="7"/>
  <c r="Q237" i="7"/>
  <c r="Q229" i="7"/>
  <c r="Q221" i="7"/>
  <c r="Q213" i="7"/>
  <c r="Q205" i="7"/>
  <c r="Q189" i="7"/>
  <c r="Q181" i="7"/>
  <c r="Q173" i="7"/>
  <c r="Q165" i="7"/>
  <c r="Q157" i="7"/>
  <c r="Q149" i="7"/>
  <c r="Q141" i="7"/>
  <c r="Q133" i="7"/>
  <c r="Q125" i="7"/>
  <c r="Q117" i="7"/>
  <c r="Q109" i="7"/>
  <c r="Q101" i="7"/>
  <c r="Q93" i="7"/>
  <c r="Q85" i="7"/>
  <c r="Q77" i="7"/>
  <c r="Q69" i="7"/>
  <c r="Q61" i="7"/>
  <c r="Q53" i="7"/>
  <c r="Q45" i="7"/>
  <c r="Q37" i="7"/>
  <c r="Q29" i="7"/>
  <c r="Q21" i="7"/>
  <c r="Q13" i="7"/>
  <c r="Q180" i="7"/>
  <c r="Q179" i="7"/>
  <c r="Q177" i="7"/>
  <c r="Q176" i="7"/>
  <c r="Q175" i="7"/>
  <c r="Q84" i="7"/>
  <c r="Q83" i="7"/>
  <c r="Q82" i="7"/>
  <c r="Q81" i="7"/>
  <c r="Q80" i="7"/>
  <c r="Q79" i="7"/>
  <c r="Q115" i="7"/>
  <c r="Q36" i="7"/>
  <c r="Q35" i="7"/>
  <c r="Q34" i="7"/>
  <c r="Q33" i="7"/>
  <c r="Q31" i="7"/>
  <c r="Q51" i="7"/>
  <c r="Q46" i="7"/>
  <c r="Q172" i="7"/>
  <c r="Q171" i="7"/>
  <c r="Q169" i="7"/>
  <c r="Q168" i="7"/>
  <c r="Q167" i="7"/>
  <c r="Q251" i="7"/>
  <c r="Q116" i="7"/>
  <c r="Q114" i="7"/>
  <c r="Q113" i="7"/>
  <c r="Q112" i="7"/>
  <c r="Q111" i="7"/>
  <c r="Q76" i="7"/>
  <c r="Q74" i="7"/>
  <c r="Q73" i="7"/>
  <c r="Q72" i="7"/>
  <c r="Q71" i="7"/>
  <c r="Q40" i="7"/>
  <c r="Q43" i="7"/>
  <c r="Q38" i="7"/>
  <c r="Q27" i="7"/>
  <c r="Q260" i="7"/>
  <c r="Q257" i="7"/>
  <c r="Q256" i="7"/>
  <c r="Q255" i="7"/>
  <c r="Q230" i="7"/>
  <c r="Q140" i="7"/>
  <c r="Q139" i="7"/>
  <c r="Q138" i="7"/>
  <c r="Q137" i="7"/>
  <c r="Q136" i="7"/>
  <c r="Q135" i="7"/>
  <c r="Q30" i="7"/>
  <c r="Q238" i="7"/>
  <c r="Q252" i="7"/>
  <c r="Q249" i="7"/>
  <c r="Q248" i="7"/>
  <c r="Q247" i="7"/>
  <c r="Q44" i="7"/>
  <c r="Q42" i="7"/>
  <c r="Q41" i="7"/>
  <c r="Q39" i="7"/>
  <c r="Q67" i="7"/>
  <c r="Q262" i="7"/>
  <c r="Q259" i="7"/>
  <c r="Q254" i="7"/>
  <c r="Q212" i="7"/>
  <c r="Q211" i="7"/>
  <c r="Q209" i="7"/>
  <c r="Q208" i="7"/>
  <c r="Q207" i="7"/>
  <c r="Q108" i="7"/>
  <c r="Q107" i="7"/>
  <c r="Q106" i="7"/>
  <c r="Q105" i="7"/>
  <c r="Q104" i="7"/>
  <c r="Q103" i="7"/>
  <c r="Q52" i="7"/>
  <c r="Q50" i="7"/>
  <c r="Q49" i="7"/>
  <c r="Q47" i="7"/>
  <c r="Q22" i="7"/>
  <c r="Q246" i="7"/>
  <c r="Q197" i="7"/>
  <c r="Q148" i="7"/>
  <c r="Q147" i="7"/>
  <c r="Q146" i="7"/>
  <c r="Q145" i="7"/>
  <c r="Q144" i="7"/>
  <c r="Q143" i="7"/>
  <c r="Q75" i="7"/>
  <c r="Q48" i="7"/>
  <c r="Q14" i="7"/>
  <c r="Q6" i="7"/>
  <c r="Q236" i="7"/>
  <c r="Q235" i="7"/>
  <c r="Q233" i="7"/>
  <c r="Q232" i="7"/>
  <c r="Q231" i="7"/>
  <c r="Q196" i="7"/>
  <c r="Q195" i="7"/>
  <c r="Q193" i="7"/>
  <c r="Q192" i="7"/>
  <c r="Q191" i="7"/>
  <c r="Q164" i="7"/>
  <c r="Q163" i="7"/>
  <c r="Q161" i="7"/>
  <c r="Q160" i="7"/>
  <c r="Q159" i="7"/>
  <c r="Q132" i="7"/>
  <c r="Q131" i="7"/>
  <c r="Q130" i="7"/>
  <c r="Q129" i="7"/>
  <c r="Q128" i="7"/>
  <c r="Q127" i="7"/>
  <c r="Q100" i="7"/>
  <c r="Q99" i="7"/>
  <c r="Q98" i="7"/>
  <c r="Q97" i="7"/>
  <c r="Q96" i="7"/>
  <c r="Q95" i="7"/>
  <c r="Q68" i="7"/>
  <c r="Q66" i="7"/>
  <c r="Q65" i="7"/>
  <c r="Q64" i="7"/>
  <c r="Q63" i="7"/>
  <c r="Q24" i="7"/>
  <c r="Q20" i="7"/>
  <c r="Q19" i="7"/>
  <c r="Q18" i="7"/>
  <c r="Q17" i="7"/>
  <c r="Q15" i="7"/>
  <c r="Q228" i="7"/>
  <c r="Q227" i="7"/>
  <c r="Q225" i="7"/>
  <c r="Q224" i="7"/>
  <c r="Q223" i="7"/>
  <c r="Q16" i="7"/>
  <c r="Q12" i="7"/>
  <c r="Q11" i="7"/>
  <c r="Q10" i="7"/>
  <c r="Q9" i="7"/>
  <c r="Q7" i="7"/>
  <c r="Q188" i="7"/>
  <c r="Q187" i="7"/>
  <c r="Q185" i="7"/>
  <c r="Q184" i="7"/>
  <c r="Q183" i="7"/>
  <c r="Q156" i="7"/>
  <c r="Q155" i="7"/>
  <c r="Q154" i="7"/>
  <c r="Q153" i="7"/>
  <c r="Q152" i="7"/>
  <c r="Q151" i="7"/>
  <c r="Q124" i="7"/>
  <c r="Q122" i="7"/>
  <c r="Q121" i="7"/>
  <c r="Q120" i="7"/>
  <c r="Q119" i="7"/>
  <c r="Q92" i="7"/>
  <c r="Q91" i="7"/>
  <c r="Q90" i="7"/>
  <c r="Q89" i="7"/>
  <c r="Q88" i="7"/>
  <c r="Q87" i="7"/>
  <c r="Q60" i="7"/>
  <c r="Q58" i="7"/>
  <c r="Q57" i="7"/>
  <c r="Q56" i="7"/>
  <c r="Q55" i="7"/>
  <c r="Q8" i="7"/>
  <c r="Q220" i="7"/>
  <c r="Q219" i="7"/>
  <c r="Q217" i="7"/>
  <c r="Q216" i="7"/>
  <c r="Q215" i="7"/>
  <c r="Q123" i="7"/>
  <c r="Q59" i="7"/>
  <c r="Q244" i="7"/>
  <c r="Q243" i="7"/>
  <c r="Q241" i="7"/>
  <c r="Q240" i="7"/>
  <c r="Q239" i="7"/>
  <c r="Q204" i="7"/>
  <c r="Q203" i="7"/>
  <c r="Q201" i="7"/>
  <c r="Q200" i="7"/>
  <c r="Q199" i="7"/>
  <c r="Q32" i="7"/>
  <c r="Q28" i="7"/>
  <c r="Q26" i="7"/>
  <c r="Q25" i="7"/>
  <c r="Q23" i="7"/>
  <c r="AK6" i="4"/>
  <c r="AK7" i="4"/>
  <c r="AK8" i="4"/>
  <c r="AK14" i="4"/>
  <c r="AK9" i="4"/>
  <c r="AK10" i="4"/>
  <c r="AK11" i="4"/>
  <c r="AK12" i="4"/>
  <c r="AK13" i="4"/>
  <c r="D6" i="3"/>
  <c r="D7" i="3"/>
  <c r="E7" i="3" s="1"/>
  <c r="E4" i="3"/>
  <c r="AK17" i="4" l="1"/>
  <c r="AK15" i="4"/>
  <c r="AK16" i="4"/>
  <c r="D8" i="3"/>
  <c r="G6" i="3"/>
  <c r="E6" i="3"/>
  <c r="G5" i="3"/>
  <c r="AK18" i="4" l="1"/>
  <c r="E8" i="3"/>
  <c r="G7" i="3"/>
  <c r="D9" i="3"/>
  <c r="AK19" i="4" l="1"/>
  <c r="E9" i="3"/>
  <c r="D10" i="3"/>
  <c r="G8" i="3"/>
  <c r="AK20" i="4" l="1"/>
  <c r="D11" i="3"/>
  <c r="E10" i="3"/>
  <c r="G9" i="3" s="1"/>
  <c r="AK21" i="4" l="1"/>
  <c r="E11" i="3"/>
  <c r="G10" i="3" s="1"/>
  <c r="D16" i="3"/>
  <c r="E16" i="3" s="1"/>
  <c r="D14" i="3"/>
  <c r="AK22" i="4" l="1"/>
  <c r="G12" i="3"/>
  <c r="E14" i="3"/>
  <c r="D17" i="3"/>
  <c r="AK23" i="4" l="1"/>
  <c r="E17" i="3"/>
  <c r="D28" i="3"/>
  <c r="AK24" i="4" l="1"/>
  <c r="E28" i="3"/>
  <c r="D29" i="3"/>
  <c r="AK25" i="4" l="1"/>
  <c r="E29" i="3"/>
  <c r="D30" i="3"/>
  <c r="AK26" i="4" l="1"/>
  <c r="E30" i="3"/>
  <c r="D31" i="3"/>
  <c r="AK27" i="4" l="1"/>
  <c r="E31" i="3"/>
  <c r="D38" i="3"/>
  <c r="AK28" i="4" l="1"/>
  <c r="E38" i="3"/>
  <c r="D40" i="3"/>
  <c r="E40" i="3" s="1"/>
  <c r="AK29" i="4" l="1"/>
  <c r="G42" i="3"/>
  <c r="G16" i="3"/>
  <c r="G24" i="3"/>
  <c r="G40" i="3"/>
  <c r="G30" i="3"/>
  <c r="G44" i="3"/>
  <c r="G35" i="3"/>
  <c r="G46" i="3"/>
  <c r="G15" i="3"/>
  <c r="G28" i="3"/>
  <c r="G26" i="3"/>
  <c r="G19" i="3"/>
  <c r="G25" i="3"/>
  <c r="G11" i="3"/>
  <c r="G33" i="3"/>
  <c r="G45" i="3"/>
  <c r="G37" i="3"/>
  <c r="G32" i="3"/>
  <c r="G13" i="3"/>
  <c r="G21" i="3"/>
  <c r="G14" i="3"/>
  <c r="G17" i="3"/>
  <c r="G41" i="3"/>
  <c r="G22" i="3"/>
  <c r="G43" i="3"/>
  <c r="G39" i="3"/>
  <c r="G38" i="3"/>
  <c r="G34" i="3"/>
  <c r="G18" i="3"/>
  <c r="G27" i="3"/>
  <c r="G23" i="3"/>
  <c r="G36" i="3"/>
  <c r="G20" i="3"/>
  <c r="G31" i="3"/>
  <c r="G29" i="3"/>
  <c r="AK30" i="4" l="1"/>
  <c r="AK31" i="4" l="1"/>
  <c r="AK32" i="4" l="1"/>
  <c r="AK33" i="4" l="1"/>
  <c r="AK34" i="4" l="1"/>
  <c r="AK35" i="4" l="1"/>
  <c r="AK36" i="4" l="1"/>
  <c r="AK37" i="4" l="1"/>
  <c r="AK38" i="4" l="1"/>
  <c r="AK39" i="4" l="1"/>
  <c r="AK40" i="4" l="1"/>
  <c r="AK41" i="4" l="1"/>
  <c r="AK42" i="4" l="1"/>
  <c r="AK43" i="4" l="1"/>
  <c r="AK44" i="4" l="1"/>
  <c r="AK45" i="4" l="1"/>
  <c r="AK46" i="4" l="1"/>
  <c r="AK47" i="4" l="1"/>
  <c r="AK48" i="4" l="1"/>
  <c r="AK49" i="4" l="1"/>
  <c r="AK50" i="4" l="1"/>
  <c r="AK51" i="4" l="1"/>
  <c r="AK52" i="4" l="1"/>
  <c r="AK53" i="4" l="1"/>
  <c r="AK54" i="4" l="1"/>
  <c r="AK55" i="4" l="1"/>
  <c r="AK56" i="4" l="1"/>
  <c r="AK57" i="4" l="1"/>
  <c r="AK58" i="4" l="1"/>
  <c r="AK59" i="4" l="1"/>
  <c r="AK60" i="4" l="1"/>
  <c r="AK61" i="4" l="1"/>
  <c r="AK62" i="4" l="1"/>
  <c r="AK63" i="4" l="1"/>
  <c r="AK64" i="4" l="1"/>
  <c r="AK65" i="4" l="1"/>
  <c r="AK66" i="4" l="1"/>
  <c r="AK67" i="4" l="1"/>
  <c r="AK68" i="4" l="1"/>
  <c r="AK69" i="4" l="1"/>
  <c r="AK70" i="4" l="1"/>
  <c r="AK71" i="4" l="1"/>
  <c r="AK72" i="4" l="1"/>
  <c r="AK73" i="4" l="1"/>
  <c r="AK74" i="4" l="1"/>
  <c r="AK75" i="4" l="1"/>
  <c r="AK76" i="4" l="1"/>
  <c r="AK77" i="4" l="1"/>
  <c r="AK78" i="4" l="1"/>
  <c r="AK79" i="4" l="1"/>
  <c r="AK80" i="4" l="1"/>
  <c r="AK81" i="4" l="1"/>
  <c r="AK82" i="4" l="1"/>
  <c r="AK83" i="4" l="1"/>
  <c r="AK84" i="4" l="1"/>
  <c r="AK85" i="4" l="1"/>
  <c r="AK86" i="4" l="1"/>
  <c r="AK87" i="4" l="1"/>
  <c r="AK88" i="4" l="1"/>
  <c r="AK89" i="4" l="1"/>
  <c r="AK90" i="4" l="1"/>
  <c r="AK91" i="4" l="1"/>
  <c r="AK92" i="4" l="1"/>
  <c r="AK93" i="4" l="1"/>
  <c r="AK94" i="4" l="1"/>
  <c r="AK95" i="4" l="1"/>
  <c r="AK96" i="4" l="1"/>
  <c r="AK97" i="4" l="1"/>
  <c r="AK98" i="4" l="1"/>
  <c r="AK99" i="4" l="1"/>
  <c r="AK100" i="4" l="1"/>
  <c r="AK101" i="4" l="1"/>
  <c r="AK102" i="4" l="1"/>
  <c r="AK103" i="4" l="1"/>
  <c r="AK104" i="4" l="1"/>
  <c r="AK105" i="4" l="1"/>
  <c r="AK106" i="4" l="1"/>
  <c r="AK107" i="4" l="1"/>
  <c r="AK108" i="4" l="1"/>
  <c r="AK109" i="4" l="1"/>
  <c r="AK110" i="4" l="1"/>
  <c r="AK111" i="4" l="1"/>
  <c r="AK112" i="4" l="1"/>
  <c r="AK113" i="4" l="1"/>
  <c r="AK114" i="4" l="1"/>
  <c r="AK115" i="4" l="1"/>
  <c r="AK116" i="4" l="1"/>
  <c r="AK117" i="4" l="1"/>
  <c r="AK118" i="4" l="1"/>
  <c r="AK119" i="4" l="1"/>
  <c r="AK120" i="4" l="1"/>
  <c r="AK121" i="4" l="1"/>
  <c r="AK122" i="4" l="1"/>
  <c r="AK123" i="4" l="1"/>
  <c r="AK124" i="4" l="1"/>
  <c r="AK125" i="4" l="1"/>
  <c r="AK126" i="4" l="1"/>
  <c r="AK127" i="4" l="1"/>
  <c r="AK128" i="4" l="1"/>
  <c r="AK129" i="4" l="1"/>
  <c r="AK130" i="4" l="1"/>
  <c r="AK131" i="4" l="1"/>
  <c r="AK132" i="4" l="1"/>
  <c r="AK133" i="4" l="1"/>
  <c r="AK134" i="4" l="1"/>
  <c r="AK135" i="4" l="1"/>
  <c r="AK136" i="4" l="1"/>
  <c r="AK137" i="4" l="1"/>
  <c r="AK138" i="4" l="1"/>
  <c r="AK139" i="4" l="1"/>
  <c r="AK140" i="4" l="1"/>
  <c r="AK141" i="4" l="1"/>
  <c r="AK142" i="4" l="1"/>
  <c r="AK143" i="4" l="1"/>
  <c r="AK144" i="4" l="1"/>
  <c r="AK145" i="4" l="1"/>
  <c r="AK146" i="4" l="1"/>
  <c r="AK147" i="4" l="1"/>
  <c r="AK148" i="4" l="1"/>
  <c r="AK149" i="4" l="1"/>
  <c r="AK150" i="4" l="1"/>
  <c r="AK151" i="4" l="1"/>
  <c r="AK152" i="4" l="1"/>
  <c r="AK153" i="4" l="1"/>
  <c r="AK154" i="4" l="1"/>
  <c r="AK155" i="4" l="1"/>
  <c r="AK156" i="4" l="1"/>
  <c r="AK157" i="4" l="1"/>
  <c r="AK158" i="4" l="1"/>
  <c r="AK159" i="4" l="1"/>
  <c r="AK160" i="4" l="1"/>
  <c r="AK161" i="4" l="1"/>
  <c r="AK162" i="4" l="1"/>
  <c r="AK163" i="4" l="1"/>
  <c r="AK164" i="4" l="1"/>
  <c r="AK165" i="4" l="1"/>
  <c r="AK166" i="4" l="1"/>
  <c r="AK167" i="4" l="1"/>
  <c r="AK168" i="4" l="1"/>
  <c r="AK169" i="4" l="1"/>
  <c r="AK170" i="4" l="1"/>
  <c r="AK171" i="4" l="1"/>
  <c r="AK172" i="4" l="1"/>
  <c r="AK173" i="4" l="1"/>
  <c r="AK174" i="4" l="1"/>
  <c r="AK175" i="4" l="1"/>
  <c r="AK176" i="4" l="1"/>
  <c r="AK177" i="4" l="1"/>
  <c r="AK178" i="4" l="1"/>
  <c r="AK179" i="4" l="1"/>
  <c r="AK180" i="4" l="1"/>
  <c r="AK181" i="4" l="1"/>
  <c r="AK182" i="4" l="1"/>
  <c r="AK183" i="4" l="1"/>
  <c r="AK184" i="4" l="1"/>
  <c r="AK185" i="4" l="1"/>
  <c r="AK186" i="4" l="1"/>
  <c r="AK187" i="4" l="1"/>
  <c r="AK188" i="4" l="1"/>
  <c r="AK189" i="4" l="1"/>
  <c r="AK190" i="4" l="1"/>
  <c r="AK191" i="4" l="1"/>
  <c r="AK193" i="4" l="1"/>
  <c r="AK19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LORTOMI</author>
  </authors>
  <commentList>
    <comment ref="L117" authorId="0" shapeId="0" xr:uid="{1895291C-0896-4727-BC3A-7A9DAC9CDB85}">
      <text>
        <r>
          <rPr>
            <sz val="8"/>
            <color indexed="81"/>
            <rFont val="Tahoma"/>
            <family val="2"/>
          </rPr>
          <t xml:space="preserve">0 - None
1 - Light
2 - Medium
3 - Heavy
</t>
        </r>
      </text>
    </comment>
    <comment ref="L136" authorId="0" shapeId="0" xr:uid="{545F2F56-B2AB-4CC1-84D2-0FB1D0C0BBFB}">
      <text>
        <r>
          <rPr>
            <sz val="8"/>
            <color indexed="81"/>
            <rFont val="Tahoma"/>
            <family val="2"/>
          </rPr>
          <t xml:space="preserve">0 - None
1 - Light
2 - Medium
3 - Heavy
</t>
        </r>
      </text>
    </comment>
    <comment ref="L157" authorId="0" shapeId="0" xr:uid="{7804C8B3-134D-465F-94DD-33A492CF76E5}">
      <text>
        <r>
          <rPr>
            <sz val="8"/>
            <color indexed="81"/>
            <rFont val="Tahoma"/>
            <family val="2"/>
          </rPr>
          <t xml:space="preserve">0 - None
1 - Light
2 - Medium
3 - Heavy
</t>
        </r>
      </text>
    </comment>
  </commentList>
</comments>
</file>

<file path=xl/sharedStrings.xml><?xml version="1.0" encoding="utf-8"?>
<sst xmlns="http://schemas.openxmlformats.org/spreadsheetml/2006/main" count="5951" uniqueCount="1508">
  <si>
    <t>WeaponList</t>
  </si>
  <si>
    <t>|------</t>
  </si>
  <si>
    <t>Reference</t>
  </si>
  <si>
    <t>------|</t>
  </si>
  <si>
    <t>Base</t>
  </si>
  <si>
    <t>Weapon</t>
  </si>
  <si>
    <t>UA Weapon</t>
  </si>
  <si>
    <t>Primary</t>
  </si>
  <si>
    <t>Secondary</t>
  </si>
  <si>
    <t>Special</t>
  </si>
  <si>
    <t>Standard Crits</t>
  </si>
  <si>
    <t>Range</t>
  </si>
  <si>
    <t>Name</t>
  </si>
  <si>
    <t>description short</t>
  </si>
  <si>
    <t>description</t>
  </si>
  <si>
    <t>publisher</t>
  </si>
  <si>
    <t>book</t>
  </si>
  <si>
    <t>page</t>
  </si>
  <si>
    <t>Weight</t>
  </si>
  <si>
    <t>Size</t>
  </si>
  <si>
    <t>Cost</t>
  </si>
  <si>
    <t>Type</t>
  </si>
  <si>
    <t>Group</t>
  </si>
  <si>
    <t>Race</t>
  </si>
  <si>
    <t>Monk Weapon</t>
  </si>
  <si>
    <t># Dice</t>
  </si>
  <si>
    <t>Die Type</t>
  </si>
  <si>
    <t>Dmg Type</t>
  </si>
  <si>
    <t>Damage</t>
  </si>
  <si>
    <t>Max Str Bns</t>
  </si>
  <si>
    <t>Multiplier</t>
  </si>
  <si>
    <t>Delivery</t>
  </si>
  <si>
    <t>Incriment</t>
  </si>
  <si>
    <t>Melee Penalty</t>
  </si>
  <si>
    <t>Reach</t>
  </si>
  <si>
    <t>Finessable</t>
  </si>
  <si>
    <t>Acid</t>
  </si>
  <si>
    <t>WotC</t>
  </si>
  <si>
    <t>PHB</t>
  </si>
  <si>
    <t>Grenade</t>
  </si>
  <si>
    <t>Alchemical</t>
  </si>
  <si>
    <t>thrown</t>
  </si>
  <si>
    <t>Aiguchi</t>
  </si>
  <si>
    <t>AEG</t>
  </si>
  <si>
    <t>Rokugan</t>
  </si>
  <si>
    <t>Simple</t>
  </si>
  <si>
    <t>Asian</t>
  </si>
  <si>
    <t>Piercing</t>
  </si>
  <si>
    <t>Alchemical Sleep Gas</t>
  </si>
  <si>
    <t>FRCS</t>
  </si>
  <si>
    <t>Sleep</t>
  </si>
  <si>
    <t>Fortitude DC (15)</t>
  </si>
  <si>
    <t>Alchemist's Fire</t>
  </si>
  <si>
    <t>Fire</t>
  </si>
  <si>
    <t>Armor, Spiked</t>
  </si>
  <si>
    <t>You can outfit your armor with spikes, which can deal damage in a grapple or as a separate attack. See Armor for details.</t>
  </si>
  <si>
    <t>3.5e SRD</t>
  </si>
  <si>
    <t>Martial</t>
  </si>
  <si>
    <t>Armor</t>
  </si>
  <si>
    <t>Arrow</t>
  </si>
  <si>
    <t>An arrow used as a melee weapon is treated as a light improvised weapon (–4 penalty on attack rolls) and deals damage as a dagger of its size (critical multiplier x2). Arrows come in a leather quiver that holds 20 arrows. An arrow that hits its target is destroyed; one that misses has a 50% chance of being destroyed or lost.</t>
  </si>
  <si>
    <t>Improvised</t>
  </si>
  <si>
    <t>Axe, Battle</t>
  </si>
  <si>
    <t>Axe</t>
  </si>
  <si>
    <t>Slashing</t>
  </si>
  <si>
    <t>Axe, Dwarven Buckler</t>
  </si>
  <si>
    <t>Piazo</t>
  </si>
  <si>
    <t>Dragon 275</t>
  </si>
  <si>
    <t>Exotic</t>
  </si>
  <si>
    <t>Shield</t>
  </si>
  <si>
    <t>Dwarf</t>
  </si>
  <si>
    <t>Axe, Dwarven War</t>
  </si>
  <si>
    <t>A dwarven waraxe is too large to use in one hand without special training; thus, it is an exotic weapon. A Medium character can use a dwarven waraxe two-handed as a martial weapon, or a Large creature can use it one-handed in the same way. A dwarf treats a dwarven waraxe as a martial weapon even when using it in one hand.</t>
  </si>
  <si>
    <t>Axe, Great</t>
  </si>
  <si>
    <t>Axe, Hand</t>
  </si>
  <si>
    <t>Axe, Orc Double</t>
  </si>
  <si>
    <t xml:space="preserve">An orc double axe is a double weapon. You can fight with it as if fighting with two weapons, but if you do, you incur all the normal attack penalties associated with fighting with two weapons, just as if you were using a one-handed weapon and a light weapon.
A creature wielding an orc double axe in one hand can’t use it as a double weapon—only one end of the weapon can be used in any given round.
</t>
  </si>
  <si>
    <t>Orc</t>
  </si>
  <si>
    <t>Axe, Throwing</t>
  </si>
  <si>
    <t>Battlepick, Gnome</t>
  </si>
  <si>
    <t>SnF</t>
  </si>
  <si>
    <t>Gnome</t>
  </si>
  <si>
    <t>Bite</t>
  </si>
  <si>
    <t>MM</t>
  </si>
  <si>
    <t>Natural</t>
  </si>
  <si>
    <t>Bludgeoning, Slashing, or Piercing</t>
  </si>
  <si>
    <t>Blade Boot</t>
  </si>
  <si>
    <t>Dagger</t>
  </si>
  <si>
    <t>Blowgun</t>
  </si>
  <si>
    <t>DMG</t>
  </si>
  <si>
    <t>Other</t>
  </si>
  <si>
    <t>shot</t>
  </si>
  <si>
    <t>Blowgun, Greater</t>
  </si>
  <si>
    <t>OA</t>
  </si>
  <si>
    <t>Bo</t>
  </si>
  <si>
    <t>Bludgeoning</t>
  </si>
  <si>
    <t>Bolas</t>
  </si>
  <si>
    <t>Subdual</t>
  </si>
  <si>
    <t>Bolas, Barbed</t>
  </si>
  <si>
    <t>Bolas, Two-ball</t>
  </si>
  <si>
    <t>You can use this weapon to make a ranged trip attack against an opponent. You can’t be tripped during your own trip attempt when using a set of bolas.</t>
  </si>
  <si>
    <t>Bolt, Normal</t>
  </si>
  <si>
    <t>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t>
  </si>
  <si>
    <t>Bolt, Repeating</t>
  </si>
  <si>
    <t>Boomerang</t>
  </si>
  <si>
    <t>Bottle</t>
  </si>
  <si>
    <t>Bludgeoning or Slashing</t>
  </si>
  <si>
    <t>Bow, Composite Long</t>
  </si>
  <si>
    <t>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t>
  </si>
  <si>
    <t>Bow</t>
  </si>
  <si>
    <t>Bow, Composite Short</t>
  </si>
  <si>
    <t>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t>
  </si>
  <si>
    <t>Bow, Long</t>
  </si>
  <si>
    <t>You need at least two hands to use a bow, regardless of its size. A longbow is too unwieldy to use while you are mounted. If you have a penalty for low Strength, apply it to damage rolls when you use a longbow. If you have a bonus for high Strength, you can apply it to damage rolls when you use a composite longbow (see below) but not a regular longbow.</t>
  </si>
  <si>
    <t>Bow, Mighty Composite Long (+1)</t>
  </si>
  <si>
    <t>Bow, Mighty Composite Long (+2)</t>
  </si>
  <si>
    <t>Bow, Mighty Composite Long (+3)</t>
  </si>
  <si>
    <t>Bow, Mighty Composite Long (+4)</t>
  </si>
  <si>
    <t>Bow, Mighty Composite Short (+1)</t>
  </si>
  <si>
    <t>Bow, Mighty Composite Short (+2)</t>
  </si>
  <si>
    <t>Bow, Short</t>
  </si>
  <si>
    <t>You need at least two hands to use a bow, regardless of its size. You can use a shortbow while mounted. If you have a penalty for low Strength, apply it to damage rolls when you use a shortbow. If you have a bonus for high Strength, you can apply it to damage rolls when you use a composite shortbow (see below) but not a regular shortbow.</t>
  </si>
  <si>
    <t>Chain</t>
  </si>
  <si>
    <t>Whip</t>
  </si>
  <si>
    <t>Chain, Spiked</t>
  </si>
  <si>
    <t>A spiked chain has reach, so you can strike opponents 10 feet away with it. In addition, unlike most other weapons with reach, it can be used against an adjacent foe.
You can make trip attacks with the chain. If you are tripped during your own trip attempt, you can drop the chain to avoid being tripped.
When using a spiked chain, you get a +2 bonus on opposed attack rolls made to disarm an opponent (including the roll to avoid being disarmed if such an attempt fails).
You can use the Weapon Finesse feat to apply your Dexterity modifier instead of your Strength modifier to attack rolls with a spiked chain sized for you, even though it isn’t a light weapon for you.</t>
  </si>
  <si>
    <t>Chain-and-Dagger</t>
  </si>
  <si>
    <t>Chakram</t>
  </si>
  <si>
    <t>Chatkcha</t>
  </si>
  <si>
    <t>Chijiriki</t>
  </si>
  <si>
    <t>Claw Bracer</t>
  </si>
  <si>
    <t>Claw or Rake</t>
  </si>
  <si>
    <t>Slashing and Piercing</t>
  </si>
  <si>
    <t>Claw, Panther</t>
  </si>
  <si>
    <t>Dragon 281</t>
  </si>
  <si>
    <t>Slashing or Piercing</t>
  </si>
  <si>
    <t>Club</t>
  </si>
  <si>
    <t>Impact</t>
  </si>
  <si>
    <t>Club, Great</t>
  </si>
  <si>
    <t>Crossbow, Great</t>
  </si>
  <si>
    <t>Crossbow</t>
  </si>
  <si>
    <t>Crossbow, Hand</t>
  </si>
  <si>
    <t>You can draw a hand crossbow back by hand. Loading a hand crossbow is a move action that provokes attacks of opportunity.
You can shoot, but not load, a hand crossbow with one hand at no penalty. You can shoot a hand crossbow with each hand, but you take a penalty on attack rolls as if attacking with two light weapons.</t>
  </si>
  <si>
    <t>Crossbow, Heavy</t>
  </si>
  <si>
    <t>You draw a heavy crossbow back by turning a small winch. Loading a heavy crossbow is a full-round action that provokes attacks of opportunity.
Normally, operating a heavy crossbow requires two hands. However, you can shoot, but not load, a heavy crossbow with one hand at a –4 penalty on attack rolls. You can shoot a heavy crossbow with each hand, but you take a penalty on attack rolls as if attacking with two one-handed weapons. This penalty is cumulative with the penalty for one-handed firing.</t>
  </si>
  <si>
    <t>Crossbow, Light</t>
  </si>
  <si>
    <t>You draw a light crossbow back by pulling a lever. Loading a light crossbow is a move action that provokes attacks of opportunity.
Normally, operating a light crossbow requires two hands. However, you can shoot, but not load, a light crossbow with one hand at a –2 penalty on attack rolls. You can shoot a light crossbow with each hand, but you take a penalty on attack rolls as if attacking with two light weapons. This penalty is cumulative with the penalty for one-handed firing.</t>
  </si>
  <si>
    <t>Crossbow, Repeating Heavy</t>
  </si>
  <si>
    <t>The repeating crossbow (whether heavy or light) holds 5 crossbow bolts. As long as it holds bolts, you can reload it by pulling the reloading lever (a free action). Loading a new case of 5 bolts is a full-round action that provokes attacks of opportunity.
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t>
  </si>
  <si>
    <t>Crossbow, Repeating Light</t>
  </si>
  <si>
    <t>Crusher, Orc</t>
  </si>
  <si>
    <t>Cutlass</t>
  </si>
  <si>
    <t>Sword</t>
  </si>
  <si>
    <t>You get a +2 bonus on Sleight of Hand checks made to conceal a dagger on your body (see the Sleight of Hand skill).</t>
  </si>
  <si>
    <t>Dagger, Punching</t>
  </si>
  <si>
    <t>Dagger, Triple</t>
  </si>
  <si>
    <t>Dai-kyu</t>
  </si>
  <si>
    <t>Dart</t>
  </si>
  <si>
    <t>Die Tsuchi</t>
  </si>
  <si>
    <t>Duom</t>
  </si>
  <si>
    <t>Falchion</t>
  </si>
  <si>
    <t>Fan, War</t>
  </si>
  <si>
    <t>Flail, Dire</t>
  </si>
  <si>
    <t>A dire flail is a double weapon. You can fight with it as if fighting with two weapons, but if you do, you incur all the normal attack penalties associated with fighting with two weapons, just as if you were using a one-handed weapon and a light weapon. A creature wielding a dire flail in one hand can’t use it as a double weapon— only one end of the weapon can be used in any given round.
When using a dire flail, you get a +2 bonus on opposed attack rolls made to disarm an enemy (including the opposed attack roll to avoid being disarmed if such an attempt fails).
You can also use this weapon to make trip attacks. If you are tripped during your own trip attempt, you can drop the dire flail to avoid being tripped.</t>
  </si>
  <si>
    <t>Flail, Heavy</t>
  </si>
  <si>
    <t>With a flail, you get a +2 bonus on opposed attack rolls made to disarm an enemy (including the roll to avoid being disarmed if such an attempt fails).
You can also use this weapon to make trip attacks. If you are tripped during your own trip attempt, you can drop the flail to avoid being tripped.</t>
  </si>
  <si>
    <t>Flail, Light</t>
  </si>
  <si>
    <t>Fukimi-Bari (Mouth Darts)</t>
  </si>
  <si>
    <t>Fullblade</t>
  </si>
  <si>
    <t>Gauntlet</t>
  </si>
  <si>
    <t>This metal glove lets you deal lethal damage rather than nonlethal damage with unarmed strikes. A strike with a gauntlet is otherwise considered an unarmed attack. The cost and weight given are for a single gauntlet. Medium and heavy armors (except breastplate) come with gauntlets.</t>
  </si>
  <si>
    <t>Gauntlet, Bladed</t>
  </si>
  <si>
    <t>Gauntlet, Spiked</t>
  </si>
  <si>
    <t>Your opponent cannot use a disarm action to disarm you of spiked gauntlets. The cost and weight given are for a single gauntlet. An attack with a spiked gauntlet is considered an armed attack.</t>
  </si>
  <si>
    <t>Gauntlet, Spring-Loaded</t>
  </si>
  <si>
    <t>Glaive</t>
  </si>
  <si>
    <t>A glaive has reach. You can strike opponents 10 feet away with it, but you can’t use it against an adjacent foe.</t>
  </si>
  <si>
    <t>Polearm</t>
  </si>
  <si>
    <t>Gore</t>
  </si>
  <si>
    <t>Guisarme</t>
  </si>
  <si>
    <t>A guisarme has reach. You can strike opponents 10 feet away with it, but you can’t use it against an adjacent foe.
You can also use it to make trip attacks. If you are tripped during your own trip attempt, you can drop the guisarme to avoid being tripped.</t>
  </si>
  <si>
    <t>Gyrspike</t>
  </si>
  <si>
    <t>Slaching</t>
  </si>
  <si>
    <t>Gythka</t>
  </si>
  <si>
    <t>Halberd</t>
  </si>
  <si>
    <t>If you use a ready action to set a halberd against a charge, you deal double damage on a successful hit against a charging character.
You can use a halberd to make trip attacks. If you are tripped during your own trip attempt, you can drop the halberd to avoid being tripped.</t>
  </si>
  <si>
    <t>Hammer, Gnome Hooked</t>
  </si>
  <si>
    <t>A gnome hooked hammer is a double weapon. You can fight with it as if fighting with two weapons, but if you do, you incur all the normal attack penalties associated with fighting with two weapons, just as if you were using a one-handed weapon and a light weapon. The hammer’s blunt head is a bludgeoning weapon that deals 1d6 points of damage (crit x3). Its hook is a piercing weapon that deals 1d4 points of damage (crit x4). You can use either head as the primary weapon. The other head is the offhand weapon. A creature wielding a gnome hooked hammer in one hand can’t use it as a double weapon—only one end of the weapon can be used in any given round.
You can use a gnome hooked hammer to make trip attacks. If you are tripped during your own trip attempt, you can drop the gnome hooked hammer to avoid being tripped.
Gnomes treat gnome hooked hammers as martial weapons.</t>
  </si>
  <si>
    <t>Hammer, Light</t>
  </si>
  <si>
    <t>Hammer, War</t>
  </si>
  <si>
    <t>Harpoon</t>
  </si>
  <si>
    <t>Holy Water</t>
  </si>
  <si>
    <t>Javelin</t>
  </si>
  <si>
    <t>Since it is not designed for melee, you are treated as nonproficient with it and take a –4 penalty on attack rolls if you use a javelin as a melee weapon.</t>
  </si>
  <si>
    <t>Javelin, Spinning</t>
  </si>
  <si>
    <t>Jitte</t>
  </si>
  <si>
    <t>Jo</t>
  </si>
  <si>
    <t>Kama</t>
  </si>
  <si>
    <t>The kama is a special monk weapon. This designation gives a monk wielding a kama special options.
You can use a kama to make trip attacks. If you are tripped during your own trip attempt, you can drop the kama to avoid being tripped.</t>
  </si>
  <si>
    <t>Sword, Light</t>
  </si>
  <si>
    <t>Katana</t>
  </si>
  <si>
    <t>Kau Sin Ke</t>
  </si>
  <si>
    <t>Kawanaga</t>
  </si>
  <si>
    <t>Khopesh</t>
  </si>
  <si>
    <t>Knife, Crescent</t>
  </si>
  <si>
    <t>Knife, Stump</t>
  </si>
  <si>
    <t>Kukri</t>
  </si>
  <si>
    <t>Kusari-gama</t>
  </si>
  <si>
    <t>Lajatang</t>
  </si>
  <si>
    <t>Lance, Heavy</t>
  </si>
  <si>
    <t>A lance deals double damage when used from the back of a charging mount. It has reach, so you can strike opponents 10 feet away with it, but you can’t use it against an adjacent foe.
While mounted, you can wield a lance with one hand.</t>
  </si>
  <si>
    <t>Lance, Light</t>
  </si>
  <si>
    <t>Mace, Heavy</t>
  </si>
  <si>
    <t>Mace, Light</t>
  </si>
  <si>
    <t>Mancatcher</t>
  </si>
  <si>
    <t>Manti</t>
  </si>
  <si>
    <t>Masa-kari</t>
  </si>
  <si>
    <t>Maul</t>
  </si>
  <si>
    <t>Morningstar</t>
  </si>
  <si>
    <t>Naga Blade</t>
  </si>
  <si>
    <t>Nagamaki</t>
  </si>
  <si>
    <t>Nage-yari</t>
  </si>
  <si>
    <t>Naginata</t>
  </si>
  <si>
    <t>Nekode</t>
  </si>
  <si>
    <t>Net</t>
  </si>
  <si>
    <t>A net is used to entangle enemies. When you throw a net, you make a ranged touch attack against your target. A net’s maximum range is 10 feet. If you hit, the target is entangled. An entangled creature takes a –2 penalty on attack rolls and a –4 penalty on Dexterity, can move at only half speed, and cannot charge or run. If you control the trailing rope by succeeding on an opposed Strength check while holding it, the entangled creature can move only within the limits that the rope allows. If the entangled creature attempts to cast a spell, it must make a DC 15 Concentration check or be unable to cast the spell.
An entangled creature can escape with a DC 20 Escape Artist check (a full-round action). The net has 5 hit points and can be burst with a DC 25 Strength check (also a full-round action).
A net is useful only against creatures within one size category of you.
A net must be folded to be thrown effectively. The first time you throw your net in a fight, you make a normal ranged touch attack roll. After the net is unfolded, you take a –4 penalty on attack rolls with it. It takes 2 rounds for a proficient user to fold a net and twice that long for a nonproficient one to do so.</t>
  </si>
  <si>
    <t>Ninja-to</t>
  </si>
  <si>
    <t>No-dachi</t>
  </si>
  <si>
    <t>Nunchaku</t>
  </si>
  <si>
    <t>The nunchaku is a special monk weapon. This designation gives a monk wielding a nunchaku special options. With a nunchaku, you get a +2 bonus on opposed attack rolls made to disarm an enemy (including the roll to avoid being disarmed if such an attempt fails).</t>
  </si>
  <si>
    <t>Ono</t>
  </si>
  <si>
    <t>Pick, Heavy</t>
  </si>
  <si>
    <t>Pick, Light</t>
  </si>
  <si>
    <t>Pipe, Machi-kanshisha</t>
  </si>
  <si>
    <t>Ranseur</t>
  </si>
  <si>
    <t>A ranseur has reach. You can strike opponents 10 feet away with it, but you can’t use it against an adjacent foe.
With a ranseur, you get a +2 bonus on opposed attack rolls made to disarm an opponent (including the roll to avoid being disarmed if such an attempt fails).</t>
  </si>
  <si>
    <t>Rapier</t>
  </si>
  <si>
    <t>You can use the Weapon Finesse feat to apply your Dexterity modifier instead of your Strength modifier to attack rolls with a rapier sized for you, even though it isn’t a light weapon for you. You can’t wield a rapier in two hands in order to apply 1-1/2 times your Strength bonus to damage.</t>
  </si>
  <si>
    <t>Rock</t>
  </si>
  <si>
    <t>Saber</t>
  </si>
  <si>
    <t>Sai</t>
  </si>
  <si>
    <t>With a sai, you get a +4 bonus on opposed attack rolls made to disarm an enemy (including the roll to avoid being disarmed if such an attempt fails).
The sai is a special monk weapon. This designation gives a monk wielding a sai special options.</t>
  </si>
  <si>
    <t>Sang Kauw</t>
  </si>
  <si>
    <t>Sap</t>
  </si>
  <si>
    <t>Sasumata</t>
  </si>
  <si>
    <t>Scimitar</t>
  </si>
  <si>
    <t>Scimitar, Double</t>
  </si>
  <si>
    <t>Scourge</t>
  </si>
  <si>
    <t>Scythe</t>
  </si>
  <si>
    <t>A scythe can be used to make trip attacks. If you are tripped during your own trip attempt, you can drop the scythe to avoid being tripped.</t>
  </si>
  <si>
    <t>Shield, Heavy</t>
  </si>
  <si>
    <t>You can bash with a shield instead of using it for defense. See Armor for details.</t>
  </si>
  <si>
    <t>Shield, Light</t>
  </si>
  <si>
    <t>Shield, Spiked Heavy</t>
  </si>
  <si>
    <t>Shield, Spiked Light</t>
  </si>
  <si>
    <t>Shikomi-zue</t>
  </si>
  <si>
    <t>Shotput, Orc</t>
  </si>
  <si>
    <t>Shuriken</t>
  </si>
  <si>
    <t>A shuriken is a special monk weapon. This designation gives a monk wielding shuriken special options. A shuriken can’t be used as a melee weapon.
Although they are thrown weapons, shuriken are treated as ammunition for the purposes of drawing them, crafting masterwork or otherwise special versions of them and what happens to them after they are thrown.</t>
  </si>
  <si>
    <t>Siangham</t>
  </si>
  <si>
    <t>The siangham is a special monk weapon. This designation gives a monk wielding a siangham special options.</t>
  </si>
  <si>
    <t>Sickle</t>
  </si>
  <si>
    <t>A sickle can be used to make trip attacks. If you are tripped during your own trip attempt, you can drop the sickle to avoid being tripped.</t>
  </si>
  <si>
    <t>Skiprock, Halfling</t>
  </si>
  <si>
    <t>Halfling</t>
  </si>
  <si>
    <t>Slam</t>
  </si>
  <si>
    <t>Slap</t>
  </si>
  <si>
    <t>Sling</t>
  </si>
  <si>
    <t>Bullets come in a leather pouch that holds 10 bullets. A bullet that hits its target is destroyed; one that misses has a 50% chance of being destroyed or lost.
Your Strength modifier applies to damage rolls when you use a sling, just as it does for thrown weapons. You can fire, but not load, a sling with one hand. Loading a sling is a move action that requires two hands and provokes attacks of opportunity.
You can hurl ordinary stones with a sling, but stones are not as dense or as round as bullets. Thus, such an attack deals damage as if the weapon were designed for a creature one size category smaller than you and you take a –1 penalty on attack rolls.</t>
  </si>
  <si>
    <t>Sodegarami</t>
  </si>
  <si>
    <t>Spear</t>
  </si>
  <si>
    <t>A spear can be thrown. If you use a ready action to set a spear against a charge, you deal double damage on a successful hit against a charging character.</t>
  </si>
  <si>
    <t>Spear, Long</t>
  </si>
  <si>
    <t>A longspear has reach. You can strike opponents 10 feet away with it, but you can’t use it against an adjacent foe. If you use a ready action to set a longspear against a charge, you deal double damage on a successful hit against a charging character.</t>
  </si>
  <si>
    <t>Spear, Short</t>
  </si>
  <si>
    <t>A shortspear is small enough to wield one-handed. It may also be thrown.</t>
  </si>
  <si>
    <t>Spike, Manticore Tail</t>
  </si>
  <si>
    <t>Spikes, Ratling Tail</t>
  </si>
  <si>
    <t>Ratling</t>
  </si>
  <si>
    <t>Staff, Bladed</t>
  </si>
  <si>
    <t>Staff, Quarter</t>
  </si>
  <si>
    <t>A quarterstaff is a double weapon. You can fight with it as if fighting with two weapons, but if you do, you incur all the normal attack penalties associated with fighting with two weapons, just as if you were using a one-handed weapon and a light weapon. A creature wielding a quarterstaff in one hand can’t use it as a double weapon—only one end of the weapon can be used in any given round.
The quarterstaff is a special monk weapon. This designation gives a monk wielding a quarterstaff special options.</t>
  </si>
  <si>
    <t>Staff, Three-Section</t>
  </si>
  <si>
    <t>Standard Unarmed</t>
  </si>
  <si>
    <t>Striking for damage with punches, kicks, and head butts is much like attacking with a melee weapon, except for the following:
Attacks of Opportunity: Attacking unarmed provokes an attack of opportunity from the character you attack, provided she is armed. The attack of opportunity comes before your attack. An unarmed attack does not provoke attacks of opportunity from other foes nor does it provoke an attack of opportunity from an unarmed foe.
An unarmed character can't take attacks of opportunity (but see 'Armed' Unarmed Attacks, below).
'Armed' Unarmed Attacks: Sometimes a character's or creature's unarmed attack counts as an armed attack. A monk, a character with the Improved Unarmed Strike feat, a spellcaster delivering a touch attack spell, and a creature with natural physical weapons all count as being armed.
Note that being armed counts for both offense and defense (the character can make attacks of opportunity)
Unarmed Strike Damage: An unarmed strike from a Medium character deals 1d3 points of damage (plus your Strength modifier, as normal). A Small character's unarmed strike deals 1d2 points of damage, while a Large character's unarmed strike deals 1d4 points of damage. All damage from unarmed strikes is nonlethal damage. Unarmed strikes count as light weapons (for purposes of two-weapon attack penalties and so on).
Dealing Lethal Damage: You can specify that your unarmed strike will deal lethal damage before you make your attack roll, but you take a -4 penalty on your attack roll. If you have the Improved Unarmed Strike feat, you can deal lethal damage with an unarmed strike without taking a penalty on the attack roll.</t>
  </si>
  <si>
    <t>Sting</t>
  </si>
  <si>
    <t>Strike, Unarmed</t>
  </si>
  <si>
    <t>A Medium character deals 1d3 points of nonlethal damage with an unarmed strike. A Small character deals 1d2 points of nonlethal damage. A monk or any character with the Improved Unarmed Strike feat can deal lethal or nonlethal damage with unarmed strikes, at her option. The damage from an unarmed strike is considered weapon damage for the purposes of effects that give you a bonus on weapon damage rolls.
An unarmed strike is always considered a light weapon. Therefore, you can use the Weapon Finesse feat to apply your Dexterity modifier instead of your Strength modifier to attack rolls with an unarmed strike.</t>
  </si>
  <si>
    <t>Sword, Bastard</t>
  </si>
  <si>
    <t>A bastard sword is too large to use in one hand without special training; thus, it is an exotic weapon. A character can use a bastard sword two-handed as a martial weapon.</t>
  </si>
  <si>
    <t>Sword, Butterfly</t>
  </si>
  <si>
    <t>Sword, Great</t>
  </si>
  <si>
    <t>Sword, Long</t>
  </si>
  <si>
    <t>Sword, Short</t>
  </si>
  <si>
    <t>Sword, Two-Bladed</t>
  </si>
  <si>
    <t>A two-bladed sword is a double weapon. You can fight with it as if fighting with two weapons, but if you do, you incur all the normal attack penalties associated with fighting with two weapons, just as if you were using a one-handed weapon and a light weapon. A creature wielding a two-bladed sword in one hand can’t use it as a double weapon—only one end of the weapon can be used in any given round.</t>
  </si>
  <si>
    <t>Tanglefoot Bag</t>
  </si>
  <si>
    <t>Entangle</t>
  </si>
  <si>
    <t>Reflex DC (15)</t>
  </si>
  <si>
    <t>Tankard</t>
  </si>
  <si>
    <t>Tanto</t>
  </si>
  <si>
    <t>Tetsubo</t>
  </si>
  <si>
    <t>Thinblade, Elvin</t>
  </si>
  <si>
    <t>Elf</t>
  </si>
  <si>
    <t>Thunderstone</t>
  </si>
  <si>
    <t>Deafen</t>
  </si>
  <si>
    <t>Tonfa</t>
  </si>
  <si>
    <t>Tortoise Blade, Gnome</t>
  </si>
  <si>
    <t>Trident</t>
  </si>
  <si>
    <t>This weapon can be thrown. If you use a ready action to set a trident against a charge, you deal double damage on a successful hit against a charging character.</t>
  </si>
  <si>
    <t xml:space="preserve">Urgrosh, Dwarven </t>
  </si>
  <si>
    <t>A dwarven urgrosh is a double weapon. You can fight with it as if fighting with two weapons, but if you do, you incur all the normal attack penalties associated with fighting with two weapons, just as if you were using a one-handed weapon and a light weapon. The urgrosh’s axe head is a slashing weapon that deals 1d8 points of damage. Its spear head is a piercing weapon that deals 1d6 points of damage. You can use either head as the primary weapon. The other is the off-hand weapon. A creature wielding a dwarven urgrosh in one hand can’t use it as a double weapon—only one end of the weapon can be used in any given round.
If you use a ready action to set an urgrosh against a charge, you deal double damage if you score a hit against a charging character. If you use an urgrosh against a charging character, the spear head is the part of the weapon that deals damage.
Dwarves treat dwarven urgroshes as martial weapons.</t>
  </si>
  <si>
    <t>Vajra</t>
  </si>
  <si>
    <t>Wakizashi</t>
  </si>
  <si>
    <t>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t>
  </si>
  <si>
    <t>Whip Dagger</t>
  </si>
  <si>
    <t>Whip Dagger, Mighty (+1)</t>
  </si>
  <si>
    <t>Whip Dagger, Mighty (+2)</t>
  </si>
  <si>
    <t>Whip Dagger, Mighty (+3)</t>
  </si>
  <si>
    <t>Whip Dagger, Mighty (+4)</t>
  </si>
  <si>
    <t>Whip, Mighty (+1)</t>
  </si>
  <si>
    <t>Whip, Mighty (+2)</t>
  </si>
  <si>
    <t>Whip, Mighty (+3)</t>
  </si>
  <si>
    <t>Whip, Mighty (+4)</t>
  </si>
  <si>
    <t>Wing Buffet</t>
  </si>
  <si>
    <t>Yari</t>
  </si>
  <si>
    <t>Yumi, Long</t>
  </si>
  <si>
    <t>Yumi, Short</t>
  </si>
  <si>
    <t>WeaponListsByType</t>
  </si>
  <si>
    <t>Assassin</t>
  </si>
  <si>
    <t>Bard</t>
  </si>
  <si>
    <t>Double</t>
  </si>
  <si>
    <t>Druid</t>
  </si>
  <si>
    <t>Missile</t>
  </si>
  <si>
    <t>Monk</t>
  </si>
  <si>
    <t>Racial</t>
  </si>
  <si>
    <t>Rogue</t>
  </si>
  <si>
    <t>Thrown</t>
  </si>
  <si>
    <t>Wizard</t>
  </si>
  <si>
    <t>Long Bow</t>
  </si>
  <si>
    <t>Blowgun (DMG)</t>
  </si>
  <si>
    <t>Long Bow, Comp.</t>
  </si>
  <si>
    <t>Blowgun (Dragon)</t>
  </si>
  <si>
    <t>Butterfly Sword</t>
  </si>
  <si>
    <t>Claw</t>
  </si>
  <si>
    <t>Alchemists' Fire</t>
  </si>
  <si>
    <t>Long Bow, Mighty Comp. (+1)</t>
  </si>
  <si>
    <t>Halfling Kama</t>
  </si>
  <si>
    <t>Bard (WotC)</t>
  </si>
  <si>
    <t>Long Bow, Mighty Comp. (+2)</t>
  </si>
  <si>
    <t>Blowgun, Halfling</t>
  </si>
  <si>
    <t>Halfling Lajatang</t>
  </si>
  <si>
    <t>Displacer Beast Tentacle</t>
  </si>
  <si>
    <t>Heavy Crossbow</t>
  </si>
  <si>
    <t>Long Bow, Mighty Comp. (+3)</t>
  </si>
  <si>
    <t>Dire Flail</t>
  </si>
  <si>
    <t>Comp. Long Bow</t>
  </si>
  <si>
    <t>Halfling Nunchaku</t>
  </si>
  <si>
    <t>Long Spear</t>
  </si>
  <si>
    <t>Light Crossbow</t>
  </si>
  <si>
    <t>Long Bow, Mighty Comp. (+4)</t>
  </si>
  <si>
    <t>Dwarven Urgrosh</t>
  </si>
  <si>
    <t>Comp. Short Bow</t>
  </si>
  <si>
    <t>Halfling Siangham</t>
  </si>
  <si>
    <t>Manticore Tail Spike</t>
  </si>
  <si>
    <t>Bolas, 2-ball</t>
  </si>
  <si>
    <t>Long Sword</t>
  </si>
  <si>
    <t>Mind Flayer Tentacle</t>
  </si>
  <si>
    <t>Heavy Mace</t>
  </si>
  <si>
    <t>Quarterstaff</t>
  </si>
  <si>
    <t>List_Validation</t>
  </si>
  <si>
    <t>Longbow, Comp.</t>
  </si>
  <si>
    <t>Gnome Hooked Hammer</t>
  </si>
  <si>
    <t>Minotaur Horn</t>
  </si>
  <si>
    <t>Short Bow</t>
  </si>
  <si>
    <t>Longsword</t>
  </si>
  <si>
    <t>Rake</t>
  </si>
  <si>
    <t>Light Mace</t>
  </si>
  <si>
    <t>Short Bow, Comp.</t>
  </si>
  <si>
    <t>Kama, Halfling</t>
  </si>
  <si>
    <t>Short Bow, Mighty Comp. (+1)</t>
  </si>
  <si>
    <t>Crossbow, Repeat</t>
  </si>
  <si>
    <t>Short Bow, Mighty Comp. (+2)</t>
  </si>
  <si>
    <t>Short Sword</t>
  </si>
  <si>
    <t>Shortbow, Comp.</t>
  </si>
  <si>
    <t>Halfling Blowgun</t>
  </si>
  <si>
    <t>Halfspear</t>
  </si>
  <si>
    <t>Hand Crossbow</t>
  </si>
  <si>
    <t>Lajatang, Halfling</t>
  </si>
  <si>
    <t>Lajatang, Korobokuru</t>
  </si>
  <si>
    <t>Orc Double Axe</t>
  </si>
  <si>
    <t>Nunchaku, Halfling</t>
  </si>
  <si>
    <t>Light Hammer</t>
  </si>
  <si>
    <t>Siangham, Halfling</t>
  </si>
  <si>
    <t>Two-Bladed Sword</t>
  </si>
  <si>
    <t>Repeating Crossbow</t>
  </si>
  <si>
    <t>Short Spear</t>
  </si>
  <si>
    <t>Urgrosh, Dwarven</t>
  </si>
  <si>
    <t>Shortspear</t>
  </si>
  <si>
    <t>Spinning Javelin</t>
  </si>
  <si>
    <t>Spring-Loaded Gauntlet</t>
  </si>
  <si>
    <t>Yumi (long)</t>
  </si>
  <si>
    <t>Throwing Axe</t>
  </si>
  <si>
    <t>Yumi (short)</t>
  </si>
  <si>
    <t>SpecialAttacks</t>
  </si>
  <si>
    <t>Bull Rush</t>
  </si>
  <si>
    <t>Disarm</t>
  </si>
  <si>
    <t>Grapple</t>
  </si>
  <si>
    <t>Overrun</t>
  </si>
  <si>
    <t>d3</t>
  </si>
  <si>
    <t>x2</t>
  </si>
  <si>
    <t>--</t>
  </si>
  <si>
    <t>Blunt</t>
  </si>
  <si>
    <t>Trip</t>
  </si>
  <si>
    <t>AmmunitionList</t>
  </si>
  <si>
    <t>WeaponUse</t>
  </si>
  <si>
    <t>UnarmedUse</t>
  </si>
  <si>
    <t>Weight Per</t>
  </si>
  <si>
    <t>Cost Per</t>
  </si>
  <si>
    <t>Single</t>
  </si>
  <si>
    <t>Two-handed</t>
  </si>
  <si>
    <t>Flurry</t>
  </si>
  <si>
    <t>Alchemist's Arrow</t>
  </si>
  <si>
    <t>Multiattack</t>
  </si>
  <si>
    <t>Arrows</t>
  </si>
  <si>
    <t>Blowgun Darts</t>
  </si>
  <si>
    <t>Blowgun Needles</t>
  </si>
  <si>
    <t>Bolt, Tumbling</t>
  </si>
  <si>
    <t>Bomb</t>
  </si>
  <si>
    <t>Bullets</t>
  </si>
  <si>
    <t>Crossbow Bolts</t>
  </si>
  <si>
    <t>Dynamite</t>
  </si>
  <si>
    <t>Energy Pack</t>
  </si>
  <si>
    <t>Fuel Pack</t>
  </si>
  <si>
    <t>Grenade, Fragmentation</t>
  </si>
  <si>
    <t>Grenade, Smoke</t>
  </si>
  <si>
    <t>Metal Cartridge, Pistol</t>
  </si>
  <si>
    <t>Metal Cartridge, Rifle</t>
  </si>
  <si>
    <t>Repeating Crossbow Bolts</t>
  </si>
  <si>
    <t>Scattergun Shells</t>
  </si>
  <si>
    <t>Smokebomb</t>
  </si>
  <si>
    <t>WeaponEnchantments</t>
  </si>
  <si>
    <t>WeaponEnhancements</t>
  </si>
  <si>
    <t>WeaponSize</t>
  </si>
  <si>
    <t>WeaponBonus</t>
  </si>
  <si>
    <t>WeaponDamage</t>
  </si>
  <si>
    <t>HeavyWeapons</t>
  </si>
  <si>
    <t>Enchantment</t>
  </si>
  <si>
    <t>Eff. Bonus</t>
  </si>
  <si>
    <t>Combat Notes</t>
  </si>
  <si>
    <t>Enhancement</t>
  </si>
  <si>
    <t>Size Diff</t>
  </si>
  <si>
    <t>Considered</t>
  </si>
  <si>
    <t>#</t>
  </si>
  <si>
    <t>die</t>
  </si>
  <si>
    <t>Acidic Burst</t>
  </si>
  <si>
    <t>Crit: +d10 Acid Dmg</t>
  </si>
  <si>
    <t>-5 Sizes</t>
  </si>
  <si>
    <t>Undersized</t>
  </si>
  <si>
    <t>Bane</t>
  </si>
  <si>
    <t>+2 Hit, +2d6 Dmg vs. specific foe</t>
  </si>
  <si>
    <t>-4 Sizes</t>
  </si>
  <si>
    <t>Body Feeder</t>
  </si>
  <si>
    <t>Crit: Wielder gets dmg as HP</t>
  </si>
  <si>
    <t>-3 Sizes</t>
  </si>
  <si>
    <t>Brilliant Energy</t>
  </si>
  <si>
    <t>Glow 20'; ignore non-living matter</t>
  </si>
  <si>
    <t>-2 Sizes</t>
  </si>
  <si>
    <t>Chaotic</t>
  </si>
  <si>
    <t>+2d6 Dmg vs. Lawful</t>
  </si>
  <si>
    <t>-1 Size</t>
  </si>
  <si>
    <t>Charged</t>
  </si>
  <si>
    <t>when charged:+1d4 dmg; glows</t>
  </si>
  <si>
    <t>Normal Size</t>
  </si>
  <si>
    <t>Coup de Grace</t>
  </si>
  <si>
    <t>1/day, full round: Coup de Grace</t>
  </si>
  <si>
    <t>+1 Size</t>
  </si>
  <si>
    <t>Light</t>
  </si>
  <si>
    <t>Dancing</t>
  </si>
  <si>
    <t>Std Action; 'dances' 4 rnds</t>
  </si>
  <si>
    <t>+2 Sizes</t>
  </si>
  <si>
    <t>One-handed</t>
  </si>
  <si>
    <t>Defending</t>
  </si>
  <si>
    <t>Swords Enh bonus to attack or AC</t>
  </si>
  <si>
    <t>+3 Sizes</t>
  </si>
  <si>
    <t>Dislocator</t>
  </si>
  <si>
    <t>3/day, Will DC 17, foe 1-100 miles</t>
  </si>
  <si>
    <t>+4 Sizes</t>
  </si>
  <si>
    <t>Oversized</t>
  </si>
  <si>
    <t>Disruption</t>
  </si>
  <si>
    <t>Undead: Fort DC 14 or be destroyed</t>
  </si>
  <si>
    <t>+5 Sizes</t>
  </si>
  <si>
    <t>Dissipater</t>
  </si>
  <si>
    <t>vs. Ectoplasmic: ignore DR</t>
  </si>
  <si>
    <t>Flaming</t>
  </si>
  <si>
    <t>+1d6 Fire damage</t>
  </si>
  <si>
    <t>Flaming Burst</t>
  </si>
  <si>
    <t>Crit: +d10 Flame Dmg</t>
  </si>
  <si>
    <t>Frost</t>
  </si>
  <si>
    <t>+1d6 Cold damage</t>
  </si>
  <si>
    <t>Ghost Touch</t>
  </si>
  <si>
    <t>Dmgs incorporal</t>
  </si>
  <si>
    <t>Great Dislocator</t>
  </si>
  <si>
    <t>3/day, Will DC 20, foe to another plane</t>
  </si>
  <si>
    <t>Holy</t>
  </si>
  <si>
    <t>+2d6 Dmg vs. Evil</t>
  </si>
  <si>
    <t>Icy Burst</t>
  </si>
  <si>
    <t>Crit: +d10 Cold Dmg</t>
  </si>
  <si>
    <t>+2 damage</t>
  </si>
  <si>
    <t>Keen</t>
  </si>
  <si>
    <t>Crit threat range doubled</t>
  </si>
  <si>
    <t>Lawful</t>
  </si>
  <si>
    <t>+2d6 Dmg vs. Chaotic</t>
  </si>
  <si>
    <t>Lucky</t>
  </si>
  <si>
    <t>1/day, reroll failed attack</t>
  </si>
  <si>
    <t>Manifester</t>
  </si>
  <si>
    <t>Add'l uses of special powers</t>
  </si>
  <si>
    <t>Mighty Cleaving</t>
  </si>
  <si>
    <t>Addl Cleave attempt</t>
  </si>
  <si>
    <t>Mind Feeder</t>
  </si>
  <si>
    <t>Crit: Wielder gets dmg as PSP</t>
  </si>
  <si>
    <t>Mindcrusher</t>
  </si>
  <si>
    <t>foe with PSPs loses dmg PSP</t>
  </si>
  <si>
    <t>Parrying</t>
  </si>
  <si>
    <t>+1 Insight bonus AC</t>
  </si>
  <si>
    <t>Power Storing</t>
  </si>
  <si>
    <t>Holds up to 3rd lvl power</t>
  </si>
  <si>
    <t>Psibane</t>
  </si>
  <si>
    <t>+2d6 Dmg vs. Psionic-users</t>
  </si>
  <si>
    <t>Psychic</t>
  </si>
  <si>
    <t>Effect based on PSP reserve</t>
  </si>
  <si>
    <t>Psychic Weapon-PSPs: 1-4 (+1 enh), 5-14 (+1 enh), 15-29 (one +1 ability),  30-49 (one +1 ability), 50-79 (+1 enh), 80-129 (one +2 ability), 130+ (+1 enh)</t>
  </si>
  <si>
    <t>Psychokinetic Burst</t>
  </si>
  <si>
    <t>Crit: +d10 Psionic Dmg</t>
  </si>
  <si>
    <t>Returning</t>
  </si>
  <si>
    <t>Thrown weapon returns to wielder</t>
  </si>
  <si>
    <t>Shock</t>
  </si>
  <si>
    <t>+1d6 Electricity damage</t>
  </si>
  <si>
    <t>Shocking Burst</t>
  </si>
  <si>
    <t>Crit: +d10 Electricity Dmg</t>
  </si>
  <si>
    <t>Smoking</t>
  </si>
  <si>
    <t>5'x5' Stinking Cloud; 1/2 concealment</t>
  </si>
  <si>
    <t>Soul Feeder</t>
  </si>
  <si>
    <t>Crit: negative level; Fort 18</t>
  </si>
  <si>
    <t>Speed</t>
  </si>
  <si>
    <t>One extra attack / rnd</t>
  </si>
  <si>
    <t>Spell Storing</t>
  </si>
  <si>
    <t>Holds up to 3rd lvl spell</t>
  </si>
  <si>
    <t>Sundering</t>
  </si>
  <si>
    <t>Wielder gets Great Sunder feat; 1/rnd</t>
  </si>
  <si>
    <t>Suppression</t>
  </si>
  <si>
    <t>Foe affected by Negate Psionics</t>
  </si>
  <si>
    <t>Teleporting</t>
  </si>
  <si>
    <t>Throwing</t>
  </si>
  <si>
    <t>Throw weapon 10' range</t>
  </si>
  <si>
    <t>Thundering</t>
  </si>
  <si>
    <t>Crit: +d8 Sonic Dmg</t>
  </si>
  <si>
    <t>Unholy</t>
  </si>
  <si>
    <t>+2d6 Dmg vs. Good</t>
  </si>
  <si>
    <t>Vorpal</t>
  </si>
  <si>
    <t>Severs head on Crit</t>
  </si>
  <si>
    <t>Wounding</t>
  </si>
  <si>
    <t>Bleed; 1 dmg per strike</t>
  </si>
  <si>
    <t>WeaponMaterials</t>
  </si>
  <si>
    <t>AB</t>
  </si>
  <si>
    <t>Damage Die</t>
  </si>
  <si>
    <t>Crit Range</t>
  </si>
  <si>
    <t>|---</t>
  </si>
  <si>
    <t>Weapon Cost</t>
  </si>
  <si>
    <t>---|</t>
  </si>
  <si>
    <t>Material</t>
  </si>
  <si>
    <t>6&gt;=</t>
  </si>
  <si>
    <t>8&lt;=</t>
  </si>
  <si>
    <t>Change</t>
  </si>
  <si>
    <t>Basis</t>
  </si>
  <si>
    <t>&lt;=3</t>
  </si>
  <si>
    <t>&gt;3&lt;8</t>
  </si>
  <si>
    <t>Notes</t>
  </si>
  <si>
    <t>Adamantine</t>
  </si>
  <si>
    <t>Add</t>
  </si>
  <si>
    <t>Arandur</t>
  </si>
  <si>
    <t>Bronze</t>
  </si>
  <si>
    <t>Copper (Magical)</t>
  </si>
  <si>
    <t>Darksteel</t>
  </si>
  <si>
    <t>+1 electricity</t>
  </si>
  <si>
    <t>Darkwood</t>
  </si>
  <si>
    <t>Wgt</t>
  </si>
  <si>
    <t>Dlarun</t>
  </si>
  <si>
    <t>+1 frost</t>
  </si>
  <si>
    <t>Cannot be enchanted with fire</t>
  </si>
  <si>
    <t>Duskwood</t>
  </si>
  <si>
    <t>Ferroplasm</t>
  </si>
  <si>
    <t>Only holds its shape in the handsof a psionic creature</t>
  </si>
  <si>
    <t>Fever Iron</t>
  </si>
  <si>
    <t>+1 fire</t>
  </si>
  <si>
    <t>Cannot be enchanted with cold</t>
  </si>
  <si>
    <t>Gold (Magical)</t>
  </si>
  <si>
    <t>Hizagkuur</t>
  </si>
  <si>
    <t>+1 electricity/+1 fire</t>
  </si>
  <si>
    <t>Living Metal</t>
  </si>
  <si>
    <t>Masterwork</t>
  </si>
  <si>
    <t>Mithral</t>
  </si>
  <si>
    <t>Nephelium</t>
  </si>
  <si>
    <t>Transparent</t>
  </si>
  <si>
    <t>Normal</t>
  </si>
  <si>
    <t>Platinum  (Magical)</t>
  </si>
  <si>
    <t>Silver (Magical)</t>
  </si>
  <si>
    <t>+1 dmg to silver weak creatures</t>
  </si>
  <si>
    <t>Steel</t>
  </si>
  <si>
    <t>Zalantar</t>
  </si>
  <si>
    <t>ArmorList</t>
  </si>
  <si>
    <t>Max Dex</t>
  </si>
  <si>
    <t>Check</t>
  </si>
  <si>
    <t>Spell</t>
  </si>
  <si>
    <t>AC</t>
  </si>
  <si>
    <t>Bonus</t>
  </si>
  <si>
    <t>Penalty</t>
  </si>
  <si>
    <t>Failure</t>
  </si>
  <si>
    <t>Can Run?</t>
  </si>
  <si>
    <t>Gauntlets?</t>
  </si>
  <si>
    <t>Ashigaru</t>
  </si>
  <si>
    <t>Banded Mail</t>
  </si>
  <si>
    <t>The suit includes gauntlets.</t>
  </si>
  <si>
    <t>Bark</t>
  </si>
  <si>
    <t>Bone</t>
  </si>
  <si>
    <t>Bracers</t>
  </si>
  <si>
    <t>Breastplate</t>
  </si>
  <si>
    <t>It comes with a helmet and greaves.</t>
  </si>
  <si>
    <t>Brigandine</t>
  </si>
  <si>
    <t>Chain Shirt</t>
  </si>
  <si>
    <t>A chain shirt comes with a steel cap.</t>
  </si>
  <si>
    <t>Chainmail</t>
  </si>
  <si>
    <t>Cord</t>
  </si>
  <si>
    <t>Dhenuka</t>
  </si>
  <si>
    <t>Full Plate</t>
  </si>
  <si>
    <t>The suit includes gauntlets, heavy leather boots, a visored helmet, and a thick layer of padding that is worn underneath the armor. Each suit of full plate must be individually fitted to its owner by a master armorsmith, although a captured suit can be resized to fit a new owner at a cost of 200 to 800 (2d4x100) gold pieces.</t>
  </si>
  <si>
    <t>Great</t>
  </si>
  <si>
    <t>Half-Plate</t>
  </si>
  <si>
    <t>Hard Leather</t>
  </si>
  <si>
    <t>Heavy Chain Mail</t>
  </si>
  <si>
    <t>Heavy Clothing</t>
  </si>
  <si>
    <t>Hide</t>
  </si>
  <si>
    <t>Lamellar</t>
  </si>
  <si>
    <t>Leather</t>
  </si>
  <si>
    <t>Soft Leather</t>
  </si>
  <si>
    <t>Leather Scale</t>
  </si>
  <si>
    <t>Light Hide</t>
  </si>
  <si>
    <t>Mage Armor</t>
  </si>
  <si>
    <t>Naga</t>
  </si>
  <si>
    <t>None</t>
  </si>
  <si>
    <t>Padded</t>
  </si>
  <si>
    <t>Partial</t>
  </si>
  <si>
    <t>Scale Mail</t>
  </si>
  <si>
    <t>Splint Mail</t>
  </si>
  <si>
    <t>Studded Leather</t>
  </si>
  <si>
    <t>Studded Leather (Soft)</t>
  </si>
  <si>
    <t>Wicker</t>
  </si>
  <si>
    <t>Wood</t>
  </si>
  <si>
    <t>ShieldList</t>
  </si>
  <si>
    <t>Cover</t>
  </si>
  <si>
    <t>Buckler</t>
  </si>
  <si>
    <t>This small metal shield is worn strapped to your forearm. You can use a bow or crossbow without penalty while carrying it. You can also use your shield arm to wield a weapon (whether you are using an off-hand weapon or using your off hand to help wield a two-handed weapon), but you take a -1 penalty on attack rolls while doing so. This penalty stacks with those that may apply for fighting with your off hand and for fighting with two weapons. In any case, if you use a weapon in your off hand, you don't get the buckler's AC bonus for the rest of the round.
You can't bash someone with a buckler.</t>
  </si>
  <si>
    <t>Grasping Shield</t>
  </si>
  <si>
    <t>Kappa Shell</t>
  </si>
  <si>
    <t>Shield, Heavy Steel</t>
  </si>
  <si>
    <t>You strap a shield to your forearm and grip it with your hand. A heavy shield is so heavy that you can't use your shield hand for anything else.
Wooden or Steel: Wooden and steel shields offer the same basic protection, though they respond differently to special attacks.
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t>
  </si>
  <si>
    <t>Shield, Heavy Wooden</t>
  </si>
  <si>
    <t>Shield, Light Steel</t>
  </si>
  <si>
    <t>You strap a shield to your forearm and grip it with your hand. A light shield's weight lets you carry other items in that hand, although you cannot use weapons with it.
Wooden or Steel: Wooden and steel shields offer the same basic protection, though they respond differently to special attacks.
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t>
  </si>
  <si>
    <t>Shield, Light Wooden</t>
  </si>
  <si>
    <t>Shield, Tower</t>
  </si>
  <si>
    <t>This massive wooden shield is nearly as tall as you are. In most situations, it provides the indicated shield bonus to your AC. However, you can instead use it as total cover, though you must give up your attacks to do so. The shield does not, however, provide cover against targeted spells; a spellcaster can cast a spell on you by targeting the shield you are holding. You cannot bash with a tower shield, nor can you use your shield hand for anything else.
When employing a tower shield in combat, you take a -2 penalty on attack rolls because of the shield's encumbrance.</t>
  </si>
  <si>
    <t>Tessen</t>
  </si>
  <si>
    <t>ArmorListsByType</t>
  </si>
  <si>
    <t>Heavy</t>
  </si>
  <si>
    <t>Medium</t>
  </si>
  <si>
    <t>ArmorEnchantments</t>
  </si>
  <si>
    <t>ShieldEnchantments</t>
  </si>
  <si>
    <t>Description</t>
  </si>
  <si>
    <t>Abr</t>
  </si>
  <si>
    <t>Acid Resistance</t>
  </si>
  <si>
    <t>Acid Resist: 10</t>
  </si>
  <si>
    <t>Acd Rst</t>
  </si>
  <si>
    <t>Aporter</t>
  </si>
  <si>
    <t>Dimension Door 800' 2/day</t>
  </si>
  <si>
    <t>Animated</t>
  </si>
  <si>
    <t>Animtd</t>
  </si>
  <si>
    <t>Floats 2' around character</t>
  </si>
  <si>
    <t>Cold Resistance</t>
  </si>
  <si>
    <t>Cold Resist: 10</t>
  </si>
  <si>
    <t>Aprtr</t>
  </si>
  <si>
    <t>Crystalline</t>
  </si>
  <si>
    <t>20% miss chance</t>
  </si>
  <si>
    <t>Arrow Deflection</t>
  </si>
  <si>
    <t>Arw Def</t>
  </si>
  <si>
    <t>Deflect Arrows (as feat)</t>
  </si>
  <si>
    <t>Ectoplasmic</t>
  </si>
  <si>
    <t>Ectoplasmic Form 15 min/day (5 min incr.)</t>
  </si>
  <si>
    <t>Averter</t>
  </si>
  <si>
    <t>Avrtr</t>
  </si>
  <si>
    <t>Aversion (DC 13) 3/day</t>
  </si>
  <si>
    <t>Etherealness</t>
  </si>
  <si>
    <t>Ethereal 1/day</t>
  </si>
  <si>
    <t>Bashing</t>
  </si>
  <si>
    <t>Bsh</t>
  </si>
  <si>
    <t>+1 to hit/dmg when bashing (S=d6, L=d8)</t>
  </si>
  <si>
    <t>Fire Resistance</t>
  </si>
  <si>
    <t>Fire Resist: 10</t>
  </si>
  <si>
    <t>Blinding</t>
  </si>
  <si>
    <t>Blnd</t>
  </si>
  <si>
    <t>Light 2/day (20' Ref (14)-blinded d4 rds)</t>
  </si>
  <si>
    <t>Floating</t>
  </si>
  <si>
    <t>No armor swim pemalty, +4 circ. to swim</t>
  </si>
  <si>
    <t>Cld Rst</t>
  </si>
  <si>
    <t>Fortification-Heavy</t>
  </si>
  <si>
    <t>Crit/Sneak Attack is ignored</t>
  </si>
  <si>
    <t>Fr Rst</t>
  </si>
  <si>
    <t>Fortification-Light</t>
  </si>
  <si>
    <t>25% Crit/Sneak Attack is ignored</t>
  </si>
  <si>
    <t>Frt-Hy</t>
  </si>
  <si>
    <t>Crit or Sneak Attack is ignored</t>
  </si>
  <si>
    <t>Fortification-Moderate</t>
  </si>
  <si>
    <t>75% Crit/Sneak Attack is ignored</t>
  </si>
  <si>
    <t>Frt-Lt</t>
  </si>
  <si>
    <t>25% Crit or Sneak Attack is ignored</t>
  </si>
  <si>
    <t>Armor &amp; Enh. Bonus count against incorporeal</t>
  </si>
  <si>
    <t>Frt-Md</t>
  </si>
  <si>
    <t>75% Crit or Sneak Attack is ignored</t>
  </si>
  <si>
    <t>Glamered</t>
  </si>
  <si>
    <t>Assumes appearance of clothing</t>
  </si>
  <si>
    <t>Ghst Tch</t>
  </si>
  <si>
    <t>Invulnerability</t>
  </si>
  <si>
    <t>Damage Reduction 5/+1</t>
  </si>
  <si>
    <t>Hearten</t>
  </si>
  <si>
    <t>Hrtn</t>
  </si>
  <si>
    <t>Free action 5 temp hp/day (lasts 5 min)</t>
  </si>
  <si>
    <t>Landing</t>
  </si>
  <si>
    <t>Ingnore 1st 20', Land on feet</t>
  </si>
  <si>
    <t>Lightning Resistance</t>
  </si>
  <si>
    <t>Ltng Rst</t>
  </si>
  <si>
    <t>Lightning Resist: 10</t>
  </si>
  <si>
    <t>Linked</t>
  </si>
  <si>
    <t>Lnkd</t>
  </si>
  <si>
    <t>Telepathic link with other linked (10 m.)</t>
  </si>
  <si>
    <t>Mnfst</t>
  </si>
  <si>
    <t>Standard action, use other abilities at 5 PP</t>
  </si>
  <si>
    <t>Mindarmor</t>
  </si>
  <si>
    <t>+4 vs. mind-affecting/compulsion</t>
  </si>
  <si>
    <t>MndArm</t>
  </si>
  <si>
    <t>Phasing</t>
  </si>
  <si>
    <t>Move thru 60' of wood, plaster, or stone/day</t>
  </si>
  <si>
    <t>Power Resistance (13)</t>
  </si>
  <si>
    <t>PR13</t>
  </si>
  <si>
    <t>Power Resist: 13</t>
  </si>
  <si>
    <t>Power Resistance (15)</t>
  </si>
  <si>
    <t>PR15</t>
  </si>
  <si>
    <t>Power Resist: 15</t>
  </si>
  <si>
    <t>Power Resistance (17)</t>
  </si>
  <si>
    <t>PR17</t>
  </si>
  <si>
    <t>Power Resist: 17</t>
  </si>
  <si>
    <t>Power Resistance (19)</t>
  </si>
  <si>
    <t>PR19</t>
  </si>
  <si>
    <t>Power Resist: 19</t>
  </si>
  <si>
    <t>Ranged</t>
  </si>
  <si>
    <t>Rngd</t>
  </si>
  <si>
    <t>30' range, returns (S-d6, L=d8)</t>
  </si>
  <si>
    <t>Quickness</t>
  </si>
  <si>
    <t>+5 movement</t>
  </si>
  <si>
    <t>Reflecting</t>
  </si>
  <si>
    <t>Refl</t>
  </si>
  <si>
    <t>Free action 1/day Spell Turning</t>
  </si>
  <si>
    <t>Radiant</t>
  </si>
  <si>
    <t>Energy Resist: 10 (Shines 60' 1rd/dmg)</t>
  </si>
  <si>
    <t>Reinforcement-Heavy</t>
  </si>
  <si>
    <t>Renf-H</t>
  </si>
  <si>
    <t>Reinforcement-Light</t>
  </si>
  <si>
    <t>Renf-L</t>
  </si>
  <si>
    <t>Reinforcement-Moderate</t>
  </si>
  <si>
    <t>Renf-M</t>
  </si>
  <si>
    <t>Sonic Resistance</t>
  </si>
  <si>
    <t>Sonc Rst</t>
  </si>
  <si>
    <t>Sonic Resist: 10</t>
  </si>
  <si>
    <t>Shadow</t>
  </si>
  <si>
    <t>+10 circ. to Hide</t>
  </si>
  <si>
    <t>Spell Resistance (13)</t>
  </si>
  <si>
    <t>SR13</t>
  </si>
  <si>
    <t>Spell Resist: 13</t>
  </si>
  <si>
    <t>Sight</t>
  </si>
  <si>
    <t>Flanking +1, +1 enh. To Spot, -2 vs. gaze</t>
  </si>
  <si>
    <t>Spell Resistance (15)</t>
  </si>
  <si>
    <t>SR15</t>
  </si>
  <si>
    <t>Spell Resist: 15</t>
  </si>
  <si>
    <t>Silent Moves</t>
  </si>
  <si>
    <t>+10 circ. to Move Silently</t>
  </si>
  <si>
    <t>Spell Resistance (17)</t>
  </si>
  <si>
    <t>SR17</t>
  </si>
  <si>
    <t>Spell Resist: 17</t>
  </si>
  <si>
    <t>Slick</t>
  </si>
  <si>
    <t>+10 circ. to Escape Artist</t>
  </si>
  <si>
    <t>Spell Resistance (19)</t>
  </si>
  <si>
    <t>SR19</t>
  </si>
  <si>
    <t>Spell Resist: 19</t>
  </si>
  <si>
    <t>Thought Bastion</t>
  </si>
  <si>
    <t>ThtBas</t>
  </si>
  <si>
    <t>Psychic Bastion (as feat)</t>
  </si>
  <si>
    <t>Time Buttress</t>
  </si>
  <si>
    <t>TmBtt</t>
  </si>
  <si>
    <t>Time Regression1/day</t>
  </si>
  <si>
    <t>Vanishing</t>
  </si>
  <si>
    <t>Vnshng</t>
  </si>
  <si>
    <t>Invisibility 2/day</t>
  </si>
  <si>
    <t>Wall</t>
  </si>
  <si>
    <t>Standard action, Wall of Ectoplasm (120 sq ft or 20' rad)</t>
  </si>
  <si>
    <t>ArmorEnhancements</t>
  </si>
  <si>
    <t>DR</t>
  </si>
  <si>
    <t>Fortification</t>
  </si>
  <si>
    <t>MaxDex</t>
  </si>
  <si>
    <t>SpFail</t>
  </si>
  <si>
    <t>Class</t>
  </si>
  <si>
    <t>Fitted</t>
  </si>
  <si>
    <t>Hauberk</t>
  </si>
  <si>
    <t>Plates, Leather</t>
  </si>
  <si>
    <t>Plates, Metal</t>
  </si>
  <si>
    <t>Plating, Decorative</t>
  </si>
  <si>
    <t>Quick-escape</t>
  </si>
  <si>
    <t>Reinforced</t>
  </si>
  <si>
    <t>Shirt</t>
  </si>
  <si>
    <t>Spikes</t>
  </si>
  <si>
    <t>Studs</t>
  </si>
  <si>
    <t>ArmorMasterwork</t>
  </si>
  <si>
    <t>Dwarf, Gold</t>
  </si>
  <si>
    <t>Dwarf, Shield</t>
  </si>
  <si>
    <t>Elf, Aquatic</t>
  </si>
  <si>
    <t>Elf, Drow</t>
  </si>
  <si>
    <t>Elf, Moon</t>
  </si>
  <si>
    <t>Elf, Sun</t>
  </si>
  <si>
    <t>Elf, Wild</t>
  </si>
  <si>
    <t>Elf, Wood</t>
  </si>
  <si>
    <t>Half Elf</t>
  </si>
  <si>
    <t>Human</t>
  </si>
  <si>
    <t>ArmorMaterials</t>
  </si>
  <si>
    <t>Armor Bonus</t>
  </si>
  <si>
    <t>Resistance</t>
  </si>
  <si>
    <t>Armor Cost</t>
  </si>
  <si>
    <t>Cold</t>
  </si>
  <si>
    <t>Electricity</t>
  </si>
  <si>
    <t>Sonic</t>
  </si>
  <si>
    <t>Can only be used to create breatplate</t>
  </si>
  <si>
    <t>Naturally heals 1 hp of dmg / minute</t>
  </si>
  <si>
    <t>ArmorNatural</t>
  </si>
  <si>
    <t>AC Bonus</t>
  </si>
  <si>
    <t>Chitin</t>
  </si>
  <si>
    <t>Leather, Advanced</t>
  </si>
  <si>
    <t>Leather, Hard</t>
  </si>
  <si>
    <t>Leather, Soft</t>
  </si>
  <si>
    <t>Scale</t>
  </si>
  <si>
    <t>EquipmentLocationList</t>
  </si>
  <si>
    <t>Can be</t>
  </si>
  <si>
    <t>Droppable</t>
  </si>
  <si>
    <t>Location</t>
  </si>
  <si>
    <t>Dropped?</t>
  </si>
  <si>
    <t>List</t>
  </si>
  <si>
    <t>Back</t>
  </si>
  <si>
    <t>Backpack</t>
  </si>
  <si>
    <t>Bag of Holding</t>
  </si>
  <si>
    <t>Bandoleer</t>
  </si>
  <si>
    <t>Belt</t>
  </si>
  <si>
    <t>Belt of Many Pouches</t>
  </si>
  <si>
    <t>Carried</t>
  </si>
  <si>
    <t>Cart</t>
  </si>
  <si>
    <t>Clothing</t>
  </si>
  <si>
    <t>Framed Pack</t>
  </si>
  <si>
    <t>Glove of Storing</t>
  </si>
  <si>
    <t>H.H. Haversack</t>
  </si>
  <si>
    <t>Hands</t>
  </si>
  <si>
    <t>Head</t>
  </si>
  <si>
    <t>Left Arm</t>
  </si>
  <si>
    <t>Left Boot</t>
  </si>
  <si>
    <t>Left Hand</t>
  </si>
  <si>
    <t>Left Hip</t>
  </si>
  <si>
    <t>Left Leg</t>
  </si>
  <si>
    <t>Mount</t>
  </si>
  <si>
    <t>Neck</t>
  </si>
  <si>
    <t>Pack Animal</t>
  </si>
  <si>
    <t>Pockets</t>
  </si>
  <si>
    <t>Portable Hole</t>
  </si>
  <si>
    <t>Potion Belt</t>
  </si>
  <si>
    <t>Pouch</t>
  </si>
  <si>
    <t>Quiver of Ehlonna</t>
  </si>
  <si>
    <t>Right Arm</t>
  </si>
  <si>
    <t>Right Boot</t>
  </si>
  <si>
    <t>Right Hand</t>
  </si>
  <si>
    <t>Right Hip</t>
  </si>
  <si>
    <t>Right Leg</t>
  </si>
  <si>
    <t>Room</t>
  </si>
  <si>
    <t>Sack</t>
  </si>
  <si>
    <t>Saddlebags</t>
  </si>
  <si>
    <t>Scroll Organizer</t>
  </si>
  <si>
    <t>Storage</t>
  </si>
  <si>
    <t>Torso</t>
  </si>
  <si>
    <t>Worn</t>
  </si>
  <si>
    <t>EquipmentList</t>
  </si>
  <si>
    <t>Equipment</t>
  </si>
  <si>
    <t>Dependent?</t>
  </si>
  <si>
    <t>Acid, Flask of</t>
  </si>
  <si>
    <t>Can be thrown</t>
  </si>
  <si>
    <t>You can throw a flask of acid as a splash weapon. Treat this attack as a ranged touch attack with a range increment of 10 feet. A direct hit deals 1d6 points of acid damage. Every creature within 5 feet of the point where the acid hits takes 1 point of acid damage from the splash.</t>
  </si>
  <si>
    <t>Special Substances &amp; Items</t>
  </si>
  <si>
    <t>DC 17 or sleep for 1 rnd; DC 15 or sleep for d4+1 min.</t>
  </si>
  <si>
    <t>Alchemist's Fire, Flask of</t>
  </si>
  <si>
    <t>You can throw a flask of alchemist's fire as a splash weapon. Treat this attack as a ranged touch attack with a range increment of 10 feet.
A direct hit deals 1d6 points of fire damage. Every creature within 5 feet of the point where the flask hits takes 1 point of fire damage from the splash. On the round following a direct hit, the target takes an additional 1d6 points of damage. If desired, the target can use a full-round action to attempt to extinguish the flames before taking this additional damage. Extinguishing the flames requires a DC 15 Reflex save. Rolling on the ground provides the target a +2 bonus on the save. Leaping into a lake or magically extinguishing the flames automatically smothers the fire.</t>
  </si>
  <si>
    <t>Alchemists' Lab</t>
  </si>
  <si>
    <t>+2 bonus to alchemy checks</t>
  </si>
  <si>
    <t>An alchemist's lab always has the perfect tool for making alchemical items, so it provides a +2 circumstance bonus on Craft (alchemy) checks. It has no bearing on the costs related to the Craft (alchemy) skill. Without this lab, a character with the Craft (alchemy) skill is assumed to have enough tools to use the skill but not enough to get the +2 bonus that the lab provides.</t>
  </si>
  <si>
    <t>Tools &amp; Skill Kits</t>
  </si>
  <si>
    <t>Altar Case, Granite</t>
  </si>
  <si>
    <t>traveling altar.</t>
  </si>
  <si>
    <t>Altar Case, Spruce</t>
  </si>
  <si>
    <t>Altar Cloth, Gold Brocade</t>
  </si>
  <si>
    <t>Altar Cloth, Linen</t>
  </si>
  <si>
    <t>Altar Cloth, Silk</t>
  </si>
  <si>
    <t>Altar Cloth, Small</t>
  </si>
  <si>
    <t>Altar Cloth, Velvet</t>
  </si>
  <si>
    <t>Amulet</t>
  </si>
  <si>
    <t>(Typically a magical item)</t>
  </si>
  <si>
    <t>Animal Feed</t>
  </si>
  <si>
    <t>Antitoxin</t>
  </si>
  <si>
    <t>+5 bonus on Fort vs. poison; 1 hr</t>
  </si>
  <si>
    <t>If you drink antitoxin, you get a +5 alchemical bonus on Fortitude saving throws against poison for 1 hour.</t>
  </si>
  <si>
    <t>Arcane Lab</t>
  </si>
  <si>
    <t>Arcane Library</t>
  </si>
  <si>
    <t>At least 200 rare volumes</t>
  </si>
  <si>
    <t>Artisan's Outfit</t>
  </si>
  <si>
    <t>This outfit includes a shirt with buttons, a skirt or pants with a drawstring, shoes, and perhaps a cap or hat. It may also include a belt or a leather or cloth apron for carrying tools.</t>
  </si>
  <si>
    <t>Artisan's Tools</t>
  </si>
  <si>
    <t>These special tools include the items needed to pursue any craft. Without them, you have to use improvised tools (-2 penalty on Craft checks), if you can do the job at all.</t>
  </si>
  <si>
    <t>Artisan's Tools, Masterwork</t>
  </si>
  <si>
    <t>+2 bonus to craft/profession checks</t>
  </si>
  <si>
    <t>These tools serve the same purpose as artisan's tools (above), but masterwork artisan's tools are the perfect tools for the job, so you get a +2 circumstance bonus on Craft checks made with them.</t>
  </si>
  <si>
    <t>Aspergillum, Gold</t>
  </si>
  <si>
    <t>Holds 3 flasks holy water; Std Act. range touch attack</t>
  </si>
  <si>
    <t>Aspergillum, Iron</t>
  </si>
  <si>
    <t>Aspergillum, Silver (DotF)</t>
  </si>
  <si>
    <t>Aspergillum, Silver (FRCS)</t>
  </si>
  <si>
    <t>Holds 1 cu. ft</t>
  </si>
  <si>
    <t>Adventuring Gear</t>
  </si>
  <si>
    <t>Carries up to 8 small items.</t>
  </si>
  <si>
    <t>Bandoleer, Masterwork</t>
  </si>
  <si>
    <t>Carries up to 12 small items.</t>
  </si>
  <si>
    <t>Barrel</t>
  </si>
  <si>
    <t>Holds 10 cu ft</t>
  </si>
  <si>
    <t>Basket</t>
  </si>
  <si>
    <t>Holds 2 cu ft</t>
  </si>
  <si>
    <t>Bedroll</t>
  </si>
  <si>
    <t>Bell</t>
  </si>
  <si>
    <t>Bellows Mask</t>
  </si>
  <si>
    <t>Bit and Bridle</t>
  </si>
  <si>
    <t>Blanket, Winter</t>
  </si>
  <si>
    <t>Block &amp; Tackle</t>
  </si>
  <si>
    <t>Book</t>
  </si>
  <si>
    <t>Boot Pumps</t>
  </si>
  <si>
    <t>Bottle, Wine, Glass</t>
  </si>
  <si>
    <t>Brazier, Field, Bronze</t>
  </si>
  <si>
    <t>Brazier, Field, Silver</t>
  </si>
  <si>
    <t>Brazier, Large, Bronze</t>
  </si>
  <si>
    <t>Brazier, Large, Gold</t>
  </si>
  <si>
    <t>Brazier, Large, Silver</t>
  </si>
  <si>
    <t>Brazier, Medium, Bronze</t>
  </si>
  <si>
    <t>Brazier, Medium, Gold</t>
  </si>
  <si>
    <t>Brazier, Medium, Silver</t>
  </si>
  <si>
    <t>Bucket</t>
  </si>
  <si>
    <t>Holds 1 cu ft</t>
  </si>
  <si>
    <t>Caltrops</t>
  </si>
  <si>
    <t>1 point of dmg; creature's speed is one-half</t>
  </si>
  <si>
    <t>A caltrop is a four-pronged iron spike crafted so that one prong faces up no matter how the caltrop comes to rest. You scatter caltrops on the ground in the hope that your enemies step on them or are at least forced to slow down to avoid them. One 2- pound bag of caltrops covers an area 5 feet square.
Each time a creature moves into an area covered by caltrops (or spends a round fighting while standing in such an area), it might step on one. The caltrops make an attack roll (base attack bonus +0) against the creature. For this attack, the creature's shield, armor, and deflection bonuses do not count. If the creature is wearing shoes or other footwear, it gets a +2 armor bonus to AC. If the caltrops succeed on the attack, the creature has stepped on one. The caltrop deals 1 point of damage, and the creature's speed is reduced by one-half because its foot is wounded. This movement penalty lasts for 24 hours, or until the creature is successfully treated with a DC 15 Heal check, or until it receives at least 1 point of magical curing. A charging or running creature must immediately stop if it steps on a caltrop. Any creature moving at half speed or slower can pick its way through a bed of caltrops with no trouble.
Caltrops may not be effective against unusual opponents.</t>
  </si>
  <si>
    <t>Candelabra, 16-candle, Gold</t>
  </si>
  <si>
    <t>light: 20' radius</t>
  </si>
  <si>
    <t>Candelabra, 16-candle, Silver</t>
  </si>
  <si>
    <t>Candelabra, 8-candle, Gold</t>
  </si>
  <si>
    <t>light: 15' radius</t>
  </si>
  <si>
    <t>Candelabra, 8-candle, Silver</t>
  </si>
  <si>
    <t>Candle</t>
  </si>
  <si>
    <t>Lights a 15' area for 1 hour</t>
  </si>
  <si>
    <t>A candle dimly illuminates a 5-foot radius and burns for 1 hour.</t>
  </si>
  <si>
    <t>Candle, 12-hour</t>
  </si>
  <si>
    <t>Lights a 15' area for 12 hours</t>
  </si>
  <si>
    <t>Candle, Temple (per foot)</t>
  </si>
  <si>
    <t>Candle, timekeeping</t>
  </si>
  <si>
    <t>Candle, vigil</t>
  </si>
  <si>
    <t>Burning through night gives a +1 to Heal</t>
  </si>
  <si>
    <t>Candlestick, Gold</t>
  </si>
  <si>
    <t>Candlestick, Hand-Held, Gold</t>
  </si>
  <si>
    <t>Candlestick, Hand-Held, Silver</t>
  </si>
  <si>
    <t>Candlestick, Silver</t>
  </si>
  <si>
    <t>Canvas (per sq. yd.)</t>
  </si>
  <si>
    <t>Carriage</t>
  </si>
  <si>
    <t>This four-wheeled vehicle can transport as many as four people within an enclosed cab, plus two drivers. In general, two horses (or other beasts of burden) draw it. A carriage comes with the harness needed to pull it.</t>
  </si>
  <si>
    <t>Tansport</t>
  </si>
  <si>
    <t>Carries 1/2 ton; pulled by 1 animal.</t>
  </si>
  <si>
    <t>This two-wheeled vehicle can be drawn by a single horse (or other beast of burden). It comes with a harness.</t>
  </si>
  <si>
    <t>Case, Map or Scroll</t>
  </si>
  <si>
    <t>Castle</t>
  </si>
  <si>
    <t>Keep; 15ft high; 10ft thick stone wall; 4 towers</t>
  </si>
  <si>
    <t>Censer, Brass</t>
  </si>
  <si>
    <t>Censer, Gold</t>
  </si>
  <si>
    <t>Censer, Silver</t>
  </si>
  <si>
    <t>Chain (per 10')</t>
  </si>
  <si>
    <t>Hardness 10, 5 HP - Break DC 26</t>
  </si>
  <si>
    <t>Chain has hardness 10 and 5 hit points. It can be burst with a DC 26 Strength check.</t>
  </si>
  <si>
    <t>Chalk, 1 piece</t>
  </si>
  <si>
    <t>Chess Set (Common)</t>
  </si>
  <si>
    <t>Chess Set (Fine)</t>
  </si>
  <si>
    <t>Chest</t>
  </si>
  <si>
    <t>Cleric's Vestments</t>
  </si>
  <si>
    <t>Ecclesiastical clothes; non-adventuring</t>
  </si>
  <si>
    <t>These ecclesiastical clothes are for performing priestly functions, not for adventuring.</t>
  </si>
  <si>
    <t>Climber's Kit</t>
  </si>
  <si>
    <t>+2 to Climb</t>
  </si>
  <si>
    <t>This is the perfect tool for climbing and gives you a +2 circumstance bonus on Climb checks.</t>
  </si>
  <si>
    <t>Coins Stored: Copper</t>
  </si>
  <si>
    <t>Coins Stored: Gold</t>
  </si>
  <si>
    <t>Coins Stored: Platinum</t>
  </si>
  <si>
    <t>Coins Stored: Silver</t>
  </si>
  <si>
    <t>Cold Weather Outfit</t>
  </si>
  <si>
    <t>+5 bonus on Fort vs. cold</t>
  </si>
  <si>
    <t>A cold weather outfit includes a wool coat, linen shirt, wool cap, heavy cloak, thick pants or skirt, and boots. This outfit grants a +5 circumstance bonus on Fortitude saving throws against exposure to cold weather.</t>
  </si>
  <si>
    <t>Courtier's Outfit</t>
  </si>
  <si>
    <t>This outfit includes fancy, tailored clothes in whatever fashion happens to be the current style in the courts of the nobles. Anyone trying to influence nobles or courtiers while wearing street dress will have a hard time of it (-2 penalty on Charisma-based skill checks to influence such individuals). If you wear this outfit without jewelry (costing an additional 50 gp), you look like an out-of-place commoner.</t>
  </si>
  <si>
    <t>Crowbar</t>
  </si>
  <si>
    <t>A crowbar it grants a +2 circumstance bonus on Strength checks made for such purposes. If used in combat, treat a crowbar as a one-handed improvised weapon that deals bludgeoning damage equal to that of a club of its size.</t>
  </si>
  <si>
    <t>Disappearing Ink</t>
  </si>
  <si>
    <t>Fades after 1 hour</t>
  </si>
  <si>
    <t>Disguise Kit</t>
  </si>
  <si>
    <t>The kit is the perfect tool for disguise and provides a +2 circumstance bonus on Disguise checks. A disguise kit is exhausted after ten uses.</t>
  </si>
  <si>
    <t>Dog, Guard</t>
  </si>
  <si>
    <t>Mounts &amp; Related Gear</t>
  </si>
  <si>
    <t>Dog, Riding</t>
  </si>
  <si>
    <t>A suitable mount for small creatures</t>
  </si>
  <si>
    <t>This Medium dog is specially trained to carry a Small humanoid rider. It is brave in combat like a warhorse. You take no damage when you fall from a riding dog.</t>
  </si>
  <si>
    <t>Donkey</t>
  </si>
  <si>
    <t>Terrific pack animal that will enter dungeons</t>
  </si>
  <si>
    <t>Donkeys and mules are stolid in the face of danger, hardy, surefooted, and capable of carrying heavy loads over vast distances. Unlike a horse, a donkey or a mule is willing (though not eager) to enter dungeons and other strange or threatening places.</t>
  </si>
  <si>
    <t>Draughts set</t>
  </si>
  <si>
    <t>Dust</t>
  </si>
  <si>
    <t>(Usually a magical item)</t>
  </si>
  <si>
    <t>Entertainer's Outfit</t>
  </si>
  <si>
    <t>Loose-fitting, brightly-colored garb</t>
  </si>
  <si>
    <t>This set of flashy, perhaps even gaudy, clothes is for entertaining. While the outfit looks whimsical, its practical design lets you tumble, dance, walk a tightrope, or just run (if the audience turns ugly).</t>
  </si>
  <si>
    <t>Explorer's Outfit</t>
  </si>
  <si>
    <t>Hardy clothing with cloak, hat and boots</t>
  </si>
  <si>
    <t>This is a full set of clothes for someone who never knows what to expect. It includes sturdy boots, leather breeches or a skirt, a belt, a shirt (perhaps with a vest or jacket), gloves, and a cloak. Rather than a leather skirt, a leather overtunic may be worn over a cloth skirt. The clothes have plenty of pockets (especially the cloak). The outfit also includes any extra items you might need, such as a scarf or a wide-brimmed hat.</t>
  </si>
  <si>
    <t>Familiar Carrier (Diminutive)</t>
  </si>
  <si>
    <t>Metal hutch lined w/ wood &amp; padding</t>
  </si>
  <si>
    <t>Familiar Carrier (Fine)</t>
  </si>
  <si>
    <t>Familiar Carrier (Medium)</t>
  </si>
  <si>
    <t>Familiar Carrier (Small)</t>
  </si>
  <si>
    <t>Familiar Carrier (Tiny)</t>
  </si>
  <si>
    <t>Firewood (per day)</t>
  </si>
  <si>
    <t>Fishhook</t>
  </si>
  <si>
    <t>Fishing net, 25' sq.</t>
  </si>
  <si>
    <t>Flashpellet</t>
  </si>
  <si>
    <t>Reflex DC 15 or dazzled</t>
  </si>
  <si>
    <t>Flask</t>
  </si>
  <si>
    <t>Flint &amp; Steel</t>
  </si>
  <si>
    <t>Full-round if lighting flammables</t>
  </si>
  <si>
    <t>Lighting a torch with flint and steel is a full-round action, and lighting any other fire with them takes at least that long.</t>
  </si>
  <si>
    <t>Galley</t>
  </si>
  <si>
    <t>3 masted ship; crew 200; cargo 250 soldiers or 150 tons; 4 mph</t>
  </si>
  <si>
    <t>This three-masted ship has seventy oars on either side and requires a total crew of 200. A galley is 130 feet long and 20 feet wide, and it can carry 150 tons of cargo or 250 soldiers. For 8,000 gp more, it can be fitted with a ram and castles with firing platforms fore, aft, and amidships. This ship cannot make sea voyages and sticks to the coast. It moves about 4 miles per hour when being rowed or under sail.</t>
  </si>
  <si>
    <t>Gloves</t>
  </si>
  <si>
    <t>Glowpowder</t>
  </si>
  <si>
    <t>Grand House</t>
  </si>
  <si>
    <t>4 to 10 room wooden house; thatch roof</t>
  </si>
  <si>
    <t>Grappling Hook</t>
  </si>
  <si>
    <t>Throwing a grappling hook successfully requires a Use Rope check (DC 10, +2 per 10 feet of distance thrown).</t>
  </si>
  <si>
    <t>Hammer</t>
  </si>
  <si>
    <t>If a hammer is used in combat, treat it as a one-handed improvised weapon that deals bludgeoning damage equal to that of a spiked gauntlet of its size.</t>
  </si>
  <si>
    <t>Hammock</t>
  </si>
  <si>
    <t>Headlamp</t>
  </si>
  <si>
    <t>Headlamp Refill</t>
  </si>
  <si>
    <t>Healer's Kit</t>
  </si>
  <si>
    <t>It is the perfect tool for healing and provides a +2 circumstance bonus on Heal checks. A healer's kit is exhausted after ten uses.</t>
  </si>
  <si>
    <t>Healing Salve</t>
  </si>
  <si>
    <t>Full round; heals d8 damage</t>
  </si>
  <si>
    <t>Hemp Rope</t>
  </si>
  <si>
    <t>2 HP; Str DC 23</t>
  </si>
  <si>
    <t>Herb: Cassil</t>
  </si>
  <si>
    <t>Makes men infertile for 3d4 days.</t>
  </si>
  <si>
    <t>Herb: Nararoot</t>
  </si>
  <si>
    <t>Makes women infertile for d4+2 days.</t>
  </si>
  <si>
    <t>Heward's Handy Haversack</t>
  </si>
  <si>
    <t>Holly &amp; Mistletoe</t>
  </si>
  <si>
    <t>Holy Symbol, Bronze</t>
  </si>
  <si>
    <t>Holy Symbol, Gold</t>
  </si>
  <si>
    <t>Holy Symbol, Silver</t>
  </si>
  <si>
    <t>A holy symbol focuses positive energy. A cleric or paladin uses it as the focus for his spells and as a tool for turning undead. Each religion has its own holy symbol.
Unholy Symbols: An unholy symbol is like a holy symbol except that it focuses negative energy and is used by evil clerics (or by neutral clerics who want to cast evil spells or command undead).</t>
  </si>
  <si>
    <t>Holy Symbol, Wooden</t>
  </si>
  <si>
    <t>Holy Water, Flask of</t>
  </si>
  <si>
    <t>Holy water damages undead creatures and evil outsiders almost as if it were acid. A flask of holy water can be thrown as a splash weapon.
Treat this attack as a ranged touch attack with a range increment of 10 feet. A flask breaks if thrown against the body of a corporeal creature, but to use it against an incorporeal creature, you must open the flask and pour the holy water out onto the target. Thus, you can douse an incorporeal creature with holy water only if you are adjacent to it. Doing so is a ranged touch attack that does not provoke attacks of opportunity.
A direct hit by a flask of holy water deals 2d4 points of damage to an undead creature or an evil outsider. Each such creature within 5 feet of the point where the flask hits takes 1 point of damage from the splash.
Temples to good deities sell holy water at cost (making no profit).</t>
  </si>
  <si>
    <t>Horse, heavy</t>
  </si>
  <si>
    <t>Horse, light</t>
  </si>
  <si>
    <t>Hourglass</t>
  </si>
  <si>
    <t>Huge Castle</t>
  </si>
  <si>
    <t>Numerous buildings; 20-ft high wall; 6 towers</t>
  </si>
  <si>
    <t>Incense, Common (pound)</t>
  </si>
  <si>
    <t>Incense, Exotic (ounce)</t>
  </si>
  <si>
    <t>Ink (1 oz. Vial)</t>
  </si>
  <si>
    <t>This is black ink. You can buy ink in other colors, but it costs twice as much.</t>
  </si>
  <si>
    <t>Inkpen</t>
  </si>
  <si>
    <t>Insect Netting</t>
  </si>
  <si>
    <t>Keeps away normal insects.</t>
  </si>
  <si>
    <t>Ioun Stone</t>
  </si>
  <si>
    <t>Jug, Clay</t>
  </si>
  <si>
    <t>This basic ceramic jug is fitted with a stopper and holds 1 gallon of liquid.</t>
  </si>
  <si>
    <t>Keelboat</t>
  </si>
  <si>
    <t>1 mast; crew of 8-15. Cargo 100 soldiers or 40-50 tons; 1 mph</t>
  </si>
  <si>
    <t>This 50- to 75-foot-long ship is 15 to 20 feet wide and has a few oars to supplement its single mast with a square sail. It has a crew of eight to fifteen and can carry 40 to 50 tons of cargo or 100 soldiers. It can make sea voyages, as well as sail down rivers (thanks to its flat bottom). It moves about 1 mile per hour.</t>
  </si>
  <si>
    <t>Keep</t>
  </si>
  <si>
    <t>15 to 25 room fortified stone keep</t>
  </si>
  <si>
    <t>Ladder, 10'</t>
  </si>
  <si>
    <t>Lamp, Common</t>
  </si>
  <si>
    <t>15' rad./6 hr/pint, spills easily</t>
  </si>
  <si>
    <t>A lamp clearly illuminates a 15-foot radius, provides shadowy illumination out to a 30-foot radius, and burns for 6 hours on a pint of oil. You can carry a lamp in one hand.</t>
  </si>
  <si>
    <t>Lantern, Bullseye</t>
  </si>
  <si>
    <t>Lights a cone 60' long and 20' wide, 6 hr/pint</t>
  </si>
  <si>
    <t>A bullseye lantern provides clear illumination in a 60-foot cone and shadowy illumination in a 120-foot cone. It burns for 6 hours on a pint of oil. You can carry a bullseye lantern in one hand.</t>
  </si>
  <si>
    <t>Lantern, Hooded</t>
  </si>
  <si>
    <t>30' rad./6 hr/pint</t>
  </si>
  <si>
    <t>A hooded lantern clearly illuminates a 30-foot radius and provides shadowy illumination in a 60-foot radius. It burns for 6 hours on a pint of oil. You can carry a hooded lantern in one hand.</t>
  </si>
  <si>
    <t>Lock, average</t>
  </si>
  <si>
    <t>Open Locks DC 25</t>
  </si>
  <si>
    <t>Lock, good</t>
  </si>
  <si>
    <t>Open Locks DC 30</t>
  </si>
  <si>
    <t>Lock, simple</t>
  </si>
  <si>
    <t>Open Locks DC 20</t>
  </si>
  <si>
    <t>Lock, superior</t>
  </si>
  <si>
    <t>Open Locks DC 40</t>
  </si>
  <si>
    <t>Longship</t>
  </si>
  <si>
    <t>1 mast; crew of 50.  Cargo 150 soldiers or 50 tons; 3 mph</t>
  </si>
  <si>
    <t>This 75-foot-long ship with forty oars requires a total crew of 50. It has a single mast and a square sail, and it can carry 50 tons of cargo or 120 soldiers. A longship can make sea voyages. It moves about 3 miles per hour when being rowed or under sail.</t>
  </si>
  <si>
    <t>Magnifying Glass</t>
  </si>
  <si>
    <t>+2 Appraise checks for small / detailed items</t>
  </si>
  <si>
    <t>This simple lens allows a closer look at small objects. It is also useful as a substitute for flint and steel when starting fires. Lighting a fire with a magnifying glass requires light as bright as sunlight to focus, tinder to ignite, and at least a full-round action. A magnifying glass grants a +2 circumstance bonus on Appraise checks involving any item that is small or highly detailed.</t>
  </si>
  <si>
    <t>Manacles</t>
  </si>
  <si>
    <t>Hard 10, 10 HP.  EscArt DC 30 or burst DC 26</t>
  </si>
  <si>
    <t>Manacles, Masterwork</t>
  </si>
  <si>
    <t>Hard 10, 10 HP.  EscArt DC 35 or burst DC 28</t>
  </si>
  <si>
    <t>Mansion</t>
  </si>
  <si>
    <t>10 to 20 room, 2 to 3 story mansion of wood and brick with a slate roof</t>
  </si>
  <si>
    <t>Map Case</t>
  </si>
  <si>
    <t>Mask Filter Refill</t>
  </si>
  <si>
    <t>Mirror, Small Steel</t>
  </si>
  <si>
    <t>Moat and Bridge</t>
  </si>
  <si>
    <t>Moat 15' deep and 30' wide with a retractable wooden bridge</t>
  </si>
  <si>
    <t>Mobile Brace</t>
  </si>
  <si>
    <t>Monk's Outfit</t>
  </si>
  <si>
    <t>Lightweight, high-quality clothes with numerous small pockets. Sandals are included.</t>
  </si>
  <si>
    <t>This simple outfit includes sandals, loose breeches, and a loose shirt, and is all bound together with sashes. The outfit is designed to give you maximum mobility, and it's made of high-quality fabric. You can hide small weapons in pockets hidden in the folds, and the sashes are strong enough to serve as short ropes.</t>
  </si>
  <si>
    <t>Mug/Tankard, clay</t>
  </si>
  <si>
    <t>Mule</t>
  </si>
  <si>
    <t>Terrific pack animal that will enter dungeons, unlike horses.</t>
  </si>
  <si>
    <t>Musical Instrument, Common</t>
  </si>
  <si>
    <t>Musical Instrument, Masterwork</t>
  </si>
  <si>
    <t>Conveys a +2 bonus to Perform checks when in use.</t>
  </si>
  <si>
    <t>A masterwork instrument grants a +2 circumstance bonus on Perform checks involving its use.</t>
  </si>
  <si>
    <t>Noble's Outfit</t>
  </si>
  <si>
    <t>The flowing, exquisite garb of the elite. Jewelry and signet ring are not included.</t>
  </si>
  <si>
    <t>This set of clothes is designed specifically to be expensive and to show it. Precious metals and gems are worked into the clothing. To fit into the noble crowd, every would-be noble also needs a signet ring (see Adventuring Gear, above) and jewelry (worth at least 100 gp).</t>
  </si>
  <si>
    <t>Oar</t>
  </si>
  <si>
    <t>Oil</t>
  </si>
  <si>
    <t>Full rnd prep, 50% light on impact, 2 rnds, 1d3 dmg / 5' area</t>
  </si>
  <si>
    <t>A pint of oil burns for 6 hours in a lantern. You can use a flask of oil as a splash weapon. Use the rules for alchemist's fire, except that it takes a full round action to prepare a flask with a fuse. Once it is thrown, there is a 50% chance of the flask igniting successfully.
You can pour a pint of oil on the ground to cover an area 5 feet square, provided that the surface is smooth. If lit, the oil burns for 2 rounds and deals 1d3 points of fire damage to each creature in the area.</t>
  </si>
  <si>
    <t>Old men's bones set</t>
  </si>
  <si>
    <t>Paper (sheet)</t>
  </si>
  <si>
    <t>Parchment (sheet)</t>
  </si>
  <si>
    <t>Peasant's Outfit</t>
  </si>
  <si>
    <t>Loose shirt and baggy breaches, with wrapped-cloth for shoes.</t>
  </si>
  <si>
    <t>This set of clothes consists of a loose shirt and baggy breeches, or a loose shirt and skirt or overdress. Cloth wrappings are used for shoes.</t>
  </si>
  <si>
    <t>Phantom Ink (Firelight)</t>
  </si>
  <si>
    <t>Phantom Ink (Magical Light)</t>
  </si>
  <si>
    <t>Phantom Ink (Moonlight)</t>
  </si>
  <si>
    <t>Phantom Ink (Starlight)</t>
  </si>
  <si>
    <t>Pick, miner's</t>
  </si>
  <si>
    <t>Pipes</t>
  </si>
  <si>
    <t>Pitcher, clay</t>
  </si>
  <si>
    <t>Piton</t>
  </si>
  <si>
    <t>Pole, 10'</t>
  </si>
  <si>
    <t>Pony</t>
  </si>
  <si>
    <t>Portable Writing Desk</t>
  </si>
  <si>
    <t>Pot, Iron</t>
  </si>
  <si>
    <t>Potion</t>
  </si>
  <si>
    <t>Holds 6 potions.  Free action to retrieve.</t>
  </si>
  <si>
    <t>Potion Belt, Masterwork</t>
  </si>
  <si>
    <t>Holds 10 potions.  Free action to retrieve.</t>
  </si>
  <si>
    <t>Pouch, Belt</t>
  </si>
  <si>
    <t>Holds 1/5 cu ft</t>
  </si>
  <si>
    <t>Powderhorn</t>
  </si>
  <si>
    <t>Holds 2 lbs. of smokepowder.</t>
  </si>
  <si>
    <t>Powderkeg</t>
  </si>
  <si>
    <t>Holds 15 lbs. of smokepowder.</t>
  </si>
  <si>
    <t>Prayer Book</t>
  </si>
  <si>
    <t>Prayer Book, Compact</t>
  </si>
  <si>
    <t>Ram, portable</t>
  </si>
  <si>
    <t>Adds +2 circumstance bonus to break open a door, and allows a second person to help adding another +2</t>
  </si>
  <si>
    <t>This iron-shod wooden beam gives you a +2 circumstance bonus on Strength checks made to break open a door and it allows a second person to help you without having to roll, increasing your bonus by 2.</t>
  </si>
  <si>
    <t>Rations, Trail (per day)</t>
  </si>
  <si>
    <t>Reading Lamp</t>
  </si>
  <si>
    <t>Ring</t>
  </si>
  <si>
    <t>Robe</t>
  </si>
  <si>
    <t>Rod</t>
  </si>
  <si>
    <t>Rope Climber</t>
  </si>
  <si>
    <t>Rope, Hempen</t>
  </si>
  <si>
    <t>This rope has 2 hit points and can be burst with a DC 23 Strength check.</t>
  </si>
  <si>
    <t>Rope, Silk</t>
  </si>
  <si>
    <t>4 HP; Str DC 24.  +2 to Use Ropes</t>
  </si>
  <si>
    <t>This rope has 4 hit points and can be burst with a DC 24 Strength check. It is so supple that it provides a +2 circumstance bonus on Use Rope checks.</t>
  </si>
  <si>
    <t>Rowboat</t>
  </si>
  <si>
    <t>Carries 3 people 1 1/2 mph</t>
  </si>
  <si>
    <t>This 8- to 12-foot-long boat holds two or three Medium passengers. It moves about 1-1/2 miles per hour.</t>
  </si>
  <si>
    <t>Royal Outfit</t>
  </si>
  <si>
    <t>The clothes of royalty</t>
  </si>
  <si>
    <t>This is just the clothing, not the royal scepter, crown, ring, and other accoutrements. Royal clothes are ostentatious, with gems, gold, silk, and fur in abundance.</t>
  </si>
  <si>
    <t>Saddle, Exotic Military</t>
  </si>
  <si>
    <t>Confers a +2 bonus to ride checks related to staying in the saddle, and an unconscious rider has a 75% chance of staying in the saddle.</t>
  </si>
  <si>
    <t>An exotic saddle is like a normal saddle of the same sort except that it is designed for an unusual mount. Exotic saddles come in military, pack, and riding styles.</t>
  </si>
  <si>
    <t>Saddle, Exotic Pack</t>
  </si>
  <si>
    <t>Carries supplies, not people.</t>
  </si>
  <si>
    <t>Saddle, Exotic Riding</t>
  </si>
  <si>
    <t>An unconscious character has a 50% chance of staying in the saddle.</t>
  </si>
  <si>
    <t>Saddle, Military</t>
  </si>
  <si>
    <t>A military saddle braces the rider, providing a +2 circumstance bonus on Ride checks related to staying in the saddle. If you're knocked unconscious while in a military saddle, you have a 75% chance to stay in the saddle (compared to 50% for a riding saddle).</t>
  </si>
  <si>
    <t>Saddle, Pack</t>
  </si>
  <si>
    <t>A pack saddle holds gear and supplies, but not a rider. It holds as much gear as the mount can carry.</t>
  </si>
  <si>
    <t>Saddle, Riding</t>
  </si>
  <si>
    <t>The standard riding saddle supports a rider.</t>
  </si>
  <si>
    <t>Sailing Ship</t>
  </si>
  <si>
    <t>2 masts; crew of 20. Cargo 150 tons; 2 mph</t>
  </si>
  <si>
    <t>This larger, seaworthy ship is 75 to 90 feet long and 20 feet wide and has a crew of 20. It can carry 150 tons of cargo. It has square sails on its two masts and can make sea voyages. It moves about 2 miles per hour.</t>
  </si>
  <si>
    <t>Scale, Merchant's</t>
  </si>
  <si>
    <t>+2 Appraise</t>
  </si>
  <si>
    <t>A scale grants a +2 circumstance bonus on Appraise checks involving items that are valued by weight, including anything made of precious metals.</t>
  </si>
  <si>
    <t>Scentbreaker</t>
  </si>
  <si>
    <t>Herbs break scent trail</t>
  </si>
  <si>
    <t>Scholar's Outfit</t>
  </si>
  <si>
    <t>Robe, belt, cap and soft shoes suitable for a scholar or educator.</t>
  </si>
  <si>
    <t>Perfect for a scholar, this outfit includes a robe, a belt, a cap, soft shoes, and possibly a cloak.</t>
  </si>
  <si>
    <t>Scripture</t>
  </si>
  <si>
    <t>Scripture, Compact</t>
  </si>
  <si>
    <t>Scroll</t>
  </si>
  <si>
    <t>Fifteen 'pockets' for scrolls</t>
  </si>
  <si>
    <t>Sealing Wax</t>
  </si>
  <si>
    <t>Secret component compartment</t>
  </si>
  <si>
    <t>Hold components for one spell</t>
  </si>
  <si>
    <t>Secret component pocket</t>
  </si>
  <si>
    <t>Sewing Needle</t>
  </si>
  <si>
    <t>Signal Whistle</t>
  </si>
  <si>
    <t>Signet Ring</t>
  </si>
  <si>
    <t>Simple House</t>
  </si>
  <si>
    <t>1 to 3 room wooden house with thatch roof</t>
  </si>
  <si>
    <t>Sled</t>
  </si>
  <si>
    <t>Carries 1 ton of cargo or passengers over snow or ice, drawn by two animals</t>
  </si>
  <si>
    <t>This is a wagon on runners for moving through snow and over ice. In general, two horses (or other beasts of burden) draw it. A sled comes with the harness needed to pull it.</t>
  </si>
  <si>
    <t>Sledge</t>
  </si>
  <si>
    <t>Smokestick</t>
  </si>
  <si>
    <t>This alchemically treated wooden stick instantly creates thick, opaque smoke when ignited. The smoke fills a 10- foot cube (treat the effect as a fog cloud spell, except that a moderate or stronger wind dissipates the smoke in 1 round). The stick is consumed after 1 round, and the smoke dissipates naturally.</t>
  </si>
  <si>
    <t>Snuffing Bell</t>
  </si>
  <si>
    <t>Soap (lb.)</t>
  </si>
  <si>
    <t>Songbook, Bard's</t>
  </si>
  <si>
    <t>Spade or Shovel</t>
  </si>
  <si>
    <t>Spell Component Pouch</t>
  </si>
  <si>
    <t>Holds 1/8 cu ft</t>
  </si>
  <si>
    <t>A spellcaster with a spell component pouch is assumed to have all the material components and focuses needed for spellcasting, except for those components that have a specific cost, divine focuses, and focuses that wouldn't fit in a pouch.</t>
  </si>
  <si>
    <t>Spellbook, Wizard's (blank)</t>
  </si>
  <si>
    <t>A spellbook has 100 pages of parchment, and each spell takes up one page per spell level (one page each for 0-level spells).</t>
  </si>
  <si>
    <t>Spyglass</t>
  </si>
  <si>
    <t>Objects viewed through a spyglass are magnified to twice their size.</t>
  </si>
  <si>
    <t>Staff</t>
  </si>
  <si>
    <t>Sunrod</t>
  </si>
  <si>
    <t>This 1-foot-long, gold-tipped, iron rod glows brightly when struck. It clearly illuminates a 30-foot radius and provides shadowy illumination in a 60-foot radius. It glows for 6 hours, after which the gold tip is burned out and worthless.</t>
  </si>
  <si>
    <t>Suregrip</t>
  </si>
  <si>
    <t>Talis Deck</t>
  </si>
  <si>
    <t>When you throw a tanglefoot bag at a creature (as a ranged touch attack with a range increment of 10 feet), the bag comes apart and the goo bursts out, entangling the target and then becoming tough and resilient upon exposure to air. An entangled creature takes a -2 penalty on attack rolls and a -4 penalty to Dexterity and must make a DC 15 Reflex save or be glued to the floor, unable to move. Even on a successful save, it can move only at half speed. Huge or larger creatures are unaffected by a tanglefoot bag. A flying creature is not stuck to the floor, but it must make a DC 15 Reflex save or be unable to fly (assuming it uses its wings to fly) and fall to the ground. A tanglefoot bag does not function underwater.
A creature that is glued to the floor (or unable to fly) can break free by making a DC 17 Strength check or by dealing 15 points of damage to the goo with a slashing weapon. A creature trying to scrape goo off itself, or another creature assisting, does not need to make an attack roll; hitting the goo is automatic, after which the creature that hit makes a damage roll to see how much of the goo was scraped off. Once free, the creature can move (including flying) at half speed. A character capable of spellcasting who is bound by the goo must make a DC 15 Concentration check to cast a spell. The goo becomes brittle and fragile after 2d4 rounds, cracking apart and losing its effectiveness. An application of universal solvent to a stuck creature dissolves the alchemical goo immediately.</t>
  </si>
  <si>
    <t>Tent</t>
  </si>
  <si>
    <t>Thieves' Tools</t>
  </si>
  <si>
    <t>This kit contains the tools you need to use the Disable Device and Open Lock skills. Without these tools, you must improvise tools, and you take a -2 circumstance penalty on Disable Device and Open Locks checks.</t>
  </si>
  <si>
    <t>Thieves' Tools, Masterwork</t>
  </si>
  <si>
    <t>+2 bonus to Open Lock or Disable Device</t>
  </si>
  <si>
    <t>This kit contains extra tools and tools of better make, which grant a +2 circumstance bonus on Disable Device and Open Lock checks.</t>
  </si>
  <si>
    <t>You can throw this stone as a ranged attack with a range increment of 20 feet. When it strikes a hard surface (or is struck hard), it creates a deafening bang that is treated as a sonic attack. Each creature within a 10-foot-radius spread must make a DC 15 Fortitude save or be deafened for 1 hour. A deafened creature, in addition to the obvious effects, takes a -4 penalty on initiative and has a 20% chance to miscast and lose any spell with a verbal component that it tries to cast.
Since you don't need to hit a specific target, you can simply aim at a particular 5-foot square. Treat the target square as AC 5.</t>
  </si>
  <si>
    <t>Tindertwig</t>
  </si>
  <si>
    <t>The alchemical substance on the end of this small, wooden stick ignites when struck against a rough surface. Creating a flame with a tindertwig is much faster than creating a flame with flint and steel (or a magnifying glass) and tinder. Lighting a torch with a tindertwig is a standard action (rather than a full-round action), and lighting any other fire with one is at least a standard action.</t>
  </si>
  <si>
    <t>Tool, Masterwork</t>
  </si>
  <si>
    <t>This well-made item is the perfect tool for the job. It grants a +2 circumstance bonus on a related skill check (if any). Bonuses provided by multiple masterwork items used toward the same skill check do not stack.</t>
  </si>
  <si>
    <t>Torch</t>
  </si>
  <si>
    <t>20' radius, 2 hours</t>
  </si>
  <si>
    <t>A torch burns for 1 hour, clearly illuminating a 20-foot radius and providing shadowy illumination out to a 40- foot radius. If a torch is used in combat, treat it as a one-handed improvised weapon that deals bludgeoning damage equal to that of a gauntlet of its size, plus 1 point of fire damage.</t>
  </si>
  <si>
    <t>Torch, Everburning</t>
  </si>
  <si>
    <t>This otherwise normal torch has a continual flame spell cast upon it. An everburning torch clearly illuminates a 20-foot radius and provides shadowy illumination out to a 40-foot radius.</t>
  </si>
  <si>
    <t>Tower</t>
  </si>
  <si>
    <t>3 level, round or square stone tower</t>
  </si>
  <si>
    <t>Traveler's Outfit</t>
  </si>
  <si>
    <t>Wool breeches and shirt, boots and ample, hooded cloak</t>
  </si>
  <si>
    <t>This set of clothes consists of boots, a wool skirt or breeches, a sturdy belt, a shirt (perhaps with a vest or jacket), and an ample cloak with a hood.</t>
  </si>
  <si>
    <t>Vial</t>
  </si>
  <si>
    <t>A vial holds 1 ounce of liquid. The stoppered container usually is no more than 1 inch wide and 3 inches high.</t>
  </si>
  <si>
    <t>Wagon</t>
  </si>
  <si>
    <t>Carries 2 tons of cargo or passengers, drawn by two animals</t>
  </si>
  <si>
    <t>This is a four-wheeled, open vehicle for transporting heavy loads. In general, two horses (or other beasts of burden) draw it. A wagon comes with the harness needed to pull it.</t>
  </si>
  <si>
    <t>Wand</t>
  </si>
  <si>
    <t>Warhorse, heavy</t>
  </si>
  <si>
    <t>Warhorse, light</t>
  </si>
  <si>
    <t>Warpony</t>
  </si>
  <si>
    <t>Warship</t>
  </si>
  <si>
    <t>1 mast and a crew of 60 to 80. Carries up to 160 soldiers, for short distances in coastal waters at 2 1/2 mph.</t>
  </si>
  <si>
    <t>This 100-foot-long ship has a single mast, although oars can also propel it. It has a crew of 60 to 80 rowers. This ship can carry 160 soldiers, but not for long distances, since there isn't room for supplies to support that many people. The warship cannot make sea voyages and sticks to the coast. It is not used for cargo. It moves about 2-1/2 miles per hour when being rowed or under sail.</t>
  </si>
  <si>
    <t>Water Clock</t>
  </si>
  <si>
    <t>This large, bulky contrivance gives the time accurate to within half an hour per day since it was last set. It requires a source of water, and it must be kept still because it marks time by the regulated flow of droplets of water.</t>
  </si>
  <si>
    <t>Waterskin</t>
  </si>
  <si>
    <t>Holds 1/2 gallon of liquid</t>
  </si>
  <si>
    <t>Whetstone</t>
  </si>
  <si>
    <t>d6</t>
  </si>
  <si>
    <t>d4</t>
  </si>
  <si>
    <t>d</t>
  </si>
  <si>
    <t>d8</t>
  </si>
  <si>
    <t>d10</t>
  </si>
  <si>
    <t>d12</t>
  </si>
  <si>
    <t>d1</t>
  </si>
  <si>
    <t>2d4</t>
  </si>
  <si>
    <t>2d8</t>
  </si>
  <si>
    <t>2d6</t>
  </si>
  <si>
    <t>d2</t>
  </si>
  <si>
    <t>isFiness</t>
  </si>
  <si>
    <t>hasReach</t>
  </si>
  <si>
    <t>CritRange</t>
  </si>
  <si>
    <t>CritMultiplier</t>
  </si>
  <si>
    <t>SpecialDamage</t>
  </si>
  <si>
    <t>WeaponType</t>
  </si>
  <si>
    <t>UAWeaponGroup</t>
  </si>
  <si>
    <t>DataType</t>
  </si>
  <si>
    <t>TEXT</t>
  </si>
  <si>
    <t>ImageLink</t>
  </si>
  <si>
    <t>Allow Null</t>
  </si>
  <si>
    <t>WeaponID</t>
  </si>
  <si>
    <t>Default Value</t>
  </si>
  <si>
    <t>"add description"</t>
  </si>
  <si>
    <t>STRING</t>
  </si>
  <si>
    <t>INTEGER</t>
  </si>
  <si>
    <t>RangeIncriment</t>
  </si>
  <si>
    <t>BOOLEAN</t>
  </si>
  <si>
    <t>AutoIncrement, PK</t>
  </si>
  <si>
    <t>canRun</t>
  </si>
  <si>
    <t>hasGauntlets</t>
  </si>
  <si>
    <t/>
  </si>
  <si>
    <t>ArmorType</t>
  </si>
  <si>
    <t>BaseSize</t>
  </si>
  <si>
    <t>Tiny</t>
  </si>
  <si>
    <t>Small</t>
  </si>
  <si>
    <t>imageLink</t>
  </si>
  <si>
    <t>BaseAC</t>
  </si>
  <si>
    <t>Max DexBonus</t>
  </si>
  <si>
    <t>CheckPenalty</t>
  </si>
  <si>
    <t>WEAPONS</t>
  </si>
  <si>
    <t>ArmorID</t>
  </si>
  <si>
    <t>SpellFailure(Percent)</t>
  </si>
  <si>
    <t>.</t>
  </si>
  <si>
    <t>Armor/Shields</t>
  </si>
  <si>
    <t>Holds 6 potions. Free action to retrieve.</t>
  </si>
  <si>
    <t>Holds 10 potions. Free action to retrieve.</t>
  </si>
  <si>
    <t>GearID</t>
  </si>
  <si>
    <t>x</t>
  </si>
  <si>
    <t xml:space="preserve">Product </t>
  </si>
  <si>
    <t>product ID</t>
  </si>
  <si>
    <t xml:space="preserve">Cost </t>
  </si>
  <si>
    <t>Quantity</t>
  </si>
  <si>
    <t>image link</t>
  </si>
  <si>
    <t>categoryID</t>
  </si>
  <si>
    <t>Additonaly Information= [weapeobn type, damage, dmgtype, crit range...]</t>
  </si>
  <si>
    <t>Categories</t>
  </si>
  <si>
    <t>Magic Item</t>
  </si>
  <si>
    <t>product_name: {</t>
  </si>
  <si>
    <t>description: {</t>
  </si>
  <si>
    <t>cost: {</t>
  </si>
  <si>
    <t>stock: {</t>
  </si>
  <si>
    <t>weight: {</t>
  </si>
  <si>
    <t>image_link: {</t>
  </si>
  <si>
    <t>additional_information: {</t>
  </si>
  <si>
    <t>category_id: {</t>
  </si>
  <si>
    <t>product_name</t>
  </si>
  <si>
    <t>cost</t>
  </si>
  <si>
    <t>stock</t>
  </si>
  <si>
    <t>weight</t>
  </si>
  <si>
    <t>image_link</t>
  </si>
  <si>
    <t>additional_information</t>
  </si>
  <si>
    <t>category_id</t>
  </si>
  <si>
    <t>string</t>
  </si>
  <si>
    <t>int</t>
  </si>
  <si>
    <t>weapon_type</t>
  </si>
  <si>
    <t>ua_weapon_group</t>
  </si>
  <si>
    <t>damage</t>
  </si>
  <si>
    <t>damage_type</t>
  </si>
  <si>
    <t>special_damage</t>
  </si>
  <si>
    <t>critical_range</t>
  </si>
  <si>
    <t>critical_multiplier</t>
  </si>
  <si>
    <t>delivery</t>
  </si>
  <si>
    <t>melee_penalty</t>
  </si>
  <si>
    <t>has_reach</t>
  </si>
  <si>
    <t>base_size</t>
  </si>
  <si>
    <t>armor_type</t>
  </si>
  <si>
    <t>base_ac</t>
  </si>
  <si>
    <t>max_dex_bonus</t>
  </si>
  <si>
    <t>check_penalty</t>
  </si>
  <si>
    <t>spell_failure</t>
  </si>
  <si>
    <t>has_gauntlets</t>
  </si>
  <si>
    <t>can_run</t>
  </si>
  <si>
    <t>type</t>
  </si>
  <si>
    <t>array</t>
  </si>
  <si>
    <t xml:space="preserve">. </t>
  </si>
  <si>
    <t>is_finesse</t>
  </si>
  <si>
    <t>range increment</t>
  </si>
  <si>
    <t>The suit includes gauntlets, heavy leather boots, a visored helmet, and a thick layer of padding that is worn underneath the armor. Each suit of full plate must be individually fitted to its owner by a master armor smith, although a captured suit can be resized to fit a new owner at a cost of 200 to 800 (2d4x100) gold pieces.</t>
  </si>
  <si>
    <t>DC 17 or sleep for 1 round; DC 15 or sleep for d4+1 min.</t>
  </si>
  <si>
    <t>Transport</t>
  </si>
  <si>
    <t>Flash Pellet</t>
  </si>
  <si>
    <t>Glow Powder</t>
  </si>
  <si>
    <t>Herb: Nara Root</t>
  </si>
  <si>
    <t>Ink Pen</t>
  </si>
  <si>
    <t>Hard 10, 10 HP. Escape Artist DC 30 or burst DC 26</t>
  </si>
  <si>
    <t>Hard 10, 10 HP. Escape Artist DC 35 or burst DC 28</t>
  </si>
  <si>
    <t>Powder Keg</t>
  </si>
  <si>
    <t>Scent-Breaker</t>
  </si>
  <si>
    <t>Smoke Stick</t>
  </si>
  <si>
    <t>Sure-grip</t>
  </si>
  <si>
    <t>Torch, Ever-Burning</t>
  </si>
  <si>
    <t>This otherwise normal torch has a continual flame spell cast upon it. An ever-burning torch clearly illuminates a 20-foot radius and provides shadowy illumination out to a 40-foot radius.</t>
  </si>
  <si>
    <t>War Pony</t>
  </si>
  <si>
    <t>magic_potion.png</t>
  </si>
  <si>
    <t>tools&amp;skillsKit.png</t>
  </si>
  <si>
    <t>sleepGas.png</t>
  </si>
  <si>
    <t>clericItems.png</t>
  </si>
  <si>
    <t>amulet.png</t>
  </si>
  <si>
    <t>specialitems.png</t>
  </si>
  <si>
    <t>clothing.png</t>
  </si>
  <si>
    <t>jewels.png</t>
  </si>
  <si>
    <t>adventuringGear.png</t>
  </si>
  <si>
    <t>scroll.png</t>
  </si>
  <si>
    <t>wineglass.png</t>
  </si>
  <si>
    <t>castle.png</t>
  </si>
  <si>
    <t>clothingClothing.plothing</t>
  </si>
  <si>
    <t>toolsKits.pkill</t>
  </si>
  <si>
    <t>mountsGear.pRelated</t>
  </si>
  <si>
    <t>upaciormation: JSONl_asu.p{}</t>
  </si>
  <si>
    <t>eprciitional, r e.p.s</t>
  </si>
  <si>
    <t>hpscimation: JSON.stringifyinshh.pyp</t>
  </si>
  <si>
    <t>spaciation: JSON.stringifynfaFs.ppe</t>
  </si>
  <si>
    <t>transportTransport.p</t>
  </si>
  <si>
    <t>wpociormation: JSONl_oow.p{}</t>
  </si>
  <si>
    <t>mpmciation: JSON.stringifynfmmm.p},</t>
  </si>
  <si>
    <t>dpacimation: JSON.stringifyinadd.p)}</t>
  </si>
  <si>
    <t>dpaciioald.pif</t>
  </si>
  <si>
    <t>apwci, additionalidwya.p J</t>
  </si>
  <si>
    <t>lplciltilel.pgi</t>
  </si>
  <si>
    <t>specialItems.pubstances &amp;</t>
  </si>
  <si>
    <t>rpucimation: JSON.stringify({type: 'Toolsinugr.pyp</t>
  </si>
  <si>
    <t xml:space="preserve"> pkciation: JSON.stringifynfkk .ppe</t>
  </si>
  <si>
    <t xml:space="preserve"> ppcirmation: JSON_ip  .p})</t>
  </si>
  <si>
    <t>kpscionalddsek.pri</t>
  </si>
  <si>
    <t>ipbciformation: JSONalbBi.p({</t>
  </si>
  <si>
    <t xml:space="preserve"> pdciitional, de .p.s</t>
  </si>
  <si>
    <t>eppciinformation: JSON.stringifyonphe.pfy</t>
  </si>
  <si>
    <t>cprcinaldirec.pin</t>
  </si>
  <si>
    <t>optcimation: JSON.stringifyintPo.pyp</t>
  </si>
  <si>
    <t>tprcitional arit.pst</t>
  </si>
  <si>
    <t>ypaciormation: JSONl_a y.p{}</t>
  </si>
  <si>
    <t>dpaciformation: JSONala d.p({</t>
  </si>
  <si>
    <t>eppcinformation: JSONnapie.py(</t>
  </si>
  <si>
    <t>dpdcirmation: JSON.stringify({type: 'Mounts_ided.pty</t>
  </si>
  <si>
    <t>dpdcimation: JSON.stringifyinded.p)}</t>
  </si>
  <si>
    <t>iprcimation: JSON.stringifyinrpi.p)}</t>
  </si>
  <si>
    <t>lpacirmation: JSON.stringify_iagl.pty</t>
  </si>
  <si>
    <t>ipwciiowei.pif</t>
  </si>
  <si>
    <t>npgcialitgen.png</t>
  </si>
  <si>
    <t>npgcirmation: JSON.stringify_ig n.pty</t>
  </si>
  <si>
    <t>dpecition: JSON.stringifyfoeld.pe:</t>
  </si>
  <si>
    <t>fpuciformation: JSONalu f.p({</t>
  </si>
  <si>
    <t>ppaciormation: JSON.stringifyl_a(p.p{t</t>
  </si>
  <si>
    <t>dpaciinformation: JSON.stringifyonaed.pfy</t>
  </si>
  <si>
    <t>eprcimation: JSONinr-e.p)}</t>
  </si>
  <si>
    <t>iplciformation: JSONall i.p({</t>
  </si>
  <si>
    <t xml:space="preserve"> prciormation: JSON.stringify({type: 'Mountsl_r  .p{t</t>
  </si>
  <si>
    <t>tpeciormation: JSON.stringifyl_est.p{t</t>
  </si>
  <si>
    <t>spe</t>
  </si>
  <si>
    <t>clothing</t>
  </si>
  <si>
    <t>gloves.png</t>
  </si>
  <si>
    <t>transport.port</t>
  </si>
  <si>
    <t>tools&amp;skillsKit.pompg</t>
  </si>
  <si>
    <t>tools&amp;skillsKit.pg</t>
  </si>
  <si>
    <t>specialsubstances&amp;itemsialI.pubstancveg</t>
  </si>
  <si>
    <t>armorLight.png</t>
  </si>
  <si>
    <t>amorHeavy.png</t>
  </si>
  <si>
    <t>armorMedium.png</t>
  </si>
  <si>
    <t>armorHeavy.png</t>
  </si>
  <si>
    <t>acid.png</t>
  </si>
  <si>
    <t>arrow.png</t>
  </si>
  <si>
    <t>axe.png</t>
  </si>
  <si>
    <t>emptybottle.png</t>
  </si>
  <si>
    <t>Bow.png</t>
  </si>
  <si>
    <t>swordMedium.png</t>
  </si>
  <si>
    <t>clericShield.png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</si>
</sst>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0"/>
    <numFmt numFmtId="165" formatCode="\+0;\-0;0"/>
  </numFmts>
  <fonts count="13" x14ac:knownFonts="1">
    <font>
      <sz val="10"/>
      <name val="Arial"/>
    </font>
    <font>
      <b/>
      <sz val="12"/>
      <name val="Arial"/>
      <family val="2"/>
    </font>
    <font>
      <sz val="6"/>
      <name val="Arial"/>
      <family val="2"/>
    </font>
    <font>
      <sz val="8"/>
      <name val="Arial"/>
      <family val="2"/>
    </font>
    <font>
      <u/>
      <sz val="8"/>
      <name val="Arial"/>
      <family val="2"/>
    </font>
    <font>
      <sz val="8"/>
      <color indexed="10"/>
      <name val="Arial"/>
      <family val="2"/>
    </font>
    <font>
      <i/>
      <sz val="8"/>
      <color indexed="10"/>
      <name val="Arial"/>
      <family val="2"/>
    </font>
    <font>
      <u/>
      <sz val="6"/>
      <name val="Arial"/>
      <family val="2"/>
    </font>
    <font>
      <sz val="8"/>
      <color indexed="81"/>
      <name val="Tahoma"/>
      <family val="2"/>
    </font>
    <font>
      <sz val="12"/>
      <name val="Arial"/>
      <family val="2"/>
    </font>
    <font>
      <sz val="10"/>
      <name val="Arial"/>
      <family val="2"/>
    </font>
    <font>
      <sz val="11"/>
      <name val="Calibri"/>
      <family val="2"/>
    </font>
    <font>
      <b/>
      <sz val="10"/>
      <name val="Arial"/>
      <family val="2"/>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57">
    <xf numFmtId="0" fontId="0" fillId="0" borderId="0" xfId="0"/>
    <xf numFmtId="0" fontId="1" fillId="0" borderId="0" xfId="0" applyFont="1"/>
    <xf numFmtId="0" fontId="1" fillId="0" borderId="0" xfId="0" applyFont="1" applyAlignment="1">
      <alignment horizontal="center"/>
    </xf>
    <xf numFmtId="0" fontId="2" fillId="0" borderId="0" xfId="0" applyFont="1" applyAlignment="1">
      <alignment horizontal="center"/>
    </xf>
    <xf numFmtId="0" fontId="3" fillId="0" borderId="0" xfId="0" applyFont="1"/>
    <xf numFmtId="0" fontId="3" fillId="0" borderId="0" xfId="0" applyFont="1" applyAlignment="1">
      <alignment horizontal="center"/>
    </xf>
    <xf numFmtId="0" fontId="3" fillId="0" borderId="0" xfId="0" quotePrefix="1" applyFont="1" applyAlignment="1">
      <alignment horizontal="center"/>
    </xf>
    <xf numFmtId="0" fontId="3" fillId="0" borderId="0" xfId="0" quotePrefix="1" applyFont="1" applyAlignment="1">
      <alignment horizontal="center" vertical="center"/>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vertical="center"/>
    </xf>
    <xf numFmtId="0" fontId="1" fillId="0" borderId="0" xfId="0" applyFont="1" applyAlignment="1">
      <alignment horizontal="left" vertical="center"/>
    </xf>
    <xf numFmtId="0" fontId="1" fillId="0" borderId="0" xfId="0" applyFont="1" applyAlignment="1">
      <alignment vertical="center"/>
    </xf>
    <xf numFmtId="0" fontId="4" fillId="0" borderId="0" xfId="0" applyFont="1" applyAlignment="1">
      <alignment vertical="center"/>
    </xf>
    <xf numFmtId="164" fontId="3" fillId="0" borderId="0" xfId="0" applyNumberFormat="1" applyFont="1" applyAlignment="1">
      <alignment horizontal="center" vertical="center"/>
    </xf>
    <xf numFmtId="165" fontId="3" fillId="0" borderId="0" xfId="0" applyNumberFormat="1" applyFont="1" applyAlignment="1">
      <alignment horizontal="center"/>
    </xf>
    <xf numFmtId="0" fontId="3" fillId="0" borderId="0" xfId="0" quotePrefix="1" applyFont="1"/>
    <xf numFmtId="0" fontId="3" fillId="0" borderId="0" xfId="0" quotePrefix="1" applyFont="1" applyAlignment="1">
      <alignment horizontal="right"/>
    </xf>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center" vertical="center"/>
    </xf>
    <xf numFmtId="0" fontId="5" fillId="0" borderId="0" xfId="0" applyFont="1" applyAlignment="1">
      <alignment vertical="center"/>
    </xf>
    <xf numFmtId="0" fontId="5" fillId="0" borderId="0" xfId="0" applyFont="1" applyAlignment="1">
      <alignment horizontal="center"/>
    </xf>
    <xf numFmtId="0" fontId="0" fillId="0" borderId="0" xfId="0" applyAlignment="1">
      <alignment horizontal="center" vertical="center"/>
    </xf>
    <xf numFmtId="0" fontId="6" fillId="0" borderId="0" xfId="0" applyFont="1" applyAlignment="1">
      <alignment horizontal="center" vertical="center"/>
    </xf>
    <xf numFmtId="0" fontId="4" fillId="0" borderId="0" xfId="0" applyFont="1" applyAlignment="1">
      <alignment horizontal="left" vertical="center"/>
    </xf>
    <xf numFmtId="0" fontId="7" fillId="0" borderId="0" xfId="0" applyFont="1" applyAlignment="1">
      <alignment horizontal="center"/>
    </xf>
    <xf numFmtId="2" fontId="3" fillId="0" borderId="0" xfId="0" applyNumberFormat="1" applyFont="1" applyAlignment="1">
      <alignment horizontal="center"/>
    </xf>
    <xf numFmtId="0" fontId="5" fillId="0" borderId="0" xfId="0" applyFont="1" applyAlignment="1">
      <alignment horizontal="left"/>
    </xf>
    <xf numFmtId="0" fontId="9"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wrapText="1"/>
    </xf>
    <xf numFmtId="0" fontId="3" fillId="0" borderId="0" xfId="0" applyFont="1" applyAlignment="1">
      <alignment wrapText="1"/>
    </xf>
    <xf numFmtId="0" fontId="4" fillId="0" borderId="0" xfId="0" applyFont="1" applyAlignment="1">
      <alignment horizontal="center" wrapText="1"/>
    </xf>
    <xf numFmtId="0" fontId="3" fillId="0" borderId="0" xfId="0" applyFont="1" applyAlignment="1">
      <alignment horizontal="lef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1" fillId="0" borderId="0" xfId="0" applyFont="1" applyAlignment="1">
      <alignment horizontal="centerContinuous"/>
    </xf>
    <xf numFmtId="0" fontId="10" fillId="0" borderId="0" xfId="0" applyFont="1"/>
    <xf numFmtId="0" fontId="9" fillId="0" borderId="0" xfId="0" applyFont="1" applyAlignment="1">
      <alignment horizontal="center" vertical="center" wrapText="1"/>
    </xf>
    <xf numFmtId="0" fontId="2" fillId="0" borderId="0" xfId="0" applyFont="1" applyAlignment="1">
      <alignment horizontal="center" vertical="center" wrapText="1"/>
    </xf>
    <xf numFmtId="0" fontId="11" fillId="0" borderId="0" xfId="0" applyFont="1" applyAlignment="1">
      <alignment vertical="center"/>
    </xf>
    <xf numFmtId="0" fontId="12" fillId="0" borderId="0" xfId="0" applyFont="1"/>
    <xf numFmtId="0" fontId="1" fillId="2" borderId="0" xfId="0" applyFont="1" applyFill="1"/>
    <xf numFmtId="0" fontId="9" fillId="2" borderId="0" xfId="0" applyFont="1" applyFill="1"/>
    <xf numFmtId="0" fontId="0" fillId="2" borderId="0" xfId="0" applyFill="1"/>
    <xf numFmtId="0" fontId="4" fillId="2" borderId="0" xfId="0" applyFont="1" applyFill="1" applyAlignment="1">
      <alignment horizontal="center" vertical="center"/>
    </xf>
    <xf numFmtId="0" fontId="4" fillId="2" borderId="0" xfId="0" applyFont="1" applyFill="1" applyAlignment="1">
      <alignment horizontal="center"/>
    </xf>
    <xf numFmtId="0" fontId="3" fillId="2" borderId="0" xfId="0" applyFont="1" applyFill="1" applyAlignment="1">
      <alignment horizontal="center" vertical="center"/>
    </xf>
    <xf numFmtId="0" fontId="3" fillId="2" borderId="0" xfId="0" applyFont="1" applyFill="1" applyAlignment="1">
      <alignment horizontal="center"/>
    </xf>
    <xf numFmtId="0" fontId="3" fillId="2" borderId="0" xfId="0" applyFont="1" applyFill="1"/>
    <xf numFmtId="0" fontId="3" fillId="2" borderId="0" xfId="0" quotePrefix="1" applyFont="1" applyFill="1" applyAlignment="1">
      <alignment horizontal="center" vertical="center"/>
    </xf>
    <xf numFmtId="0" fontId="3" fillId="0" borderId="0" xfId="0" quotePrefix="1" applyFont="1" applyAlignment="1">
      <alignment vertic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12a1b6a84f9f3060/Documents/CodingBootcamp/DnD35e_CS_0726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Tutorial"/>
      <sheetName val="!ra"/>
      <sheetName val="!te"/>
      <sheetName val="!hr"/>
      <sheetName val="!cl"/>
      <sheetName val="!sk"/>
      <sheetName val="!fe"/>
      <sheetName val="!we"/>
      <sheetName val="!ar"/>
      <sheetName val="!eq"/>
      <sheetName val="!sp"/>
      <sheetName val="!misc"/>
      <sheetName val="DM Sheet"/>
      <sheetName val="Quick Sheet"/>
      <sheetName val="Validation"/>
      <sheetName val="Master"/>
    </sheetNames>
    <sheetDataSet>
      <sheetData sheetId="0"/>
      <sheetData sheetId="1"/>
      <sheetData sheetId="2">
        <row r="5">
          <cell r="A5" t="str">
            <v>Aasimar</v>
          </cell>
          <cell r="C5" t="str">
            <v>+2 Wisdom, +2 Charisma
Medium Sized.
Base Speed: 30'
Energy Resistance: Acid, Cold, Electricity 5
Light (Sp): Aasimar can use Light once per day as cast by a sorcerer of their character's level
+2 racial bonus on Listen and Spot checks
Darkvision 60'
Outsider: Aasimar are native outsiders
Automatic Languages: Common, Home Region
Bonus Languages: Any (except secret languages, such as Druidic)
Favored Class: Paladin
Level Adjustment (ECL): +1.</v>
          </cell>
          <cell r="D5" t="str">
            <v>WotC</v>
          </cell>
          <cell r="E5" t="str">
            <v>FRCS</v>
          </cell>
          <cell r="G5" t="str">
            <v>!Outsider</v>
          </cell>
          <cell r="L5">
            <v>2</v>
          </cell>
          <cell r="M5">
            <v>2</v>
          </cell>
          <cell r="N5" t="str">
            <v>Medium</v>
          </cell>
          <cell r="O5">
            <v>5</v>
          </cell>
          <cell r="P5">
            <v>5</v>
          </cell>
          <cell r="Q5">
            <v>30</v>
          </cell>
          <cell r="R5">
            <v>20</v>
          </cell>
          <cell r="V5">
            <v>1</v>
          </cell>
          <cell r="Y5" t="str">
            <v>Darkvision</v>
          </cell>
          <cell r="Z5">
            <v>60</v>
          </cell>
          <cell r="AG5">
            <v>5</v>
          </cell>
          <cell r="AH5">
            <v>5</v>
          </cell>
          <cell r="AI5">
            <v>5</v>
          </cell>
          <cell r="AO5" t="str">
            <v>Paladin</v>
          </cell>
          <cell r="AU5">
            <v>4</v>
          </cell>
          <cell r="AV5" t="str">
            <v>Listen</v>
          </cell>
          <cell r="AW5">
            <v>2</v>
          </cell>
          <cell r="AX5" t="str">
            <v>Spot</v>
          </cell>
          <cell r="AY5">
            <v>2</v>
          </cell>
        </row>
        <row r="6">
          <cell r="A6" t="str">
            <v>Bugbear</v>
          </cell>
          <cell r="C6" t="str">
            <v>Alertness.  Weapon Proficiency: Morningstar
Favored Class: Rogue</v>
          </cell>
          <cell r="D6" t="str">
            <v>WotC</v>
          </cell>
          <cell r="E6" t="str">
            <v>MM</v>
          </cell>
          <cell r="F6">
            <v>27</v>
          </cell>
          <cell r="G6" t="str">
            <v>!Humanoid (Fortitude, Reflex)</v>
          </cell>
          <cell r="H6">
            <v>4</v>
          </cell>
          <cell r="I6">
            <v>2</v>
          </cell>
          <cell r="J6">
            <v>2</v>
          </cell>
          <cell r="M6">
            <v>-2</v>
          </cell>
          <cell r="N6" t="str">
            <v>Medium</v>
          </cell>
          <cell r="O6">
            <v>5</v>
          </cell>
          <cell r="P6">
            <v>5</v>
          </cell>
          <cell r="Q6">
            <v>30</v>
          </cell>
          <cell r="R6">
            <v>20</v>
          </cell>
          <cell r="V6">
            <v>2</v>
          </cell>
          <cell r="W6">
            <v>3</v>
          </cell>
          <cell r="X6">
            <v>8</v>
          </cell>
          <cell r="Y6" t="str">
            <v>Normal Vision</v>
          </cell>
          <cell r="AL6">
            <v>3</v>
          </cell>
          <cell r="AO6" t="str">
            <v>!None</v>
          </cell>
          <cell r="AU6">
            <v>1</v>
          </cell>
          <cell r="AV6" t="str">
            <v>Hide</v>
          </cell>
          <cell r="AW6">
            <v>2</v>
          </cell>
          <cell r="AX6" t="str">
            <v>Listen</v>
          </cell>
          <cell r="AY6">
            <v>1</v>
          </cell>
          <cell r="AZ6" t="str">
            <v>Move Silently</v>
          </cell>
          <cell r="BA6">
            <v>2</v>
          </cell>
          <cell r="BB6" t="str">
            <v>Spot</v>
          </cell>
          <cell r="BC6">
            <v>1</v>
          </cell>
        </row>
        <row r="7">
          <cell r="A7" t="str">
            <v>Derro</v>
          </cell>
          <cell r="C7" t="str">
            <v>Blindfight Feat.  Spell Resistance: 18.  
Sunlight Vulnerability
+2 Racial Bonus on saving throws vs. Poison
+2 Racial Bonus on saving throws against spells and spell-like effects.
+1 Racial Bonus to attacks vs. Orcs and Goblinoids
+4 Dodge Bonus against Giants
Favored Class: Fighter</v>
          </cell>
          <cell r="D7" t="str">
            <v>WotC</v>
          </cell>
          <cell r="E7" t="str">
            <v>MM</v>
          </cell>
          <cell r="F7">
            <v>80</v>
          </cell>
          <cell r="G7" t="str">
            <v>!Humanoid (Fortitude, Reflex)</v>
          </cell>
          <cell r="H7">
            <v>-2</v>
          </cell>
          <cell r="I7">
            <v>4</v>
          </cell>
          <cell r="J7">
            <v>2</v>
          </cell>
          <cell r="M7">
            <v>-4</v>
          </cell>
          <cell r="N7" t="str">
            <v>Medium</v>
          </cell>
          <cell r="O7">
            <v>5</v>
          </cell>
          <cell r="P7">
            <v>5</v>
          </cell>
          <cell r="Q7">
            <v>20</v>
          </cell>
          <cell r="R7">
            <v>15</v>
          </cell>
          <cell r="V7">
            <v>1</v>
          </cell>
          <cell r="Y7" t="str">
            <v>Darkvision</v>
          </cell>
          <cell r="Z7">
            <v>30</v>
          </cell>
          <cell r="AO7" t="str">
            <v>!None</v>
          </cell>
          <cell r="AU7">
            <v>4</v>
          </cell>
        </row>
        <row r="8">
          <cell r="A8" t="str">
            <v>Doppleganger</v>
          </cell>
          <cell r="C8" t="str">
            <v>Alertness.  Dodge.  Weapon Proficiency.</v>
          </cell>
          <cell r="D8" t="str">
            <v>WotC</v>
          </cell>
          <cell r="E8" t="str">
            <v>MM</v>
          </cell>
          <cell r="G8" t="str">
            <v>!Shapechanger</v>
          </cell>
          <cell r="H8">
            <v>2</v>
          </cell>
          <cell r="I8">
            <v>2</v>
          </cell>
          <cell r="J8">
            <v>2</v>
          </cell>
          <cell r="K8">
            <v>2</v>
          </cell>
          <cell r="L8">
            <v>4</v>
          </cell>
          <cell r="M8">
            <v>2</v>
          </cell>
          <cell r="N8" t="str">
            <v>Medium</v>
          </cell>
          <cell r="O8">
            <v>5</v>
          </cell>
          <cell r="P8">
            <v>5</v>
          </cell>
          <cell r="Q8">
            <v>30</v>
          </cell>
          <cell r="R8">
            <v>20</v>
          </cell>
          <cell r="V8">
            <v>3</v>
          </cell>
          <cell r="W8">
            <v>4</v>
          </cell>
          <cell r="X8">
            <v>8</v>
          </cell>
          <cell r="Y8" t="str">
            <v>Darkvision</v>
          </cell>
          <cell r="Z8">
            <v>60</v>
          </cell>
          <cell r="AL8">
            <v>4</v>
          </cell>
          <cell r="AO8" t="str">
            <v>!None</v>
          </cell>
          <cell r="AU8">
            <v>1</v>
          </cell>
          <cell r="AV8" t="str">
            <v xml:space="preserve">Disguise </v>
          </cell>
          <cell r="AW8">
            <v>11</v>
          </cell>
          <cell r="AX8" t="str">
            <v>Listen</v>
          </cell>
          <cell r="AY8">
            <v>7</v>
          </cell>
          <cell r="AZ8" t="str">
            <v>Spot</v>
          </cell>
          <cell r="BA8">
            <v>4</v>
          </cell>
        </row>
        <row r="9">
          <cell r="A9" t="str">
            <v>Dwarf</v>
          </cell>
          <cell r="C9" t="str">
            <v>+2 Constitution, -2 Charisma. 
Medium size. 
Dwarven base speed is 20 feet. 
Darkvision: Dwarves can see in the dark up to 60 feet. Darkvision is black and white only, but it is otherwise like normal sight, and dwarves can function just fine with no light at all. 
Stonecunning.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Common and Dwarven. 
Bonus Languages: Giant, Gnome, Goblin, Orc, Terran, and Undercommon. 
Favored Class: Fighter.</v>
          </cell>
          <cell r="D9" t="str">
            <v>WotC</v>
          </cell>
          <cell r="E9" t="str">
            <v>3.5e SRD</v>
          </cell>
          <cell r="G9" t="str">
            <v>!Humanoid (Fortitude)</v>
          </cell>
          <cell r="J9">
            <v>2</v>
          </cell>
          <cell r="M9">
            <v>-2</v>
          </cell>
          <cell r="N9" t="str">
            <v>Medium</v>
          </cell>
          <cell r="O9">
            <v>5</v>
          </cell>
          <cell r="P9">
            <v>5</v>
          </cell>
          <cell r="Q9">
            <v>20</v>
          </cell>
          <cell r="R9">
            <v>20</v>
          </cell>
          <cell r="Y9" t="str">
            <v>Darkvision</v>
          </cell>
          <cell r="Z9">
            <v>60</v>
          </cell>
          <cell r="AO9" t="str">
            <v>Fighter</v>
          </cell>
          <cell r="AP9">
            <v>40</v>
          </cell>
          <cell r="AQ9">
            <v>125</v>
          </cell>
          <cell r="AR9">
            <v>188</v>
          </cell>
          <cell r="AS9">
            <v>250</v>
          </cell>
          <cell r="AU9">
            <v>4</v>
          </cell>
        </row>
        <row r="10">
          <cell r="A10" t="str">
            <v>Dwarf, Arctic</v>
          </cell>
          <cell r="C10" t="str">
            <v>+4 Strength, -2 Dexterity, +2 Constitution, -2 Charisma. 
Small size. 
Dwarven base speed is 20 feet. 
Darkvision: Dwarves can see in the dark up to 60 feet. Darkvision is black and white only, but it is otherwise like normal sight, and dwarves can function just fine with no light at all. 
Immune to cold.
Stonecunning.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Common, Dwarven, &amp; Home Region
Bonus Languages: By region
Favored Class: Ranger
ECL +2</v>
          </cell>
          <cell r="D10" t="str">
            <v>WotC</v>
          </cell>
          <cell r="E10" t="str">
            <v>FRCS</v>
          </cell>
          <cell r="G10" t="str">
            <v>!Humanoid (Fortitude)</v>
          </cell>
          <cell r="H10">
            <v>4</v>
          </cell>
          <cell r="I10">
            <v>-2</v>
          </cell>
          <cell r="J10">
            <v>2</v>
          </cell>
          <cell r="M10">
            <v>-2</v>
          </cell>
          <cell r="N10" t="str">
            <v>Small</v>
          </cell>
          <cell r="O10">
            <v>5</v>
          </cell>
          <cell r="P10">
            <v>5</v>
          </cell>
          <cell r="Q10">
            <v>20</v>
          </cell>
          <cell r="R10">
            <v>20</v>
          </cell>
          <cell r="V10">
            <v>2</v>
          </cell>
          <cell r="Y10" t="str">
            <v>Darkvision</v>
          </cell>
          <cell r="Z10">
            <v>60</v>
          </cell>
          <cell r="AH10">
            <v>99</v>
          </cell>
          <cell r="AO10" t="str">
            <v>Ranger (WotC)</v>
          </cell>
          <cell r="AU10">
            <v>4</v>
          </cell>
        </row>
        <row r="11">
          <cell r="A11" t="str">
            <v>Dwarf, Deep</v>
          </cell>
          <cell r="C11" t="str">
            <v>Stonecunning
+2 Racial Bonus on saving throws vs. Poison
+2 Racial Bonus on saving throws against spells and spell-like effects.
+1 Racial Bonus to attacks vs. Orcs and Goblinoids
+4 Dodge Bonus against Giants
Favored Class: Fighter</v>
          </cell>
          <cell r="D11" t="str">
            <v>WotC</v>
          </cell>
          <cell r="E11" t="str">
            <v>?</v>
          </cell>
          <cell r="G11" t="str">
            <v>!Humanoid (Fortitude)</v>
          </cell>
          <cell r="J11">
            <v>2</v>
          </cell>
          <cell r="M11">
            <v>-4</v>
          </cell>
          <cell r="N11" t="str">
            <v>Medium</v>
          </cell>
          <cell r="O11">
            <v>5</v>
          </cell>
          <cell r="P11">
            <v>5</v>
          </cell>
          <cell r="Q11">
            <v>20</v>
          </cell>
          <cell r="R11">
            <v>20</v>
          </cell>
          <cell r="Y11" t="str">
            <v>Darkvision</v>
          </cell>
          <cell r="Z11">
            <v>90</v>
          </cell>
          <cell r="AO11" t="str">
            <v>Fighter</v>
          </cell>
          <cell r="AU11">
            <v>4</v>
          </cell>
        </row>
        <row r="12">
          <cell r="A12" t="str">
            <v>Dwarf, Gold</v>
          </cell>
          <cell r="C12" t="str">
            <v>+2 Constitution, -2 Dexterity. 
Medium size. 
Dwarven base speed is 20 feet. 
Darkvision: Dwarves can see in the dark up to 60 feet. Darkvision is black and white only, but it is otherwise like normal sight, and dwarves can function just fine with no light at all. 
Stonecunning.
+2 Racial Bonus on saving throws vs. Poison.
+2 Racial Bonus on saving throws against spells and spell-like effects.
+1 Racial Bonus to attacks vs. Aberrations.
+4 Dodge Bonus against Giants.
+2 racial bonus on Appraise checks that are related to stone or metal items. 
+2 racial bonus on Craft checks that are related to stone or metal. 
Automatic Languages: Common, Dwarven, Home Region
Bonus Languages: Giant, Gnome, Goblin, Shaaran, Terran, Untheric. 
Favored Class: Fighter.</v>
          </cell>
          <cell r="D12" t="str">
            <v>WotC</v>
          </cell>
          <cell r="E12" t="str">
            <v>FRCS</v>
          </cell>
          <cell r="G12" t="str">
            <v>!Humanoid (Fortitude)</v>
          </cell>
          <cell r="I12">
            <v>-2</v>
          </cell>
          <cell r="J12">
            <v>2</v>
          </cell>
          <cell r="N12" t="str">
            <v>Medium</v>
          </cell>
          <cell r="O12">
            <v>5</v>
          </cell>
          <cell r="P12">
            <v>5</v>
          </cell>
          <cell r="Q12">
            <v>20</v>
          </cell>
          <cell r="R12">
            <v>20</v>
          </cell>
          <cell r="Y12" t="str">
            <v>Darkvision</v>
          </cell>
          <cell r="Z12">
            <v>60</v>
          </cell>
          <cell r="AO12" t="str">
            <v>Fighter</v>
          </cell>
          <cell r="AU12">
            <v>4</v>
          </cell>
        </row>
        <row r="13">
          <cell r="A13" t="str">
            <v>Dwarf, Gray (Duergar)</v>
          </cell>
          <cell r="C13" t="str">
            <v>Light Sensitivity (-2 circumstance penalty to attacks, saves, checks in bright sunlight or within the radius of a Daylight spell)
Darkvision: Duergar can see in the dark up to 120 feet. Darkvision is black and white only, but it is otherwise like normal sight, and dwarves can function just fine with no light at all. 
Stonecunning.
Spell-Like Abilities: 1/day: Enlarge and Invisibility as a wizard twice the Duergar's level (min. 3rd)
Immune to paralysis, phantasms, and magical or alchemical (but not normal) poisons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Dwarven, Undercommon, Home Region.
Bonus Languages: Common, Draconic, Giant, Goblin, Orc, Terran.
Favored Class: Fighter.
Level Adjustment (ECL): +2</v>
          </cell>
          <cell r="D13" t="str">
            <v>WotC</v>
          </cell>
          <cell r="E13" t="str">
            <v>FRCS</v>
          </cell>
          <cell r="G13" t="str">
            <v>!Humanoid (Fortitude)</v>
          </cell>
          <cell r="J13">
            <v>2</v>
          </cell>
          <cell r="M13">
            <v>-4</v>
          </cell>
          <cell r="N13" t="str">
            <v>Medium</v>
          </cell>
          <cell r="O13">
            <v>5</v>
          </cell>
          <cell r="P13">
            <v>5</v>
          </cell>
          <cell r="Q13">
            <v>20</v>
          </cell>
          <cell r="R13">
            <v>20</v>
          </cell>
          <cell r="V13">
            <v>2</v>
          </cell>
          <cell r="Y13" t="str">
            <v>Darkvision</v>
          </cell>
          <cell r="Z13">
            <v>120</v>
          </cell>
          <cell r="AO13" t="str">
            <v>Fighter</v>
          </cell>
          <cell r="AU13">
            <v>4</v>
          </cell>
          <cell r="AV13" t="str">
            <v>Listen</v>
          </cell>
          <cell r="AW13">
            <v>1</v>
          </cell>
          <cell r="AX13" t="str">
            <v>Move Silently</v>
          </cell>
          <cell r="AY13">
            <v>4</v>
          </cell>
          <cell r="AZ13" t="str">
            <v>Spot</v>
          </cell>
          <cell r="BA13">
            <v>1</v>
          </cell>
        </row>
        <row r="14">
          <cell r="A14" t="str">
            <v>Dwarf, Mountain</v>
          </cell>
          <cell r="C14" t="str">
            <v>Stonecunning
+2 Racial Bonus on saving throws vs. Poison
+2 Racial Bonus on saving throws against spells and spell-like effects.
+1 Racial Bonus to attacks vs. Orcs and Goblinoids
+4 Dodge Bonus against Giants
Favored Class: Fighter</v>
          </cell>
          <cell r="D14" t="str">
            <v>WotC</v>
          </cell>
          <cell r="E14" t="str">
            <v>?</v>
          </cell>
          <cell r="G14" t="str">
            <v>!Humanoid (Fortitude)</v>
          </cell>
          <cell r="J14">
            <v>2</v>
          </cell>
          <cell r="M14">
            <v>-2</v>
          </cell>
          <cell r="N14" t="str">
            <v>Medium</v>
          </cell>
          <cell r="O14">
            <v>5</v>
          </cell>
          <cell r="P14">
            <v>5</v>
          </cell>
          <cell r="Q14">
            <v>20</v>
          </cell>
          <cell r="R14">
            <v>20</v>
          </cell>
          <cell r="Y14" t="str">
            <v>Darkvision</v>
          </cell>
          <cell r="Z14">
            <v>60</v>
          </cell>
          <cell r="AO14" t="str">
            <v>Fighter</v>
          </cell>
          <cell r="AU14">
            <v>4</v>
          </cell>
        </row>
        <row r="15">
          <cell r="A15" t="str">
            <v>Dwarf, Shield</v>
          </cell>
          <cell r="C15" t="str">
            <v>+2 Constitution, -2 Charisma.
Medium size. 
Dwarven base speed is 20 feet. 
Darkvision: Dwarves can see in the dark up to 60 feet. Darkvision is black and white only, but it is otherwise like normal sight, and dwarves can function just fine with no light at all. 
Stonecunning.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Dwarven, Common, Home Region
Bonus Languages: Chondathan, Draconic, Giant, Goblin, Illuskan, Orc
Favored Class: Fighter.</v>
          </cell>
          <cell r="D15" t="str">
            <v>WotC</v>
          </cell>
          <cell r="E15" t="str">
            <v>FRCS</v>
          </cell>
          <cell r="G15" t="str">
            <v>!Humanoid (Fortitude)</v>
          </cell>
          <cell r="J15">
            <v>2</v>
          </cell>
          <cell r="M15">
            <v>-2</v>
          </cell>
          <cell r="N15" t="str">
            <v>Medium</v>
          </cell>
          <cell r="O15">
            <v>5</v>
          </cell>
          <cell r="P15">
            <v>5</v>
          </cell>
          <cell r="Q15">
            <v>20</v>
          </cell>
          <cell r="R15">
            <v>20</v>
          </cell>
          <cell r="Y15" t="str">
            <v>Darkvision</v>
          </cell>
          <cell r="Z15">
            <v>60</v>
          </cell>
          <cell r="AO15" t="str">
            <v>Fighter</v>
          </cell>
          <cell r="AU15">
            <v>4</v>
          </cell>
        </row>
        <row r="16">
          <cell r="A16" t="str">
            <v>Dwarf, Urdunnir</v>
          </cell>
          <cell r="C16" t="str">
            <v>+2 Constitution, -2 Charisma.
Medium size. 
Dwarven base speed is 20 feet. 
Darkvision: Dwarves can see in the dark up to 60 feet. Darkvision is black and white only, but it is otherwise like normal sight, and dwarves can function just fine with no light at all. 
Stonecunning.
Stonewalk (Su):  Can walk through stone as if it were air.  Can cary 2x body weight.  Must hold breath.
Stone Shape (Sp):  At will as an 8th lvl sorcerer.
Shape Metal (Sp):  1/day as 8th level sorcerer; limit 5 cubic feet; full round action
+4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Dwarven, Undercommon, Home Region
Bonus Languages: By home region.
Favored Class: Expert
ECL +4</v>
          </cell>
          <cell r="D16" t="str">
            <v>WotC</v>
          </cell>
          <cell r="E16" t="str">
            <v>FRCS</v>
          </cell>
          <cell r="G16" t="str">
            <v>!Humanoid (Fortitude)</v>
          </cell>
          <cell r="J16">
            <v>2</v>
          </cell>
          <cell r="M16">
            <v>-2</v>
          </cell>
          <cell r="N16" t="str">
            <v>Medium</v>
          </cell>
          <cell r="O16">
            <v>5</v>
          </cell>
          <cell r="P16">
            <v>5</v>
          </cell>
          <cell r="Q16">
            <v>20</v>
          </cell>
          <cell r="R16">
            <v>20</v>
          </cell>
          <cell r="V16">
            <v>4</v>
          </cell>
          <cell r="Y16" t="str">
            <v>Darkvision</v>
          </cell>
          <cell r="Z16">
            <v>60</v>
          </cell>
          <cell r="AO16" t="str">
            <v>Expert</v>
          </cell>
          <cell r="AU16">
            <v>4</v>
          </cell>
        </row>
        <row r="17">
          <cell r="A17" t="str">
            <v>Dwarf, Wild</v>
          </cell>
          <cell r="C17" t="str">
            <v>+2 Constitution, -2 Charisma.
Small size. 
Dwarven base speed is 20 feet. 
Darkvision: Dwarves can see in the dark up to 60 feet. Darkvision is black and white only, but it is otherwise like normal sight, and dwarves can function just fine with no light at all.
Proficient with Handaxe &amp; Blowgun.
+3 Racial Bonus on saving throws vs. Poison.  Immune to wild dwarf sleep poison.
Poison Use (Ex):  Per the feat.
+4 racial Bonus on saves vs. Disease.
+2 Racial Bonus on saving throws against spells and spell-like effects.
+1 Racial Bonus to attacks vs. Orcs and Goblinoids.
+4 Dodge Bonus against Giants.
Automatic Languages: Dwarven, Undercommon, Home Region
Bonus Languages: By home region.
Favored Class: barbarian</v>
          </cell>
          <cell r="D17" t="str">
            <v>WotC</v>
          </cell>
          <cell r="E17" t="str">
            <v>FRCS</v>
          </cell>
          <cell r="G17" t="str">
            <v>!Humanoid (Fortitude)</v>
          </cell>
          <cell r="J17">
            <v>2</v>
          </cell>
          <cell r="M17">
            <v>-2</v>
          </cell>
          <cell r="N17" t="str">
            <v>Small</v>
          </cell>
          <cell r="O17">
            <v>5</v>
          </cell>
          <cell r="P17">
            <v>5</v>
          </cell>
          <cell r="Q17">
            <v>20</v>
          </cell>
          <cell r="R17">
            <v>20</v>
          </cell>
          <cell r="Y17" t="str">
            <v>Darkvision</v>
          </cell>
          <cell r="Z17">
            <v>60</v>
          </cell>
          <cell r="AJ17">
            <v>5</v>
          </cell>
          <cell r="AO17" t="str">
            <v>Barbarian</v>
          </cell>
          <cell r="AU17">
            <v>4</v>
          </cell>
        </row>
        <row r="18">
          <cell r="A18" t="str">
            <v>Elf</v>
          </cell>
          <cell r="C18" t="str">
            <v xml:space="preserve">+2 Dexterity, -2 Constitution.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Common and Elven. 
Bonus Languages: Draconic, Gnoll, Gnome, Goblin, Orc, and Sylvan. 
Favored Class: Wizard. </v>
          </cell>
          <cell r="D18" t="str">
            <v>WotC</v>
          </cell>
          <cell r="E18" t="str">
            <v>3.5e SRD</v>
          </cell>
          <cell r="G18" t="str">
            <v>!Humanoid (Reflex)</v>
          </cell>
          <cell r="I18">
            <v>2</v>
          </cell>
          <cell r="J18">
            <v>-2</v>
          </cell>
          <cell r="N18" t="str">
            <v>Medium</v>
          </cell>
          <cell r="O18">
            <v>5</v>
          </cell>
          <cell r="P18">
            <v>5</v>
          </cell>
          <cell r="Q18">
            <v>30</v>
          </cell>
          <cell r="R18">
            <v>20</v>
          </cell>
          <cell r="Y18" t="str">
            <v>Low Light Vision</v>
          </cell>
          <cell r="AO18" t="str">
            <v>Wizard</v>
          </cell>
          <cell r="AP18">
            <v>110</v>
          </cell>
          <cell r="AQ18">
            <v>175</v>
          </cell>
          <cell r="AR18">
            <v>263</v>
          </cell>
          <cell r="AS18">
            <v>350</v>
          </cell>
          <cell r="AU18">
            <v>4</v>
          </cell>
          <cell r="AV18" t="str">
            <v>Listen</v>
          </cell>
          <cell r="AW18">
            <v>2</v>
          </cell>
          <cell r="AX18" t="str">
            <v>Search</v>
          </cell>
          <cell r="AY18">
            <v>2</v>
          </cell>
          <cell r="AZ18" t="str">
            <v>Spot</v>
          </cell>
          <cell r="BA18">
            <v>2</v>
          </cell>
        </row>
        <row r="19">
          <cell r="A19" t="str">
            <v>Elf, Aquatic</v>
          </cell>
          <cell r="C19" t="str">
            <v xml:space="preserve">+2 Dexterity, -2 Intelligence
Medium size. 
Elven base speed is 30 feet. 
Immunity to magic sleep spells and effects. 
+2 racial saving throw bonus against Enchantment spells or effects. 
Improved Low-light Vision: Elves can see 4 times as far as a human in starlight, moonlight, torchlight, and similar conditions of poor illumination. They retain the ability to distinguish color and detail under these conditions.
Proficient with trident, longspear, &amp; net.
+2 racial bonus on Listen, Search, and Spot checks. An elf who merely passes within 5 feet of a secret or concealed door is entitled to a Search check to notice it as if she were actively looking for the door.
+8 racial bonus to swim.  Can always take 10 on a swim check.  Swim speed 40'.
Gills (Ex):  can breath saltwater w/o penalty; freshwater will cause fatigue; must hold breath when out of water
Automatic Languages: Common and Elven. 
Bonus Languages: Draconic, Gnoll, Gnome, Goblin, Orc, and Sylvan. 
Favored Class: Fighter
ECL +1 </v>
          </cell>
          <cell r="D19" t="str">
            <v>WotC</v>
          </cell>
          <cell r="E19" t="str">
            <v>FRCS</v>
          </cell>
          <cell r="G19" t="str">
            <v>!Humanoid (Reflex)</v>
          </cell>
          <cell r="I19">
            <v>2</v>
          </cell>
          <cell r="K19">
            <v>-2</v>
          </cell>
          <cell r="N19" t="str">
            <v>Medium</v>
          </cell>
          <cell r="O19">
            <v>5</v>
          </cell>
          <cell r="P19">
            <v>5</v>
          </cell>
          <cell r="Q19">
            <v>30</v>
          </cell>
          <cell r="R19">
            <v>20</v>
          </cell>
          <cell r="V19">
            <v>1</v>
          </cell>
          <cell r="Y19" t="str">
            <v>Low Light Vision</v>
          </cell>
          <cell r="AO19" t="str">
            <v>Fighter</v>
          </cell>
          <cell r="AU19">
            <v>4</v>
          </cell>
          <cell r="AV19" t="str">
            <v>Listen</v>
          </cell>
          <cell r="AW19">
            <v>2</v>
          </cell>
          <cell r="AX19" t="str">
            <v>Search</v>
          </cell>
          <cell r="AY19">
            <v>2</v>
          </cell>
          <cell r="AZ19" t="str">
            <v>Spot</v>
          </cell>
          <cell r="BA19">
            <v>2</v>
          </cell>
          <cell r="BB19" t="str">
            <v>Swim</v>
          </cell>
          <cell r="BC19">
            <v>8</v>
          </cell>
        </row>
        <row r="20">
          <cell r="A20" t="str">
            <v>Elf, Drow</v>
          </cell>
          <cell r="C20" t="str">
            <v xml:space="preserve">+2 Dexterity, -2 Constitution, +2 Intelligence, +2 Charisma. 
Medium size. 
Elven base speed is 30 feet.
Immunity to magic sleep spells and effects. 
+2 racial saving throw bonus against Enchantment spells or effects.
Darkvision: Drow can see in the dark up to 120 feet. Darkvision is black and white only, but it is otherwise like normal sight, and Drow can function just fine with no light at all. 
Proficient with either longsword or rapier; proficient with shortbow, longbow, composite longbow, and composite shortbow. 
+2 racial bonus on Listen, Search, and Spot checks. A Drow who merely passes within 5 feet of a secret or concealed door is entitled to a Search check to notice it as if she were actively looking for the door. 
Automatic Languages: Elven, Undercommon, Home Region.
Bonus Languages: Abyssal, Common, Draconic, Drow Sign Language, Goblin, Illuskan.
Favored Class: Wizard. </v>
          </cell>
          <cell r="D20" t="str">
            <v>WotC</v>
          </cell>
          <cell r="E20" t="str">
            <v>FRCS</v>
          </cell>
          <cell r="G20" t="str">
            <v>!Humanoid (Reflex)</v>
          </cell>
          <cell r="I20">
            <v>2</v>
          </cell>
          <cell r="J20">
            <v>-2</v>
          </cell>
          <cell r="K20">
            <v>2</v>
          </cell>
          <cell r="M20">
            <v>2</v>
          </cell>
          <cell r="N20" t="str">
            <v>Medium</v>
          </cell>
          <cell r="O20">
            <v>5</v>
          </cell>
          <cell r="P20">
            <v>5</v>
          </cell>
          <cell r="Q20">
            <v>30</v>
          </cell>
          <cell r="R20">
            <v>20</v>
          </cell>
          <cell r="V20">
            <v>2</v>
          </cell>
          <cell r="Y20" t="str">
            <v>Darkvision</v>
          </cell>
          <cell r="Z20">
            <v>120</v>
          </cell>
          <cell r="AB20">
            <v>11</v>
          </cell>
          <cell r="AC20">
            <v>1</v>
          </cell>
          <cell r="AO20" t="str">
            <v>Wizard</v>
          </cell>
          <cell r="AU20">
            <v>4</v>
          </cell>
          <cell r="AV20" t="str">
            <v>Listen</v>
          </cell>
          <cell r="AW20">
            <v>2</v>
          </cell>
          <cell r="AX20" t="str">
            <v>Search</v>
          </cell>
          <cell r="AY20">
            <v>2</v>
          </cell>
          <cell r="AZ20" t="str">
            <v>Spot</v>
          </cell>
          <cell r="BA20">
            <v>2</v>
          </cell>
        </row>
        <row r="21">
          <cell r="A21" t="str">
            <v>Elf, Drow (Female)</v>
          </cell>
          <cell r="C21" t="str">
            <v>Spell Resistance 11 + Class Level.  Light Blindness.
Immune to magic Sleep spell and effects.
+2 Racial Bonus to Will Saves against spells and spell-like abilities.
An Elf who passes within 5' of a secret/concealed door is entitled to a Search check as though actively looking for it.
Favored Class: Wizard</v>
          </cell>
          <cell r="D21" t="str">
            <v>WotC</v>
          </cell>
          <cell r="E21" t="str">
            <v>MM</v>
          </cell>
          <cell r="F21">
            <v>86</v>
          </cell>
          <cell r="G21" t="str">
            <v>!Humanoid (Reflex)</v>
          </cell>
          <cell r="I21">
            <v>2</v>
          </cell>
          <cell r="J21">
            <v>-2</v>
          </cell>
          <cell r="K21">
            <v>2</v>
          </cell>
          <cell r="M21">
            <v>2</v>
          </cell>
          <cell r="N21" t="str">
            <v>Medium</v>
          </cell>
          <cell r="O21">
            <v>5</v>
          </cell>
          <cell r="P21">
            <v>5</v>
          </cell>
          <cell r="Q21">
            <v>30</v>
          </cell>
          <cell r="R21">
            <v>20</v>
          </cell>
          <cell r="V21">
            <v>1</v>
          </cell>
          <cell r="Y21" t="str">
            <v>Darkvision</v>
          </cell>
          <cell r="Z21">
            <v>120</v>
          </cell>
          <cell r="AB21">
            <v>11</v>
          </cell>
          <cell r="AC21">
            <v>1</v>
          </cell>
          <cell r="AO21" t="str">
            <v>Cleric</v>
          </cell>
          <cell r="AU21">
            <v>4</v>
          </cell>
          <cell r="AV21" t="str">
            <v>Listen</v>
          </cell>
          <cell r="AW21">
            <v>2</v>
          </cell>
          <cell r="AX21" t="str">
            <v>Search</v>
          </cell>
          <cell r="AY21">
            <v>2</v>
          </cell>
          <cell r="AZ21" t="str">
            <v>Spot</v>
          </cell>
          <cell r="BA21">
            <v>2</v>
          </cell>
        </row>
        <row r="22">
          <cell r="A22" t="str">
            <v>Elf, Drow (GR)</v>
          </cell>
          <cell r="C22" t="str">
            <v xml:space="preserve">+2 Dexterity, -2 Constitution, +2 Intelligence 
Medium size. 
Drow base speed is 30 feet.
Immunity to magic sleep spells and effects. 
+2 racial saving throw bonus against Enchantment spells or effects.
Darkvision: Drow can see in the dark up to 120 feet. Darkvision is black and white only, but it is otherwise like normal sight, and Drow can function just fine with no light at all. 
Proficient with either longsword or scimitar; proficient with light &amp; hand crossbow. 
+2 racial bonus on Listen, Search, and Spot checks. A Drow who merely passes within 5 feet of a secret or concealed door is entitled to a Search check to notice it as if she were actively looking for the door. 
Automatic Languages: Elven, Undercommon, Home Region.
Bonus Languages: Abyssal, Common, Draconic, Drow Sign Language, Goblin, Illuskan.
Favored Class: Wizard. </v>
          </cell>
          <cell r="D22" t="str">
            <v>Green Ronin</v>
          </cell>
          <cell r="E22" t="str">
            <v>Plot &amp; Poison</v>
          </cell>
          <cell r="F22">
            <v>3</v>
          </cell>
          <cell r="G22" t="str">
            <v>!Humanoid (Reflex)</v>
          </cell>
          <cell r="I22">
            <v>2</v>
          </cell>
          <cell r="J22">
            <v>-2</v>
          </cell>
          <cell r="K22">
            <v>2</v>
          </cell>
          <cell r="N22" t="str">
            <v>Medium</v>
          </cell>
          <cell r="O22">
            <v>5</v>
          </cell>
          <cell r="P22">
            <v>5</v>
          </cell>
          <cell r="Q22">
            <v>30</v>
          </cell>
          <cell r="R22">
            <v>20</v>
          </cell>
          <cell r="V22">
            <v>2</v>
          </cell>
          <cell r="Y22" t="str">
            <v>Darkvision</v>
          </cell>
          <cell r="Z22">
            <v>120</v>
          </cell>
          <cell r="AB22">
            <v>11</v>
          </cell>
          <cell r="AC22">
            <v>1</v>
          </cell>
          <cell r="AO22" t="str">
            <v>Wizard</v>
          </cell>
          <cell r="AU22">
            <v>4</v>
          </cell>
          <cell r="AV22" t="str">
            <v>Listen</v>
          </cell>
          <cell r="AW22">
            <v>2</v>
          </cell>
          <cell r="AX22" t="str">
            <v>Search</v>
          </cell>
          <cell r="AY22">
            <v>2</v>
          </cell>
          <cell r="AZ22" t="str">
            <v>Spot</v>
          </cell>
          <cell r="BA22">
            <v>2</v>
          </cell>
        </row>
        <row r="23">
          <cell r="A23" t="str">
            <v>Elf, Drow (Male)</v>
          </cell>
          <cell r="C23" t="str">
            <v>Spell Resistance 11 + Class Level.  Light Blindness.
Immune to magic Sleep spell and effects.
+2 Racial Bonus to Will Saves against spells and spell-like abilities.
An Elf who passes within 5' of a secret/concealed door is entitled to a Search check as though actively looking for it.
Favored Class: Wizard</v>
          </cell>
          <cell r="D23" t="str">
            <v>WotC</v>
          </cell>
          <cell r="E23" t="str">
            <v>MM</v>
          </cell>
          <cell r="F23">
            <v>86</v>
          </cell>
          <cell r="G23" t="str">
            <v>!Humanoid (Reflex)</v>
          </cell>
          <cell r="I23">
            <v>2</v>
          </cell>
          <cell r="J23">
            <v>-2</v>
          </cell>
          <cell r="K23">
            <v>2</v>
          </cell>
          <cell r="M23">
            <v>-2</v>
          </cell>
          <cell r="N23" t="str">
            <v>Medium</v>
          </cell>
          <cell r="O23">
            <v>5</v>
          </cell>
          <cell r="P23">
            <v>5</v>
          </cell>
          <cell r="Q23">
            <v>30</v>
          </cell>
          <cell r="R23">
            <v>20</v>
          </cell>
          <cell r="V23">
            <v>1</v>
          </cell>
          <cell r="Y23" t="str">
            <v>Darkvision</v>
          </cell>
          <cell r="Z23">
            <v>120</v>
          </cell>
          <cell r="AB23">
            <v>11</v>
          </cell>
          <cell r="AC23">
            <v>1</v>
          </cell>
          <cell r="AO23" t="str">
            <v>Wizard</v>
          </cell>
          <cell r="AU23">
            <v>4</v>
          </cell>
          <cell r="AV23" t="str">
            <v>Listen</v>
          </cell>
          <cell r="AW23">
            <v>2</v>
          </cell>
          <cell r="AX23" t="str">
            <v>Search</v>
          </cell>
          <cell r="AY23">
            <v>2</v>
          </cell>
          <cell r="AZ23" t="str">
            <v>Spot</v>
          </cell>
          <cell r="BA23">
            <v>2</v>
          </cell>
        </row>
        <row r="24">
          <cell r="A24" t="str">
            <v>Elf, Grey</v>
          </cell>
          <cell r="C24" t="str">
            <v>Proficient with Long Sword, Rapier, Long/Comp. Long/Short/Comp. Short Bow
Immune to magic Sleep spell and effects.
+2 Racial Bonus to Will Saves against Enchantment spells or effects.
An Elf who passes within 5' of a secret/concealed door is entitled to a Search check as though actively looking for it.
Favored Class: Wizard</v>
          </cell>
          <cell r="D24" t="str">
            <v>WotC</v>
          </cell>
          <cell r="E24" t="str">
            <v>?</v>
          </cell>
          <cell r="G24" t="str">
            <v>!Humanoid (Reflex)</v>
          </cell>
          <cell r="H24">
            <v>-2</v>
          </cell>
          <cell r="I24">
            <v>2</v>
          </cell>
          <cell r="J24">
            <v>-2</v>
          </cell>
          <cell r="K24">
            <v>2</v>
          </cell>
          <cell r="N24" t="str">
            <v>Medium</v>
          </cell>
          <cell r="O24">
            <v>5</v>
          </cell>
          <cell r="P24">
            <v>5</v>
          </cell>
          <cell r="Q24">
            <v>30</v>
          </cell>
          <cell r="R24">
            <v>20</v>
          </cell>
          <cell r="Y24" t="str">
            <v>Low Light Vision</v>
          </cell>
          <cell r="AO24" t="str">
            <v>Wizard</v>
          </cell>
          <cell r="AU24">
            <v>4</v>
          </cell>
          <cell r="AV24" t="str">
            <v>Listen</v>
          </cell>
          <cell r="AW24">
            <v>2</v>
          </cell>
          <cell r="AX24" t="str">
            <v>Search</v>
          </cell>
          <cell r="AY24">
            <v>2</v>
          </cell>
          <cell r="AZ24" t="str">
            <v>Spot</v>
          </cell>
          <cell r="BA24">
            <v>2</v>
          </cell>
        </row>
        <row r="25">
          <cell r="A25" t="str">
            <v>Elf, Moon (Silver)</v>
          </cell>
          <cell r="C25" t="str">
            <v xml:space="preserve">+2 Dexterity, -2 Constitution.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Auran, Chondathan, Gnoll, Gnome, Halfling, Illuskan, Sylvan
Favored Class: Wizard. </v>
          </cell>
          <cell r="D25" t="str">
            <v>WotC</v>
          </cell>
          <cell r="E25" t="str">
            <v>FRCS</v>
          </cell>
          <cell r="G25" t="str">
            <v>!Humanoid (Reflex)</v>
          </cell>
          <cell r="I25">
            <v>2</v>
          </cell>
          <cell r="J25">
            <v>-2</v>
          </cell>
          <cell r="N25" t="str">
            <v>Medium</v>
          </cell>
          <cell r="O25">
            <v>5</v>
          </cell>
          <cell r="P25">
            <v>5</v>
          </cell>
          <cell r="Q25">
            <v>30</v>
          </cell>
          <cell r="R25">
            <v>20</v>
          </cell>
          <cell r="Y25" t="str">
            <v>Low Light Vision</v>
          </cell>
          <cell r="AO25" t="str">
            <v>Wizard</v>
          </cell>
          <cell r="AU25">
            <v>4</v>
          </cell>
          <cell r="AV25" t="str">
            <v>Listen</v>
          </cell>
          <cell r="AW25">
            <v>2</v>
          </cell>
          <cell r="AX25" t="str">
            <v>Search</v>
          </cell>
          <cell r="AY25">
            <v>2</v>
          </cell>
          <cell r="AZ25" t="str">
            <v>Spot</v>
          </cell>
          <cell r="BA25">
            <v>2</v>
          </cell>
        </row>
        <row r="26">
          <cell r="A26" t="str">
            <v>Elf, Sun (Gold)</v>
          </cell>
          <cell r="C26" t="str">
            <v xml:space="preserve">+2 Intelligence, -2 Constitution.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Gnoll, Illuskan, Orc, Sylvan, Tashalan.
Favored Class: Wizard. </v>
          </cell>
          <cell r="D26" t="str">
            <v>WotC</v>
          </cell>
          <cell r="E26" t="str">
            <v>FRCS</v>
          </cell>
          <cell r="G26" t="str">
            <v>!Humanoid (Reflex)</v>
          </cell>
          <cell r="J26">
            <v>-2</v>
          </cell>
          <cell r="K26">
            <v>2</v>
          </cell>
          <cell r="N26" t="str">
            <v>Medium</v>
          </cell>
          <cell r="O26">
            <v>5</v>
          </cell>
          <cell r="P26">
            <v>5</v>
          </cell>
          <cell r="Q26">
            <v>30</v>
          </cell>
          <cell r="R26">
            <v>20</v>
          </cell>
          <cell r="Y26" t="str">
            <v>Low Light Vision</v>
          </cell>
          <cell r="AO26" t="str">
            <v>Wizard</v>
          </cell>
          <cell r="AU26">
            <v>4</v>
          </cell>
          <cell r="AV26" t="str">
            <v>Listen</v>
          </cell>
          <cell r="AW26">
            <v>2</v>
          </cell>
          <cell r="AX26" t="str">
            <v>Search</v>
          </cell>
          <cell r="AY26">
            <v>2</v>
          </cell>
          <cell r="AZ26" t="str">
            <v>Spot</v>
          </cell>
          <cell r="BA26">
            <v>2</v>
          </cell>
        </row>
        <row r="27">
          <cell r="A27" t="str">
            <v>Elf, Wild (Green)</v>
          </cell>
          <cell r="C27" t="str">
            <v xml:space="preserve">+2 Dexterity, -2 Intelligence.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Gnoll, Illuskan, Orc, Sylvan, Tashalan.
Favored Class: Wizard. </v>
          </cell>
          <cell r="D27" t="str">
            <v>WotC</v>
          </cell>
          <cell r="E27" t="str">
            <v>FRCS</v>
          </cell>
          <cell r="G27" t="str">
            <v>!Humanoid (Reflex)</v>
          </cell>
          <cell r="I27">
            <v>2</v>
          </cell>
          <cell r="K27">
            <v>-2</v>
          </cell>
          <cell r="N27" t="str">
            <v>Medium</v>
          </cell>
          <cell r="O27">
            <v>5</v>
          </cell>
          <cell r="P27">
            <v>5</v>
          </cell>
          <cell r="Q27">
            <v>30</v>
          </cell>
          <cell r="R27">
            <v>20</v>
          </cell>
          <cell r="Y27" t="str">
            <v>Low Light Vision</v>
          </cell>
          <cell r="AO27" t="str">
            <v>Sorcerer</v>
          </cell>
          <cell r="AU27">
            <v>4</v>
          </cell>
          <cell r="AV27" t="str">
            <v>Jump</v>
          </cell>
          <cell r="AW27">
            <v>4</v>
          </cell>
          <cell r="AX27" t="str">
            <v>Listen</v>
          </cell>
          <cell r="AY27">
            <v>2</v>
          </cell>
          <cell r="AZ27" t="str">
            <v>Search</v>
          </cell>
          <cell r="BA27">
            <v>2</v>
          </cell>
          <cell r="BB27" t="str">
            <v>Spot</v>
          </cell>
          <cell r="BC27">
            <v>4</v>
          </cell>
        </row>
        <row r="28">
          <cell r="A28" t="str">
            <v>Elf, Winged (Avariel)</v>
          </cell>
          <cell r="C28" t="str">
            <v>+4 Dexterity, -2 Constitution, +2 Intelligence, +2 Wisdom.
Medium size. 
Elven base speed is 30 feet.
Fight (Ex):  base speed 50'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lasso &amp; bola. 
+2 racial bonus on Listen &amp; Search; +4 on Spot checks. An elf who merely passes within 5 feet of a secret or concealed door is entitled to a Search check to notice it as if she were actively looking for the door.
+4 racial bonus on jump checks
Automatic Languages: Elven, Common, Home Region
Bonus Languages: By home regoin.
Favored Class: Cleric. 
ECL +3</v>
          </cell>
          <cell r="D28" t="str">
            <v>WotC</v>
          </cell>
          <cell r="E28" t="str">
            <v>FRCS</v>
          </cell>
          <cell r="G28" t="str">
            <v>!Humanoid (Reflex)</v>
          </cell>
          <cell r="I28">
            <v>4</v>
          </cell>
          <cell r="J28">
            <v>-2</v>
          </cell>
          <cell r="K28">
            <v>2</v>
          </cell>
          <cell r="L28">
            <v>2</v>
          </cell>
          <cell r="N28" t="str">
            <v>Medium</v>
          </cell>
          <cell r="O28">
            <v>5</v>
          </cell>
          <cell r="P28">
            <v>5</v>
          </cell>
          <cell r="Q28">
            <v>30</v>
          </cell>
          <cell r="R28">
            <v>20</v>
          </cell>
          <cell r="V28">
            <v>3</v>
          </cell>
          <cell r="Y28" t="str">
            <v>Low Light Vision</v>
          </cell>
          <cell r="AO28" t="str">
            <v>Cleric</v>
          </cell>
          <cell r="AU28">
            <v>4</v>
          </cell>
          <cell r="AV28" t="str">
            <v>Listen</v>
          </cell>
          <cell r="AW28">
            <v>2</v>
          </cell>
          <cell r="AX28" t="str">
            <v>Search</v>
          </cell>
          <cell r="AY28">
            <v>2</v>
          </cell>
          <cell r="AZ28" t="str">
            <v>Spot</v>
          </cell>
          <cell r="BA28">
            <v>2</v>
          </cell>
        </row>
        <row r="29">
          <cell r="A29" t="str">
            <v>Elf, Wood (Copper)</v>
          </cell>
          <cell r="C29" t="str">
            <v xml:space="preserve">+2 Strength, +2 Dexterity, -2 Constitution, -2 Intelligence, -2 Charisma.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Chondathan, Draconic, Gnome, Goblin, Gnoll, Sylvan.
Favored Class: Wizard. </v>
          </cell>
          <cell r="D29" t="str">
            <v>WotC</v>
          </cell>
          <cell r="E29" t="str">
            <v>FRCS</v>
          </cell>
          <cell r="G29" t="str">
            <v>!Humanoid (Reflex)</v>
          </cell>
          <cell r="H29">
            <v>2</v>
          </cell>
          <cell r="I29">
            <v>2</v>
          </cell>
          <cell r="J29">
            <v>-2</v>
          </cell>
          <cell r="K29">
            <v>-2</v>
          </cell>
          <cell r="M29">
            <v>-2</v>
          </cell>
          <cell r="N29" t="str">
            <v>Medium</v>
          </cell>
          <cell r="O29">
            <v>5</v>
          </cell>
          <cell r="P29">
            <v>5</v>
          </cell>
          <cell r="Q29">
            <v>30</v>
          </cell>
          <cell r="R29">
            <v>20</v>
          </cell>
          <cell r="Y29" t="str">
            <v>Low Light Vision</v>
          </cell>
          <cell r="AO29" t="str">
            <v>Ranger (WotC)</v>
          </cell>
          <cell r="AU29">
            <v>4</v>
          </cell>
          <cell r="AV29" t="str">
            <v>Listen</v>
          </cell>
          <cell r="AW29">
            <v>2</v>
          </cell>
          <cell r="AX29" t="str">
            <v>Search</v>
          </cell>
          <cell r="AY29">
            <v>2</v>
          </cell>
          <cell r="AZ29" t="str">
            <v>Spot</v>
          </cell>
          <cell r="BA29">
            <v>2</v>
          </cell>
        </row>
        <row r="30">
          <cell r="A30" t="str">
            <v>Fey'ri (ECL +2)</v>
          </cell>
          <cell r="C30" t="str">
            <v>Medium size. 
Fey'ri base speed is 30 feet.  Base flight speed is 40' 
Immunity to magic sleep spells and effects. 
+2 racial saving throw bonus against Enchantment spells or effects.
Dark Vision 60'. 
Low-light Vision: Fey'ri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Bluff, Hide, Listen, Search, and Spot checks. An fey'ri who merely passes within 5 feet of a secret or concealed door is entitled to a Search check to notice it as if she were actively looking for the door.
Alter Self (Sp):  At will; perminent duration.
Elven Blood
Outsider: Fey'ri are native outsiders
Demonic Abilities:  See RoF p.120
Favored Class: Sorcerer
ECL +2</v>
          </cell>
          <cell r="D30" t="str">
            <v>WotC</v>
          </cell>
          <cell r="E30" t="str">
            <v>FRCS</v>
          </cell>
          <cell r="G30" t="str">
            <v>!Outsider</v>
          </cell>
          <cell r="I30">
            <v>2</v>
          </cell>
          <cell r="J30">
            <v>-2</v>
          </cell>
          <cell r="K30">
            <v>2</v>
          </cell>
          <cell r="N30" t="str">
            <v>Medium</v>
          </cell>
          <cell r="O30">
            <v>5</v>
          </cell>
          <cell r="P30">
            <v>5</v>
          </cell>
          <cell r="Q30">
            <v>30</v>
          </cell>
          <cell r="R30">
            <v>20</v>
          </cell>
          <cell r="V30">
            <v>2</v>
          </cell>
          <cell r="Y30" t="str">
            <v>Darkvision</v>
          </cell>
          <cell r="Z30">
            <v>60</v>
          </cell>
          <cell r="AA30" t="str">
            <v>Low Light Vision</v>
          </cell>
          <cell r="AO30" t="str">
            <v>Sorcerer (WotC)</v>
          </cell>
          <cell r="AU30">
            <v>4</v>
          </cell>
          <cell r="AV30" t="str">
            <v>Bluff</v>
          </cell>
          <cell r="AW30">
            <v>2</v>
          </cell>
          <cell r="AX30" t="str">
            <v>Hide</v>
          </cell>
          <cell r="AY30">
            <v>2</v>
          </cell>
          <cell r="AZ30" t="str">
            <v>Listen</v>
          </cell>
          <cell r="BA30">
            <v>2</v>
          </cell>
          <cell r="BB30" t="str">
            <v>Search</v>
          </cell>
          <cell r="BC30">
            <v>2</v>
          </cell>
          <cell r="BD30" t="str">
            <v>Spot</v>
          </cell>
          <cell r="BE30">
            <v>2</v>
          </cell>
        </row>
        <row r="31">
          <cell r="A31" t="str">
            <v>Fey'ri (ECL +3)</v>
          </cell>
          <cell r="C31" t="str">
            <v>Medium size. 
Fey'ri base speed is 30 feet.  Base flight speed is 40' 
Immunity to magic sleep spells and effects. 
+2 racial saving throw bonus against Enchantment spells or effects.
Dark Vision 60'. 
Low-light Vision: Fey'ri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Bluff, Hide, Listen, Search, and Spot checks. An fey'ri who merely passes within 5 feet of a secret or concealed door is entitled to a Search check to notice it as if she were actively looking for the door.
Alter Self (Sp):  At will; perminent duration.
Elven Blood
Outsider: Fey'ri are native outsiders
Demonic Abilities:  See RoF p.120
Favored Class: Sorcerer
ECL +3</v>
          </cell>
          <cell r="D31" t="str">
            <v>WotC</v>
          </cell>
          <cell r="E31" t="str">
            <v>FRCS</v>
          </cell>
          <cell r="G31" t="str">
            <v>!Outsider</v>
          </cell>
          <cell r="I31">
            <v>2</v>
          </cell>
          <cell r="J31">
            <v>-2</v>
          </cell>
          <cell r="K31">
            <v>2</v>
          </cell>
          <cell r="N31" t="str">
            <v>Medium</v>
          </cell>
          <cell r="O31">
            <v>5</v>
          </cell>
          <cell r="P31">
            <v>5</v>
          </cell>
          <cell r="Q31">
            <v>30</v>
          </cell>
          <cell r="R31">
            <v>20</v>
          </cell>
          <cell r="V31">
            <v>3</v>
          </cell>
          <cell r="Y31" t="str">
            <v>Darkvision</v>
          </cell>
          <cell r="Z31">
            <v>60</v>
          </cell>
          <cell r="AA31" t="str">
            <v>Low Light Vision</v>
          </cell>
          <cell r="AO31" t="str">
            <v>Sorcerer (WotC)</v>
          </cell>
          <cell r="AU31">
            <v>4</v>
          </cell>
          <cell r="AV31" t="str">
            <v>Bluff</v>
          </cell>
          <cell r="AW31">
            <v>2</v>
          </cell>
          <cell r="AX31" t="str">
            <v>Hide</v>
          </cell>
          <cell r="AY31">
            <v>2</v>
          </cell>
          <cell r="AZ31" t="str">
            <v>Listen</v>
          </cell>
          <cell r="BA31">
            <v>2</v>
          </cell>
          <cell r="BB31" t="str">
            <v>Search</v>
          </cell>
          <cell r="BC31">
            <v>2</v>
          </cell>
          <cell r="BD31" t="str">
            <v>Spot</v>
          </cell>
          <cell r="BE31">
            <v>2</v>
          </cell>
        </row>
        <row r="32">
          <cell r="A32" t="str">
            <v>Genasi, Air</v>
          </cell>
          <cell r="C32" t="str">
            <v>+2 Dexterity, +2 Intelligence, -2 Wisdom, -2 Charisma
Medium Sized.
Base Speed: 30'
Darkvision 60'
Levitate (Sp): Air Genasi can use Levitate once per day as cast by a 5th-level sorcerer.
Clerical Focus: Air Genasi cleric must choose a deity who grants access to the Air domain and select Air as one of the two domains.
+1 Racial bonus on saving throws vs. all air spells and effects.  This bonus increases by +1 for every 5 class levels the genasi attains.
Breathless: Air genasi do not breathe, so they are immune to drowning, suffocation, and attacks that require inhalation (such as some types of poison).
Outsider: Air Genasi are native outsiders
Automatic Languages: Common, Home Region
Bonus Languages: Any (except secret languages, such as Druidic)
Favored Class: Fighter
Level Adjustment (ECL): +1.</v>
          </cell>
          <cell r="D32" t="str">
            <v>WotC</v>
          </cell>
          <cell r="E32" t="str">
            <v>FRCS</v>
          </cell>
          <cell r="G32" t="str">
            <v>!Outsider</v>
          </cell>
          <cell r="I32">
            <v>2</v>
          </cell>
          <cell r="K32">
            <v>2</v>
          </cell>
          <cell r="L32">
            <v>-2</v>
          </cell>
          <cell r="M32">
            <v>-2</v>
          </cell>
          <cell r="N32" t="str">
            <v>Medium</v>
          </cell>
          <cell r="O32">
            <v>5</v>
          </cell>
          <cell r="P32">
            <v>5</v>
          </cell>
          <cell r="Q32">
            <v>30</v>
          </cell>
          <cell r="R32">
            <v>20</v>
          </cell>
          <cell r="V32">
            <v>1</v>
          </cell>
          <cell r="Y32" t="str">
            <v>Darkvision</v>
          </cell>
          <cell r="Z32">
            <v>60</v>
          </cell>
          <cell r="AB32">
            <v>1</v>
          </cell>
          <cell r="AC32">
            <v>1</v>
          </cell>
          <cell r="AO32" t="str">
            <v>Fighter</v>
          </cell>
          <cell r="AU32">
            <v>4</v>
          </cell>
        </row>
        <row r="33">
          <cell r="A33" t="str">
            <v>Genasi, Earth</v>
          </cell>
          <cell r="C33" t="str">
            <v>+2 Strength, +2 Constitution, -2 Wisdom, -2 Charisma
Medium Sized.
Base Speed: 30'
Darkvision 60'
Pass Without Trace (Sp): Earth Genasi can use Pass Without Trace once per day as cast by a 5th-level Druid.
Clerical Focus: Earth Genasi cleric must choose a deity who grants access to the Earth domain and select Earth as one of the two domains.
+1 Racial bonus on saving throws vs. all earth spells and effects.  This bonus increases by +1 for every 5 class levels the genasi attains.
Outsider: Earth Genasi are native outsiders
Automatic Languages: Common, Home Region
Bonus Languages: Any (except secret languages, such as Druidic)
Favored Class: Fighter
Level Adjustment (ECL): +1.</v>
          </cell>
          <cell r="D33" t="str">
            <v>WotC</v>
          </cell>
          <cell r="E33" t="str">
            <v>FRCS</v>
          </cell>
          <cell r="G33" t="str">
            <v>!Outsider</v>
          </cell>
          <cell r="H33">
            <v>2</v>
          </cell>
          <cell r="J33">
            <v>2</v>
          </cell>
          <cell r="L33">
            <v>-2</v>
          </cell>
          <cell r="M33">
            <v>-2</v>
          </cell>
          <cell r="N33" t="str">
            <v>Medium</v>
          </cell>
          <cell r="O33">
            <v>5</v>
          </cell>
          <cell r="P33">
            <v>5</v>
          </cell>
          <cell r="Q33">
            <v>30</v>
          </cell>
          <cell r="R33">
            <v>20</v>
          </cell>
          <cell r="V33">
            <v>1</v>
          </cell>
          <cell r="Y33" t="str">
            <v>Darkvision</v>
          </cell>
          <cell r="Z33">
            <v>60</v>
          </cell>
          <cell r="AB33">
            <v>1</v>
          </cell>
          <cell r="AC33">
            <v>1</v>
          </cell>
          <cell r="AO33" t="str">
            <v>Fighter</v>
          </cell>
          <cell r="AU33">
            <v>4</v>
          </cell>
        </row>
        <row r="34">
          <cell r="A34" t="str">
            <v>Genasi, Fire</v>
          </cell>
          <cell r="C34" t="str">
            <v>+2 Intelligence, -2 Charisma
Medium Sized.
Base Speed: 30'
Darkvision 60'
Control Flame (Sp): Fire Genasi can use Control Flame once per day as cast by a 5th-level Sorcerer.
Clerical Focus: Fire Genasi cleric must choose a deity who grants access to the Fire domain and select Fire as one of the two domains.
+1 Racial bonus on saving throws vs. all fire spells and effects.  This bonus increases by +1 for every 5 class levels the genasi attains.
Outsider: Fire Genasi are native outsiders
Automatic Languages: Common, Home Region
Bonus Languages: Any (except secret languages, such as Druidic)
Favored Class: Fighter
Level Adjustment (ECL): +1.</v>
          </cell>
          <cell r="D34" t="str">
            <v>WotC</v>
          </cell>
          <cell r="E34" t="str">
            <v>FRCS</v>
          </cell>
          <cell r="G34" t="str">
            <v>!Outsider</v>
          </cell>
          <cell r="K34">
            <v>2</v>
          </cell>
          <cell r="M34">
            <v>-2</v>
          </cell>
          <cell r="N34" t="str">
            <v>Medium</v>
          </cell>
          <cell r="O34">
            <v>5</v>
          </cell>
          <cell r="P34">
            <v>5</v>
          </cell>
          <cell r="Q34">
            <v>30</v>
          </cell>
          <cell r="R34">
            <v>20</v>
          </cell>
          <cell r="V34">
            <v>1</v>
          </cell>
          <cell r="Y34" t="str">
            <v>Darkvision</v>
          </cell>
          <cell r="Z34">
            <v>60</v>
          </cell>
          <cell r="AB34">
            <v>1</v>
          </cell>
          <cell r="AC34">
            <v>1</v>
          </cell>
          <cell r="AO34" t="str">
            <v>Fighter</v>
          </cell>
          <cell r="AU34">
            <v>4</v>
          </cell>
        </row>
        <row r="35">
          <cell r="A35" t="str">
            <v>Genasi, Water</v>
          </cell>
          <cell r="C35" t="str">
            <v>+2 Intelligence, -2 Charisma
Medium Sized.
Base Speed: 30', Swim 30'
Darkvision 60'
Create Water (Sp): Water Genasi can use Create Water once per day as cast by a 5th-level Druid.
Clerical Focus: Water Genasi cleric must choose a deity who grants access to the Water domain and select Water as one of the two domains.
+1 Racial bonus on saving throws vs. all water spells and effects.  This bonus increases by +1 for every 5 class levels the genasi attains.
Outsider: Water Genasi are native outsiders
Automatic Languages: Common, Home Region
Bonus Languages: Any (except secret languages, such as Druidic)
Favored Class: Fighter
Level Adjustment (ECL): +1.</v>
          </cell>
          <cell r="D35" t="str">
            <v>WotC</v>
          </cell>
          <cell r="E35" t="str">
            <v>FRCS</v>
          </cell>
          <cell r="G35" t="str">
            <v>!Outsider</v>
          </cell>
          <cell r="J35">
            <v>2</v>
          </cell>
          <cell r="M35">
            <v>-2</v>
          </cell>
          <cell r="N35" t="str">
            <v>Medium</v>
          </cell>
          <cell r="O35">
            <v>5</v>
          </cell>
          <cell r="P35">
            <v>5</v>
          </cell>
          <cell r="Q35">
            <v>30</v>
          </cell>
          <cell r="R35">
            <v>20</v>
          </cell>
          <cell r="V35">
            <v>1</v>
          </cell>
          <cell r="Y35" t="str">
            <v>Darkvision</v>
          </cell>
          <cell r="Z35">
            <v>60</v>
          </cell>
          <cell r="AB35">
            <v>1</v>
          </cell>
          <cell r="AC35">
            <v>1</v>
          </cell>
          <cell r="AO35" t="str">
            <v>Fighter</v>
          </cell>
          <cell r="AU35">
            <v>4</v>
          </cell>
        </row>
        <row r="36">
          <cell r="A36" t="str">
            <v>Gnoll</v>
          </cell>
          <cell r="C36" t="str">
            <v>Power Attack.  Weapon Proficiency: Battle-Axe.
Preferred Class: Ranger.</v>
          </cell>
          <cell r="D36" t="str">
            <v>WotC</v>
          </cell>
          <cell r="E36" t="str">
            <v>MM</v>
          </cell>
          <cell r="F36">
            <v>105</v>
          </cell>
          <cell r="G36" t="str">
            <v>!Humanoid (Fortitude)</v>
          </cell>
          <cell r="H36">
            <v>4</v>
          </cell>
          <cell r="I36">
            <v>2</v>
          </cell>
          <cell r="K36">
            <v>-2</v>
          </cell>
          <cell r="M36">
            <v>-2</v>
          </cell>
          <cell r="N36" t="str">
            <v>Medium</v>
          </cell>
          <cell r="O36">
            <v>5</v>
          </cell>
          <cell r="P36">
            <v>5</v>
          </cell>
          <cell r="Q36">
            <v>30</v>
          </cell>
          <cell r="R36">
            <v>20</v>
          </cell>
          <cell r="V36">
            <v>1</v>
          </cell>
          <cell r="W36">
            <v>2</v>
          </cell>
          <cell r="X36">
            <v>8</v>
          </cell>
          <cell r="Y36" t="str">
            <v>Darkvision</v>
          </cell>
          <cell r="Z36">
            <v>60</v>
          </cell>
          <cell r="AL36">
            <v>1</v>
          </cell>
          <cell r="AO36" t="str">
            <v>Ranger (WotC)</v>
          </cell>
          <cell r="AU36">
            <v>1</v>
          </cell>
          <cell r="AV36" t="str">
            <v>Listen</v>
          </cell>
          <cell r="AW36">
            <v>3</v>
          </cell>
          <cell r="AX36" t="str">
            <v>Spot</v>
          </cell>
          <cell r="AY36">
            <v>3</v>
          </cell>
        </row>
        <row r="37">
          <cell r="A37" t="str">
            <v>Gnome</v>
          </cell>
          <cell r="C37" t="str">
            <v xml:space="preserve">+2 Constitution, -2 Strength. 
Small size. 
Gnome base speed is 20 feet. 
Low-light Vision: Gnomes can see twice as far as a human in starlight, moonlight, torchlight, and similar conditions of poor illumination. They retain the ability to distinguish color and detail under these conditions.
+2 racial bonus on saving throws against illusions. 
+1 racial bonus to attack rolls against kobolds and goblinoids (goblins, hobgoblins, and bugbears). 
+4 dodge bonus against giants. 
+2 racial bonus on Listen checks. 
+2 racial bonus on Alchemy checks. 
Automatic Languages: Common and Gnome. 
Bonus Languages: Draconic, Dwarven, Elven, Giant, Goblin, and Orc. 
Once per day a gnome can use "Speak with Animals"
Gnomes with Intelligence scores of 10 or higher may cast the 0-level spells (cantrips) dancing lights, ghost sound, and prestidigitation, each once per day. These are arcane spells. Treat the gnome as a 1st-level caster for all spell effects dependent on level (range for all three spells and duration for ghost sound). 
Favored Class: Illusionist. </v>
          </cell>
          <cell r="D37" t="str">
            <v>WotC</v>
          </cell>
          <cell r="E37" t="str">
            <v>3.5e SRD</v>
          </cell>
          <cell r="G37" t="str">
            <v>!Humanoid (Fortitude)</v>
          </cell>
          <cell r="H37">
            <v>-2</v>
          </cell>
          <cell r="J37">
            <v>2</v>
          </cell>
          <cell r="N37" t="str">
            <v>Small</v>
          </cell>
          <cell r="O37">
            <v>5</v>
          </cell>
          <cell r="P37">
            <v>5</v>
          </cell>
          <cell r="Q37">
            <v>20</v>
          </cell>
          <cell r="R37">
            <v>15</v>
          </cell>
          <cell r="Y37" t="str">
            <v>Low Light Vision</v>
          </cell>
          <cell r="AO37" t="str">
            <v>Bard (WotC)</v>
          </cell>
          <cell r="AP37">
            <v>40</v>
          </cell>
          <cell r="AQ37">
            <v>100</v>
          </cell>
          <cell r="AR37">
            <v>150</v>
          </cell>
          <cell r="AS37">
            <v>200</v>
          </cell>
          <cell r="AU37">
            <v>4</v>
          </cell>
          <cell r="AV37" t="str">
            <v>Craft (Alchemy)</v>
          </cell>
          <cell r="AW37">
            <v>2</v>
          </cell>
          <cell r="AX37" t="str">
            <v>Listen</v>
          </cell>
          <cell r="AY37">
            <v>2</v>
          </cell>
        </row>
        <row r="38">
          <cell r="A38" t="str">
            <v>Gnome, Deep (Svirfneblin)</v>
          </cell>
          <cell r="C38" t="str">
            <v xml:space="preserve">-2 Strength, +2 Dexterity, +2 Wisdom, -4 Charisma
Small size. 
Gnome base speed is 20 feet. 
Darkvision: Deep Gnomes can see in the dark up to 120 feet. Darkvision is black and white only, but it is otherwise like normal sight, and Deep Gnomes can function just fine with no light at all. 
Spell-Like Abilities (once per day): Blindness, Blur, and Change Self.  These abilities are the spells cast by a wizard of the svirfneblin's character level (save DC 10 + spell level).
Stonecunning: +2 racial bonus on checks to notice unusual stonework.  A deep gnome who merely comes within 10' of unusual stonework can make a check as though actively searching and can use the Search skill to find stonework traps as a rogue can.  A svirfneblin can also intuit depth, sensing the appropriate distance underground as naturally as a human can sense which way is up.
Nondetection (Su): Svirfneblin have a continuous Nondetection supernatural ability as the spell cast by a wizard of their character level.
Spell Resistance of 11 + character level.
+1 racial bonus to attack rolls against kobolds and goblinoids. 
+4 dodge bonus against all creatures.
+2 racial bonus on all saving throws.
+2 racial bonus on Hide checks, which improves to +4 in darkened areas underground.
+2 racial bonus on Listen checks. 
+2 racial bonus on Alchemy checks. 
Automatic Languages: Gnome, Undercommon, Home Region
Bonus Languages: Common, Draconic, Dwarven, Elven, Illuskan, Terran.
Favored Class: Illusionist. </v>
          </cell>
          <cell r="D38" t="str">
            <v>WotC</v>
          </cell>
          <cell r="E38" t="str">
            <v>FRCS</v>
          </cell>
          <cell r="G38" t="str">
            <v>!Humanoid (Reflex)</v>
          </cell>
          <cell r="H38">
            <v>-2</v>
          </cell>
          <cell r="J38">
            <v>2</v>
          </cell>
          <cell r="L38">
            <v>2</v>
          </cell>
          <cell r="M38">
            <v>-4</v>
          </cell>
          <cell r="N38" t="str">
            <v>Small</v>
          </cell>
          <cell r="O38">
            <v>5</v>
          </cell>
          <cell r="P38">
            <v>5</v>
          </cell>
          <cell r="Q38">
            <v>20</v>
          </cell>
          <cell r="R38">
            <v>15</v>
          </cell>
          <cell r="S38">
            <v>2</v>
          </cell>
          <cell r="T38">
            <v>2</v>
          </cell>
          <cell r="U38">
            <v>2</v>
          </cell>
          <cell r="V38">
            <v>3</v>
          </cell>
          <cell r="Y38" t="str">
            <v>Darkvision</v>
          </cell>
          <cell r="Z38">
            <v>120</v>
          </cell>
          <cell r="AB38">
            <v>11</v>
          </cell>
          <cell r="AC38">
            <v>1</v>
          </cell>
          <cell r="AM38">
            <v>4</v>
          </cell>
          <cell r="AO38" t="str">
            <v>Illusionist</v>
          </cell>
          <cell r="AU38">
            <v>4</v>
          </cell>
          <cell r="AV38" t="str">
            <v>Craft (Alchemy)</v>
          </cell>
          <cell r="AW38">
            <v>2</v>
          </cell>
          <cell r="AX38" t="str">
            <v>Hide</v>
          </cell>
          <cell r="AY38">
            <v>2</v>
          </cell>
          <cell r="AZ38" t="str">
            <v>Listen</v>
          </cell>
          <cell r="BA38">
            <v>2</v>
          </cell>
        </row>
        <row r="39">
          <cell r="A39" t="str">
            <v>Gnome, Forest</v>
          </cell>
          <cell r="C39" t="str">
            <v>+2 saving throws against Illusions.
+1 Racial Bonus to attack rolls against Kobolds and Goblinoids.
+4 Dodge Bonus against Giants.
Gnomes with Intelligence scores of 10 or higher may cast the cantrips Dancing Lights, Ghost Sound, and Prestidigitation once per day.
Favored Class: Illusionist.</v>
          </cell>
          <cell r="D39" t="str">
            <v>WotC</v>
          </cell>
          <cell r="E39" t="str">
            <v>?</v>
          </cell>
          <cell r="G39" t="str">
            <v>!Humanoid (Fortitude)</v>
          </cell>
          <cell r="H39">
            <v>-2</v>
          </cell>
          <cell r="J39">
            <v>2</v>
          </cell>
          <cell r="N39" t="str">
            <v>Small</v>
          </cell>
          <cell r="O39">
            <v>5</v>
          </cell>
          <cell r="P39">
            <v>5</v>
          </cell>
          <cell r="Q39">
            <v>20</v>
          </cell>
          <cell r="R39">
            <v>15</v>
          </cell>
          <cell r="Y39" t="str">
            <v>Low Light Vision</v>
          </cell>
          <cell r="AO39" t="str">
            <v>!None</v>
          </cell>
          <cell r="AU39">
            <v>4</v>
          </cell>
          <cell r="AV39" t="str">
            <v>Listen</v>
          </cell>
          <cell r="AW39">
            <v>2</v>
          </cell>
        </row>
        <row r="40">
          <cell r="A40" t="str">
            <v>Gnome, Rock</v>
          </cell>
          <cell r="C40" t="str">
            <v xml:space="preserve">+2 Constitution, -2 Strength.
Small size. 
Gnome base speed is 20 feet. 
Low-light Vision: Gnomes can see twice as far as a human in starlight, moonlight, torchlight, and similar conditions of poor illumination. They retain the ability to distinguish color and detail under these conditions.
+2 racial bonus on saving throws against illusions. 
+1 racial bonus to attack rolls against kobolds and goblinoids (goblins, hobgoblins, and bugbears). 
+4 dodge bonus against giants. 
+2 racial bonus on Listen checks. 
+2 racial bonus on Alchemy checks. 
Once per day a gnome can use "Speak with Animals"
Gnomes with Intelligence scores of 10 or higher may cast the 0-level spells (cantrips) dancing lights, ghost sound, and prestidigitation, each once per day. These are arcane spells. Treat the gnome as a 1st-level caster for all spell effects dependent on level (range for all three spells and duration for ghost sound). 
Automatic Languages: Gnome, Common, Home Region. 
Bonus Languages: Chondathan, Draconic, Dwarven, Goblin, Illuskan, Sylvan, Terran.
Favored Class: Illusionist. </v>
          </cell>
          <cell r="D40" t="str">
            <v>WotC</v>
          </cell>
          <cell r="E40" t="str">
            <v>FRCS</v>
          </cell>
          <cell r="G40" t="str">
            <v>!Humanoid (Fortitude)</v>
          </cell>
          <cell r="H40">
            <v>-2</v>
          </cell>
          <cell r="J40">
            <v>2</v>
          </cell>
          <cell r="N40" t="str">
            <v>Small</v>
          </cell>
          <cell r="O40">
            <v>5</v>
          </cell>
          <cell r="P40">
            <v>5</v>
          </cell>
          <cell r="Q40">
            <v>20</v>
          </cell>
          <cell r="R40">
            <v>15</v>
          </cell>
          <cell r="Y40" t="str">
            <v>Low Light Vision</v>
          </cell>
          <cell r="AO40" t="str">
            <v>!None</v>
          </cell>
          <cell r="AU40">
            <v>4</v>
          </cell>
          <cell r="AV40" t="str">
            <v>Listen</v>
          </cell>
          <cell r="AW40">
            <v>2</v>
          </cell>
        </row>
        <row r="41">
          <cell r="A41" t="str">
            <v>Goblin</v>
          </cell>
          <cell r="C41" t="str">
            <v>Favored Class: Rogue.</v>
          </cell>
          <cell r="D41" t="str">
            <v>WotC</v>
          </cell>
          <cell r="E41" t="str">
            <v>MM</v>
          </cell>
          <cell r="F41">
            <v>107</v>
          </cell>
          <cell r="G41" t="str">
            <v>!Humanoid (Reflex)</v>
          </cell>
          <cell r="H41">
            <v>-2</v>
          </cell>
          <cell r="I41">
            <v>2</v>
          </cell>
          <cell r="M41">
            <v>-2</v>
          </cell>
          <cell r="N41" t="str">
            <v>Small</v>
          </cell>
          <cell r="O41">
            <v>5</v>
          </cell>
          <cell r="P41">
            <v>5</v>
          </cell>
          <cell r="Q41">
            <v>30</v>
          </cell>
          <cell r="R41">
            <v>20</v>
          </cell>
          <cell r="Y41" t="str">
            <v>Darkvision</v>
          </cell>
          <cell r="Z41">
            <v>60</v>
          </cell>
          <cell r="AO41" t="str">
            <v>!None</v>
          </cell>
          <cell r="AU41">
            <v>4</v>
          </cell>
          <cell r="AV41" t="str">
            <v>Move Silently</v>
          </cell>
          <cell r="AW41">
            <v>4</v>
          </cell>
        </row>
        <row r="42">
          <cell r="A42" t="str">
            <v>Half-Elf</v>
          </cell>
          <cell r="C42" t="str">
            <v>Medium size. 
Half-elven base speed is 30 feet. 
Immunity to sleep spells and similar magical effects. 
+2 racial saving throw bonus against Enchantment spells or effects. 
Low-light Vision: Half-elves can see twice as far as a human in starlight, moonlight, torchlight, and similar conditions of poor illumination. They retain the ability to distinguish color and detail under these conditions. 
+1 racial bonus on Listen, Search, and Spot checks. 
Elven Blood: For all special abilities and effects, a half-elf is considered an elf. 
Automatic Languages: Common and Elven. 
Bonus Languages: Any
(other than secret languages, such as Druidic). 
Favored Class: Any.</v>
          </cell>
          <cell r="D42" t="str">
            <v>WotC</v>
          </cell>
          <cell r="E42" t="str">
            <v>3.5e SRD</v>
          </cell>
          <cell r="G42" t="str">
            <v>!Humanoid (Reflex)</v>
          </cell>
          <cell r="N42" t="str">
            <v>Medium</v>
          </cell>
          <cell r="O42">
            <v>5</v>
          </cell>
          <cell r="P42">
            <v>5</v>
          </cell>
          <cell r="Q42">
            <v>30</v>
          </cell>
          <cell r="R42">
            <v>20</v>
          </cell>
          <cell r="Y42" t="str">
            <v>Low Light Vision</v>
          </cell>
          <cell r="AO42" t="str">
            <v>Any</v>
          </cell>
          <cell r="AP42">
            <v>20</v>
          </cell>
          <cell r="AQ42">
            <v>62</v>
          </cell>
          <cell r="AR42">
            <v>93</v>
          </cell>
          <cell r="AS42">
            <v>125</v>
          </cell>
          <cell r="AU42">
            <v>4</v>
          </cell>
          <cell r="AV42" t="str">
            <v>Listen</v>
          </cell>
          <cell r="AW42">
            <v>1</v>
          </cell>
          <cell r="AX42" t="str">
            <v>Search</v>
          </cell>
          <cell r="AY42">
            <v>1</v>
          </cell>
          <cell r="AZ42" t="str">
            <v>Spot</v>
          </cell>
          <cell r="BA42">
            <v>1</v>
          </cell>
        </row>
        <row r="43">
          <cell r="A43" t="str">
            <v>Half-Elf (FR)</v>
          </cell>
          <cell r="C43" t="str">
            <v>Medium size. 
Half-elven base speed is 30 feet. 
Immunity to sleep spells and similar magical effects. 
+2 racial saving throw bonus against Enchantment spells or effects. 
Low-light Vision: Half-elves can see twice as far as a human in starlight, moonlight, torchlight, and similar conditions of poor illumination. They retain the ability to distinguish color and detail under these conditions. 
+1 racial bonus on Listen, Search, and Spot checks. 
Elven Blood: For all special abilities and effects, a half-elf is considered an elf. 
Automatic Languages: Common and Elven. 
Bonus Languages: Any
(other than secret languages, such as Druidic). 
Favored Class: Any.</v>
          </cell>
          <cell r="D43" t="str">
            <v>WotC</v>
          </cell>
          <cell r="E43" t="str">
            <v>FRCS</v>
          </cell>
          <cell r="G43" t="str">
            <v>!Humanoid (Reflex)</v>
          </cell>
          <cell r="N43" t="str">
            <v>Medium</v>
          </cell>
          <cell r="O43">
            <v>5</v>
          </cell>
          <cell r="P43">
            <v>5</v>
          </cell>
          <cell r="Q43">
            <v>30</v>
          </cell>
          <cell r="R43">
            <v>20</v>
          </cell>
          <cell r="Y43" t="str">
            <v>Low Light Vision</v>
          </cell>
          <cell r="AO43" t="str">
            <v>Any</v>
          </cell>
          <cell r="AU43">
            <v>4</v>
          </cell>
          <cell r="AV43" t="str">
            <v>Listen</v>
          </cell>
          <cell r="AW43">
            <v>1</v>
          </cell>
          <cell r="AX43" t="str">
            <v>Search</v>
          </cell>
          <cell r="AY43">
            <v>1</v>
          </cell>
          <cell r="AZ43" t="str">
            <v>Spot</v>
          </cell>
          <cell r="BA43">
            <v>1</v>
          </cell>
        </row>
        <row r="44">
          <cell r="A44" t="str">
            <v>Half-Elf, Aquatic</v>
          </cell>
          <cell r="C44" t="str">
            <v>Medium size. 
Half-elven base speed is 30 feet.
Swim speed 15'; +8 racial bonus to swim checks.
Sea Longing (Ex):  If out of sight of the ocean for more than 10 days, -1 penalty to all Wisdom checks. 
Immunity to sleep spells and similar magical effects. 
+2 racial saving throw bonus against Enchantment spells or effects. 
Low-light Vision: Half-elves can see twice as far as a human in starlight, moonlight, torchlight, and similar conditions of poor illumination. They retain the ability to distinguish color and detail under these conditions. 
+1 racial bonus on Listen, Search, and Spot checks. 
Elven Blood: For all special abilities and effects, a half-elf is considered an elf. 
Automatic Languages: Common and Elven. 
Bonus Languages: Any
(other than secret languages, such as Druidic). 
Favored Class: Any.</v>
          </cell>
          <cell r="D44" t="str">
            <v>WotC</v>
          </cell>
          <cell r="E44" t="str">
            <v>FRCS</v>
          </cell>
          <cell r="G44" t="str">
            <v>!Humanoid (Reflex)</v>
          </cell>
          <cell r="N44" t="str">
            <v>Medium</v>
          </cell>
          <cell r="O44">
            <v>5</v>
          </cell>
          <cell r="P44">
            <v>5</v>
          </cell>
          <cell r="Q44">
            <v>30</v>
          </cell>
          <cell r="R44">
            <v>20</v>
          </cell>
          <cell r="Y44" t="str">
            <v>Low Light Vision</v>
          </cell>
          <cell r="AO44" t="str">
            <v>Any</v>
          </cell>
          <cell r="AU44">
            <v>4</v>
          </cell>
          <cell r="AV44" t="str">
            <v>Listen</v>
          </cell>
          <cell r="AW44">
            <v>1</v>
          </cell>
          <cell r="AX44" t="str">
            <v>Search</v>
          </cell>
          <cell r="AY44">
            <v>1</v>
          </cell>
          <cell r="AZ44" t="str">
            <v>Spot</v>
          </cell>
          <cell r="BA44">
            <v>1</v>
          </cell>
          <cell r="BB44" t="str">
            <v>Swim</v>
          </cell>
          <cell r="BC44">
            <v>4</v>
          </cell>
        </row>
        <row r="45">
          <cell r="A45" t="str">
            <v>Half-Elf, Drow</v>
          </cell>
          <cell r="C45" t="str">
            <v>Medium size. 
Half-elven base speed is 30 feet. 
Immunity to sleep spells and similar magical effects. 
+2 racial saving throw bonus against Enchantment spells or effects. 
Dark Vision 60' 
+1 racial bonus on Listen, Search, and Spot checks. 
Elven Blood: For all special abilities and effects, a half-elf is considered an elf. 
Automatic Languages: Common and Elven. 
Bonus Languages: Any
(other than secret languages, such as Druidic). 
Favored Class: Any.</v>
          </cell>
          <cell r="D45" t="str">
            <v>WotC</v>
          </cell>
          <cell r="E45" t="str">
            <v>FRCS</v>
          </cell>
          <cell r="G45" t="str">
            <v>!Humanoid (Reflex)</v>
          </cell>
          <cell r="N45" t="str">
            <v>Medium</v>
          </cell>
          <cell r="O45">
            <v>5</v>
          </cell>
          <cell r="P45">
            <v>5</v>
          </cell>
          <cell r="Q45">
            <v>30</v>
          </cell>
          <cell r="R45">
            <v>20</v>
          </cell>
          <cell r="Y45" t="str">
            <v>Darkvision</v>
          </cell>
          <cell r="Z45">
            <v>60</v>
          </cell>
          <cell r="AO45" t="str">
            <v>Any</v>
          </cell>
          <cell r="AU45">
            <v>4</v>
          </cell>
          <cell r="AV45" t="str">
            <v>Listen</v>
          </cell>
          <cell r="AW45">
            <v>1</v>
          </cell>
          <cell r="AX45" t="str">
            <v>Search</v>
          </cell>
          <cell r="AY45">
            <v>1</v>
          </cell>
          <cell r="AZ45" t="str">
            <v>Spot</v>
          </cell>
          <cell r="BA45">
            <v>1</v>
          </cell>
        </row>
        <row r="46">
          <cell r="A46" t="str">
            <v>Halfling</v>
          </cell>
          <cell r="C46" t="str">
            <v>+2 Dexterity, -2 Strength. 
Small size. 
Halfling base speed is 20 feet. 
+2 racial bonus on Climb, Jump, and Move Silently checks. 
+1 racial bonus on all saving throws. 
+2 morale bonus on saving throws against fear. 
+1 racial attack bonus with a thrown weapon. 
+2 racial bonus on Listen checks. 
Automatic Languages: Common and Halfling. 
Bonus Languages: Dwarven, Elven, Gnome, Goblin, and Orc. 
Favored Class: Rogue.</v>
          </cell>
          <cell r="D46" t="str">
            <v>WotC</v>
          </cell>
          <cell r="E46" t="str">
            <v>3.5e SRD</v>
          </cell>
          <cell r="G46" t="str">
            <v>!Humanoid (Reflex)</v>
          </cell>
          <cell r="H46">
            <v>-2</v>
          </cell>
          <cell r="I46">
            <v>2</v>
          </cell>
          <cell r="N46" t="str">
            <v>Small</v>
          </cell>
          <cell r="O46">
            <v>5</v>
          </cell>
          <cell r="P46">
            <v>5</v>
          </cell>
          <cell r="Q46">
            <v>20</v>
          </cell>
          <cell r="R46">
            <v>15</v>
          </cell>
          <cell r="S46">
            <v>1</v>
          </cell>
          <cell r="T46">
            <v>1</v>
          </cell>
          <cell r="U46">
            <v>1</v>
          </cell>
          <cell r="Y46" t="str">
            <v>Normal Vision</v>
          </cell>
          <cell r="AO46" t="str">
            <v>Rogue</v>
          </cell>
          <cell r="AP46">
            <v>20</v>
          </cell>
          <cell r="AQ46">
            <v>50</v>
          </cell>
          <cell r="AR46">
            <v>75</v>
          </cell>
          <cell r="AS46">
            <v>100</v>
          </cell>
          <cell r="AU46">
            <v>4</v>
          </cell>
          <cell r="AV46" t="str">
            <v>Climb</v>
          </cell>
          <cell r="AW46">
            <v>2</v>
          </cell>
          <cell r="AX46" t="str">
            <v>Hide</v>
          </cell>
          <cell r="AY46">
            <v>2</v>
          </cell>
          <cell r="AZ46" t="str">
            <v>Listen</v>
          </cell>
          <cell r="BA46">
            <v>2</v>
          </cell>
          <cell r="BB46" t="str">
            <v>Move Silently</v>
          </cell>
          <cell r="BC46">
            <v>2</v>
          </cell>
        </row>
        <row r="47">
          <cell r="A47" t="str">
            <v>Halfling, Deep</v>
          </cell>
          <cell r="C47" t="str">
            <v>Stonecunning.
+2 Morale Bonus on saving throws vs. Fear.
+1 Racial Attack Bonus with a thrown weapon.
+2 to Craft checks that are related to stone or metal.
Favored Class: Rogue.</v>
          </cell>
          <cell r="D47" t="str">
            <v>WotC</v>
          </cell>
          <cell r="E47" t="str">
            <v>?</v>
          </cell>
          <cell r="G47" t="str">
            <v>!Humanoid (Reflex)</v>
          </cell>
          <cell r="H47">
            <v>-2</v>
          </cell>
          <cell r="I47">
            <v>2</v>
          </cell>
          <cell r="N47" t="str">
            <v>Small</v>
          </cell>
          <cell r="O47">
            <v>5</v>
          </cell>
          <cell r="P47">
            <v>5</v>
          </cell>
          <cell r="Q47">
            <v>20</v>
          </cell>
          <cell r="R47">
            <v>15</v>
          </cell>
          <cell r="S47">
            <v>1</v>
          </cell>
          <cell r="T47">
            <v>1</v>
          </cell>
          <cell r="U47">
            <v>1</v>
          </cell>
          <cell r="Y47" t="str">
            <v>Darkvision</v>
          </cell>
          <cell r="Z47">
            <v>60</v>
          </cell>
          <cell r="AO47" t="str">
            <v>Rogue</v>
          </cell>
          <cell r="AU47">
            <v>4</v>
          </cell>
          <cell r="AV47" t="str">
            <v>Appraise</v>
          </cell>
          <cell r="AW47">
            <v>2</v>
          </cell>
          <cell r="AX47" t="str">
            <v>Climb</v>
          </cell>
          <cell r="AY47">
            <v>2</v>
          </cell>
          <cell r="AZ47" t="str">
            <v>Listen</v>
          </cell>
          <cell r="BA47">
            <v>2</v>
          </cell>
        </row>
        <row r="48">
          <cell r="A48" t="str">
            <v>Halfling, Ghostwise</v>
          </cell>
          <cell r="C48" t="str">
            <v>+2 Dexterity, -2 Strength.
Small size. 
Halfling base speed is 20 feet. 
+2 racial bonus on Climb, Jump, and Move Silently checks. 
+2 morale bonus on saving throws against fear. 
+1 racial attack bonus with a thrown weapon. 
+2 racial bonus on Listen checks. 
Speak without Sound (Su): Can communicate telepathically with any creature within 20', just as if speaking.  They must share a common language.  Can only communicate with one person at a time.
Automatic Languages: Halfling, Common, Home Region
Bonus Languages: Chondathan, Elven, Gnoll, Shaaran, Sylvan
Favored Class: Barbarian.</v>
          </cell>
          <cell r="D48" t="str">
            <v>WotC</v>
          </cell>
          <cell r="E48" t="str">
            <v>FRCS</v>
          </cell>
          <cell r="G48" t="str">
            <v>!Humanoid (Reflex)</v>
          </cell>
          <cell r="H48">
            <v>-2</v>
          </cell>
          <cell r="I48">
            <v>2</v>
          </cell>
          <cell r="N48" t="str">
            <v>Small</v>
          </cell>
          <cell r="O48">
            <v>5</v>
          </cell>
          <cell r="P48">
            <v>5</v>
          </cell>
          <cell r="Q48">
            <v>20</v>
          </cell>
          <cell r="R48">
            <v>15</v>
          </cell>
          <cell r="Y48" t="str">
            <v>Normal Vision</v>
          </cell>
          <cell r="AO48" t="str">
            <v>Barbarian</v>
          </cell>
          <cell r="AU48">
            <v>4</v>
          </cell>
          <cell r="AV48" t="str">
            <v>Climb</v>
          </cell>
          <cell r="AW48">
            <v>2</v>
          </cell>
          <cell r="AX48" t="str">
            <v>Hide</v>
          </cell>
          <cell r="AY48">
            <v>2</v>
          </cell>
          <cell r="AZ48" t="str">
            <v>Listen</v>
          </cell>
          <cell r="BA48">
            <v>2</v>
          </cell>
          <cell r="BB48" t="str">
            <v>Move Silently</v>
          </cell>
          <cell r="BC48">
            <v>2</v>
          </cell>
        </row>
        <row r="49">
          <cell r="A49" t="str">
            <v>Halfling, Lightfoot</v>
          </cell>
          <cell r="C49" t="str">
            <v>+2 Dexterity, -2 Strength. 
Small size. 
Halfling base speed is 20 feet. 
+2 racial bonus on Climb, Jump, and Move Silently checks. 
+1 racial bonus on all saving throws. 
+2 morale bonus on saving throws against fear. 
+1 racial attack bonus with a thrown weapon. 
+2 racial bonus on Listen checks. 
Automatic Languages: Common, Halfling, Home Region.
Bonus Languages: Chessentan, Chondathan, Damaran, Dwarven, Elven, Illuskan, Goblin.
Favored Class: Rogue.</v>
          </cell>
          <cell r="D49" t="str">
            <v>WotC</v>
          </cell>
          <cell r="E49" t="str">
            <v>FRCS</v>
          </cell>
          <cell r="G49" t="str">
            <v>!Humanoid (Reflex)</v>
          </cell>
          <cell r="H49">
            <v>-2</v>
          </cell>
          <cell r="I49">
            <v>2</v>
          </cell>
          <cell r="N49" t="str">
            <v>Small</v>
          </cell>
          <cell r="O49">
            <v>5</v>
          </cell>
          <cell r="P49">
            <v>5</v>
          </cell>
          <cell r="Q49">
            <v>20</v>
          </cell>
          <cell r="R49">
            <v>15</v>
          </cell>
          <cell r="S49">
            <v>1</v>
          </cell>
          <cell r="T49">
            <v>1</v>
          </cell>
          <cell r="U49">
            <v>1</v>
          </cell>
          <cell r="Y49" t="str">
            <v>Normal Vision</v>
          </cell>
          <cell r="AO49" t="str">
            <v>Rogue</v>
          </cell>
          <cell r="AU49">
            <v>4</v>
          </cell>
          <cell r="AV49" t="str">
            <v>Climb</v>
          </cell>
          <cell r="AW49">
            <v>2</v>
          </cell>
          <cell r="AX49" t="str">
            <v>Hide</v>
          </cell>
          <cell r="AY49">
            <v>2</v>
          </cell>
          <cell r="AZ49" t="str">
            <v>Listen</v>
          </cell>
          <cell r="BA49">
            <v>2</v>
          </cell>
          <cell r="BB49" t="str">
            <v>Move Silently</v>
          </cell>
          <cell r="BC49">
            <v>2</v>
          </cell>
        </row>
        <row r="50">
          <cell r="A50" t="str">
            <v>Halfling, Strongheart</v>
          </cell>
          <cell r="C50" t="str">
            <v>+2 Dexterity, -2 Strength. 
Small size. 
Halfling base speed is 20 feet. 
1 extra feat at 1st level.
+2 racial bonus on Climb, Jump, and Move Silently checks. 
+2 morale bonus on saving throws against fear. 
+1 racial attack bonus with a thrown weapon. 
+2 racial bonus on Listen checks. 
Automatic Languages: Common, Halfling, Home Region.
Bonus Languages: Dwarven, Gnoll, Goblin, Halruaan, Shaaran.
Favored Class: Rogue.</v>
          </cell>
          <cell r="D50" t="str">
            <v>WotC</v>
          </cell>
          <cell r="E50" t="str">
            <v>FRCS</v>
          </cell>
          <cell r="G50" t="str">
            <v>!Humanoid (Reflex)</v>
          </cell>
          <cell r="H50">
            <v>-2</v>
          </cell>
          <cell r="I50">
            <v>2</v>
          </cell>
          <cell r="N50" t="str">
            <v>Small</v>
          </cell>
          <cell r="O50">
            <v>5</v>
          </cell>
          <cell r="P50">
            <v>5</v>
          </cell>
          <cell r="Q50">
            <v>20</v>
          </cell>
          <cell r="R50">
            <v>15</v>
          </cell>
          <cell r="Y50" t="str">
            <v>Normal Vision</v>
          </cell>
          <cell r="AN50">
            <v>1</v>
          </cell>
          <cell r="AO50" t="str">
            <v>Rogue</v>
          </cell>
          <cell r="AU50">
            <v>4</v>
          </cell>
          <cell r="AV50" t="str">
            <v>Climb</v>
          </cell>
          <cell r="AW50">
            <v>2</v>
          </cell>
          <cell r="AX50" t="str">
            <v>Hide</v>
          </cell>
          <cell r="AY50">
            <v>2</v>
          </cell>
          <cell r="AZ50" t="str">
            <v>Listen</v>
          </cell>
          <cell r="BA50">
            <v>2</v>
          </cell>
          <cell r="BB50" t="str">
            <v>Move Silently</v>
          </cell>
          <cell r="BC50">
            <v>2</v>
          </cell>
        </row>
        <row r="51">
          <cell r="A51" t="str">
            <v>Halfling, Tallfellow</v>
          </cell>
          <cell r="C51" t="str">
            <v>+2 Morale Bonus on saving throws vs. Fear.
+1 Racial Attack Bonus with a thrown weapon.
A Tallfellow Halfling who passes within 5' of a secret/concealed door is entitled to a Search check as though actively looking for it.
Favored Class: Rogue.</v>
          </cell>
          <cell r="D51" t="str">
            <v>WotC</v>
          </cell>
          <cell r="E51" t="str">
            <v>?</v>
          </cell>
          <cell r="G51" t="str">
            <v>!Humanoid (Reflex)</v>
          </cell>
          <cell r="H51">
            <v>-2</v>
          </cell>
          <cell r="I51">
            <v>2</v>
          </cell>
          <cell r="N51" t="str">
            <v>Small</v>
          </cell>
          <cell r="O51">
            <v>5</v>
          </cell>
          <cell r="P51">
            <v>5</v>
          </cell>
          <cell r="Q51">
            <v>20</v>
          </cell>
          <cell r="R51">
            <v>15</v>
          </cell>
          <cell r="S51">
            <v>1</v>
          </cell>
          <cell r="T51">
            <v>1</v>
          </cell>
          <cell r="U51">
            <v>1</v>
          </cell>
          <cell r="Y51" t="str">
            <v>Normal Vision</v>
          </cell>
          <cell r="AO51" t="str">
            <v>Rogue</v>
          </cell>
          <cell r="AU51">
            <v>4</v>
          </cell>
          <cell r="AV51" t="str">
            <v>Listen</v>
          </cell>
          <cell r="AW51">
            <v>2</v>
          </cell>
        </row>
        <row r="52">
          <cell r="A52" t="str">
            <v>Half-Orc</v>
          </cell>
          <cell r="C52" t="str">
            <v>+2 Strength, -2 Intelligence, -2 Charisma 
Medium size. 
Half-orc base speed is 30 feet. 
Darkvision: Half-orcs (and orcs) can see in the dark up to 60 feet. Darkvision is black and white only, but it is otherwise like normal sight, and half-orcs can function just fine with no light at all. 
Orc Blood: For all special abilities and effects, a half-orc is considered an orc. 
PHB:
Automatic Languages: Common and Orc. 
Bonus Languages: Draconic, Giant, Gnoll, Goblin, and Abyssal. 
FRCS:
Automatic Languages: Orc, Common, Home Region
Bonus Languages: Damaran, Giant, Gnoll, Goblin, Illuskan, Undercommon.
Favored Class: Barbarian.</v>
          </cell>
          <cell r="D52" t="str">
            <v>WotC</v>
          </cell>
          <cell r="E52" t="str">
            <v>3.5e SRD</v>
          </cell>
          <cell r="G52" t="str">
            <v>!Humanoid (Fortitude)</v>
          </cell>
          <cell r="H52">
            <v>2</v>
          </cell>
          <cell r="K52">
            <v>-2</v>
          </cell>
          <cell r="M52">
            <v>-2</v>
          </cell>
          <cell r="N52" t="str">
            <v>Medium</v>
          </cell>
          <cell r="O52">
            <v>5</v>
          </cell>
          <cell r="P52">
            <v>5</v>
          </cell>
          <cell r="Q52">
            <v>30</v>
          </cell>
          <cell r="R52">
            <v>20</v>
          </cell>
          <cell r="Y52" t="str">
            <v>Darkvision</v>
          </cell>
          <cell r="Z52">
            <v>60</v>
          </cell>
          <cell r="AO52" t="str">
            <v>Barbarian</v>
          </cell>
          <cell r="AP52">
            <v>14</v>
          </cell>
          <cell r="AQ52">
            <v>30</v>
          </cell>
          <cell r="AR52">
            <v>45</v>
          </cell>
          <cell r="AS52">
            <v>60</v>
          </cell>
          <cell r="AU52">
            <v>4</v>
          </cell>
        </row>
        <row r="53">
          <cell r="A53" t="str">
            <v>Hobgoblin</v>
          </cell>
          <cell r="C53" t="str">
            <v>Favored Class: Fighter.</v>
          </cell>
          <cell r="D53" t="str">
            <v>WotC</v>
          </cell>
          <cell r="E53" t="str">
            <v>MM</v>
          </cell>
          <cell r="F53">
            <v>119</v>
          </cell>
          <cell r="G53" t="str">
            <v>!Humanoid (Fortitude, Reflex)</v>
          </cell>
          <cell r="I53">
            <v>2</v>
          </cell>
          <cell r="J53">
            <v>2</v>
          </cell>
          <cell r="N53" t="str">
            <v>Medium</v>
          </cell>
          <cell r="O53">
            <v>5</v>
          </cell>
          <cell r="P53">
            <v>5</v>
          </cell>
          <cell r="Q53">
            <v>30</v>
          </cell>
          <cell r="R53">
            <v>20</v>
          </cell>
          <cell r="V53">
            <v>1</v>
          </cell>
          <cell r="Y53" t="str">
            <v>Darkvision</v>
          </cell>
          <cell r="Z53">
            <v>60</v>
          </cell>
          <cell r="AO53" t="str">
            <v>Fighter</v>
          </cell>
          <cell r="AU53">
            <v>4</v>
          </cell>
          <cell r="AV53" t="str">
            <v>Move Silently</v>
          </cell>
          <cell r="AW53">
            <v>4</v>
          </cell>
        </row>
        <row r="54">
          <cell r="A54" t="str">
            <v>Human</v>
          </cell>
          <cell r="C54" t="str">
            <v>Medium size 
Human base speed is 30 feet. 
1 extra feat at 1st level. 
4 extra skill points at 1st level and
1 extra skill point at each additional level. 
Automatic Language: Common. 
Bonus Languages: Any (other than secret languages, such as Druidic). 
Favored Class: Any.</v>
          </cell>
          <cell r="D54" t="str">
            <v>WotC</v>
          </cell>
          <cell r="E54" t="str">
            <v>3.5e SRD</v>
          </cell>
          <cell r="G54" t="str">
            <v>!Humanoid (Fortitude)</v>
          </cell>
          <cell r="N54" t="str">
            <v>Medium</v>
          </cell>
          <cell r="O54">
            <v>5</v>
          </cell>
          <cell r="P54">
            <v>5</v>
          </cell>
          <cell r="Q54">
            <v>30</v>
          </cell>
          <cell r="R54">
            <v>20</v>
          </cell>
          <cell r="Y54" t="str">
            <v>Normal Vision</v>
          </cell>
          <cell r="AN54">
            <v>1</v>
          </cell>
          <cell r="AO54" t="str">
            <v>Any</v>
          </cell>
          <cell r="AP54">
            <v>15</v>
          </cell>
          <cell r="AQ54">
            <v>35</v>
          </cell>
          <cell r="AR54">
            <v>53</v>
          </cell>
          <cell r="AS54">
            <v>70</v>
          </cell>
          <cell r="AT54">
            <v>1</v>
          </cell>
          <cell r="AU54">
            <v>4</v>
          </cell>
        </row>
        <row r="55">
          <cell r="A55" t="str">
            <v>Kobold</v>
          </cell>
          <cell r="C55" t="str">
            <v>+2 Craft (Trapmaking)
+2 Profession (Miner)
Favored Class: Rogue.</v>
          </cell>
          <cell r="D55" t="str">
            <v>WotC</v>
          </cell>
          <cell r="E55" t="str">
            <v>MM</v>
          </cell>
          <cell r="F55">
            <v>123</v>
          </cell>
          <cell r="G55" t="str">
            <v>!Humanoid (Reflex)</v>
          </cell>
          <cell r="H55">
            <v>-4</v>
          </cell>
          <cell r="I55">
            <v>2</v>
          </cell>
          <cell r="N55" t="str">
            <v>Small</v>
          </cell>
          <cell r="O55">
            <v>5</v>
          </cell>
          <cell r="P55">
            <v>5</v>
          </cell>
          <cell r="Q55">
            <v>30</v>
          </cell>
          <cell r="R55">
            <v>20</v>
          </cell>
          <cell r="Y55" t="str">
            <v>Darkvision</v>
          </cell>
          <cell r="Z55">
            <v>60</v>
          </cell>
          <cell r="AL55">
            <v>1</v>
          </cell>
          <cell r="AO55" t="str">
            <v>!None</v>
          </cell>
          <cell r="AU55">
            <v>4</v>
          </cell>
          <cell r="AV55" t="str">
            <v>Search</v>
          </cell>
          <cell r="AW55">
            <v>2</v>
          </cell>
        </row>
        <row r="56">
          <cell r="A56" t="str">
            <v>Lizardfolk</v>
          </cell>
          <cell r="C56" t="str">
            <v>Multiattack.  Weapon Proficiency: Great Club
Favored Class: Druid</v>
          </cell>
          <cell r="D56" t="str">
            <v>WotC</v>
          </cell>
          <cell r="E56" t="str">
            <v>MM</v>
          </cell>
          <cell r="F56">
            <v>128</v>
          </cell>
          <cell r="G56" t="str">
            <v>!Humanoid (Reflex)</v>
          </cell>
          <cell r="H56">
            <v>2</v>
          </cell>
          <cell r="J56">
            <v>2</v>
          </cell>
          <cell r="K56">
            <v>-2</v>
          </cell>
          <cell r="N56" t="str">
            <v>Medium</v>
          </cell>
          <cell r="O56">
            <v>5</v>
          </cell>
          <cell r="P56">
            <v>5</v>
          </cell>
          <cell r="Q56">
            <v>30</v>
          </cell>
          <cell r="R56">
            <v>20</v>
          </cell>
          <cell r="V56">
            <v>1</v>
          </cell>
          <cell r="W56">
            <v>2</v>
          </cell>
          <cell r="X56">
            <v>8</v>
          </cell>
          <cell r="Y56" t="str">
            <v>Darkvision</v>
          </cell>
          <cell r="Z56">
            <v>60</v>
          </cell>
          <cell r="AL56">
            <v>5</v>
          </cell>
          <cell r="AO56" t="str">
            <v>!None</v>
          </cell>
          <cell r="AU56">
            <v>1</v>
          </cell>
          <cell r="AV56" t="str">
            <v>Balance</v>
          </cell>
          <cell r="AW56">
            <v>4</v>
          </cell>
          <cell r="AX56" t="str">
            <v>Jump</v>
          </cell>
          <cell r="AY56">
            <v>6</v>
          </cell>
        </row>
        <row r="57">
          <cell r="A57" t="str">
            <v>Mind Flayer</v>
          </cell>
          <cell r="C57" t="str">
            <v>Alertness, Combat Casting, Dodge, Improved Initiative, Weapon Finesse (Tentacle).
+4 Knowledge (any two).  
Favored Class: (unknown)</v>
          </cell>
          <cell r="D57" t="str">
            <v>WotC</v>
          </cell>
          <cell r="E57" t="str">
            <v>MM</v>
          </cell>
          <cell r="F57">
            <v>136</v>
          </cell>
          <cell r="G57" t="str">
            <v>!Aberration</v>
          </cell>
          <cell r="H57">
            <v>2</v>
          </cell>
          <cell r="I57">
            <v>4</v>
          </cell>
          <cell r="J57">
            <v>2</v>
          </cell>
          <cell r="K57">
            <v>8</v>
          </cell>
          <cell r="L57">
            <v>6</v>
          </cell>
          <cell r="M57">
            <v>6</v>
          </cell>
          <cell r="N57" t="str">
            <v>Medium</v>
          </cell>
          <cell r="O57">
            <v>5</v>
          </cell>
          <cell r="P57">
            <v>5</v>
          </cell>
          <cell r="Q57">
            <v>30</v>
          </cell>
          <cell r="R57">
            <v>20</v>
          </cell>
          <cell r="V57">
            <v>8</v>
          </cell>
          <cell r="W57">
            <v>8</v>
          </cell>
          <cell r="X57">
            <v>8</v>
          </cell>
          <cell r="Y57" t="str">
            <v>Darkvision</v>
          </cell>
          <cell r="Z57">
            <v>60</v>
          </cell>
          <cell r="AL57">
            <v>3</v>
          </cell>
          <cell r="AO57" t="str">
            <v>!None</v>
          </cell>
          <cell r="AU57">
            <v>1</v>
          </cell>
          <cell r="AV57" t="str">
            <v>Bluff</v>
          </cell>
          <cell r="AW57">
            <v>6</v>
          </cell>
          <cell r="AX57" t="str">
            <v>Concentration</v>
          </cell>
          <cell r="AY57">
            <v>11</v>
          </cell>
          <cell r="AZ57" t="str">
            <v>Hide</v>
          </cell>
          <cell r="BA57">
            <v>11</v>
          </cell>
          <cell r="BB57" t="str">
            <v>Intimidate</v>
          </cell>
          <cell r="BC57">
            <v>11</v>
          </cell>
          <cell r="BD57" t="str">
            <v>Listen</v>
          </cell>
          <cell r="BE57">
            <v>11</v>
          </cell>
          <cell r="BF57" t="str">
            <v>Move Silently</v>
          </cell>
          <cell r="BG57">
            <v>11</v>
          </cell>
          <cell r="BH57" t="str">
            <v>Spot</v>
          </cell>
          <cell r="BI57">
            <v>11</v>
          </cell>
        </row>
        <row r="58">
          <cell r="A58" t="str">
            <v>Minotaur</v>
          </cell>
          <cell r="C58" t="str">
            <v>Power Attack.  Weapon Proficiency: Great Axe.
Natural Cunning: Immune to Maze spell, cannot become lost, can track enemies.
Favored Class: (unknown)</v>
          </cell>
          <cell r="D58" t="str">
            <v>WotC</v>
          </cell>
          <cell r="E58" t="str">
            <v>MM</v>
          </cell>
          <cell r="F58">
            <v>137</v>
          </cell>
          <cell r="G58" t="str">
            <v>!Monstrous Humanoid</v>
          </cell>
          <cell r="H58">
            <v>8</v>
          </cell>
          <cell r="J58">
            <v>4</v>
          </cell>
          <cell r="K58">
            <v>-4</v>
          </cell>
          <cell r="M58">
            <v>-2</v>
          </cell>
          <cell r="N58" t="str">
            <v>Large</v>
          </cell>
          <cell r="O58">
            <v>10</v>
          </cell>
          <cell r="P58">
            <v>10</v>
          </cell>
          <cell r="Q58">
            <v>30</v>
          </cell>
          <cell r="R58">
            <v>20</v>
          </cell>
          <cell r="V58">
            <v>4</v>
          </cell>
          <cell r="W58">
            <v>6</v>
          </cell>
          <cell r="X58">
            <v>8</v>
          </cell>
          <cell r="Y58" t="str">
            <v>Darkvision</v>
          </cell>
          <cell r="Z58">
            <v>60</v>
          </cell>
          <cell r="AL58">
            <v>5</v>
          </cell>
          <cell r="AO58" t="str">
            <v>!None</v>
          </cell>
          <cell r="AU58">
            <v>1</v>
          </cell>
          <cell r="AV58" t="str">
            <v>Intimidate</v>
          </cell>
          <cell r="AW58">
            <v>6</v>
          </cell>
          <cell r="AX58" t="str">
            <v>Jump</v>
          </cell>
          <cell r="AY58">
            <v>4</v>
          </cell>
          <cell r="AZ58" t="str">
            <v>Listen</v>
          </cell>
          <cell r="BA58">
            <v>8</v>
          </cell>
          <cell r="BB58" t="str">
            <v>Search</v>
          </cell>
          <cell r="BC58">
            <v>8</v>
          </cell>
          <cell r="BD58" t="str">
            <v>Spot</v>
          </cell>
          <cell r="BE58">
            <v>8</v>
          </cell>
        </row>
        <row r="59">
          <cell r="A59" t="str">
            <v>Ogre</v>
          </cell>
          <cell r="C59" t="str">
            <v>Weapon Focus: Great Club.  Weapon Proficiency: Great Club.
Favored Class: (unknown)</v>
          </cell>
          <cell r="D59" t="str">
            <v>WotC</v>
          </cell>
          <cell r="E59" t="str">
            <v>MM</v>
          </cell>
          <cell r="F59">
            <v>144</v>
          </cell>
          <cell r="G59" t="str">
            <v>!Giant</v>
          </cell>
          <cell r="H59">
            <v>10</v>
          </cell>
          <cell r="I59">
            <v>-2</v>
          </cell>
          <cell r="J59">
            <v>4</v>
          </cell>
          <cell r="K59">
            <v>-4</v>
          </cell>
          <cell r="M59">
            <v>-4</v>
          </cell>
          <cell r="N59" t="str">
            <v>Large</v>
          </cell>
          <cell r="O59">
            <v>10</v>
          </cell>
          <cell r="P59">
            <v>10</v>
          </cell>
          <cell r="Q59">
            <v>30</v>
          </cell>
          <cell r="R59">
            <v>20</v>
          </cell>
          <cell r="V59">
            <v>2</v>
          </cell>
          <cell r="W59">
            <v>4</v>
          </cell>
          <cell r="X59">
            <v>8</v>
          </cell>
          <cell r="Y59" t="str">
            <v>Darkvision</v>
          </cell>
          <cell r="Z59">
            <v>60</v>
          </cell>
          <cell r="AL59">
            <v>5</v>
          </cell>
          <cell r="AO59" t="str">
            <v>Barbarian</v>
          </cell>
          <cell r="AU59">
            <v>1</v>
          </cell>
          <cell r="AV59" t="str">
            <v>Climb</v>
          </cell>
          <cell r="AW59">
            <v>3</v>
          </cell>
          <cell r="AX59" t="str">
            <v>Listen</v>
          </cell>
          <cell r="AY59">
            <v>3</v>
          </cell>
          <cell r="AZ59" t="str">
            <v>Spot</v>
          </cell>
          <cell r="BA59">
            <v>3</v>
          </cell>
        </row>
        <row r="60">
          <cell r="A60" t="str">
            <v>Ogre Mage</v>
          </cell>
          <cell r="C60" t="str">
            <v>Improved Initiative.  Weapon Proficiency: Great Sword.
Favored Class: (unknown)</v>
          </cell>
          <cell r="D60" t="str">
            <v>WotC</v>
          </cell>
          <cell r="E60" t="str">
            <v>MM</v>
          </cell>
          <cell r="F60">
            <v>144</v>
          </cell>
          <cell r="G60" t="str">
            <v>!Giant</v>
          </cell>
          <cell r="H60">
            <v>10</v>
          </cell>
          <cell r="J60">
            <v>6</v>
          </cell>
          <cell r="K60">
            <v>4</v>
          </cell>
          <cell r="L60">
            <v>4</v>
          </cell>
          <cell r="M60">
            <v>6</v>
          </cell>
          <cell r="N60" t="str">
            <v>Large</v>
          </cell>
          <cell r="O60">
            <v>10</v>
          </cell>
          <cell r="P60">
            <v>10</v>
          </cell>
          <cell r="Q60">
            <v>30</v>
          </cell>
          <cell r="R60">
            <v>20</v>
          </cell>
          <cell r="V60">
            <v>8</v>
          </cell>
          <cell r="W60">
            <v>5</v>
          </cell>
          <cell r="X60">
            <v>8</v>
          </cell>
          <cell r="Y60" t="str">
            <v>Darkvision</v>
          </cell>
          <cell r="Z60">
            <v>60</v>
          </cell>
          <cell r="AL60">
            <v>5</v>
          </cell>
          <cell r="AO60" t="str">
            <v>!None</v>
          </cell>
          <cell r="AU60">
            <v>1</v>
          </cell>
          <cell r="AV60" t="str">
            <v>Concentration</v>
          </cell>
          <cell r="AW60">
            <v>3</v>
          </cell>
          <cell r="AX60" t="str">
            <v>Listen</v>
          </cell>
          <cell r="AY60">
            <v>3</v>
          </cell>
          <cell r="AZ60" t="str">
            <v>Spellcraft</v>
          </cell>
          <cell r="BA60">
            <v>2</v>
          </cell>
          <cell r="BB60" t="str">
            <v>Spot</v>
          </cell>
          <cell r="BC60">
            <v>3</v>
          </cell>
        </row>
        <row r="61">
          <cell r="A61" t="str">
            <v>Orc</v>
          </cell>
          <cell r="C61" t="str">
            <v>Light Sensitivity.
Favored Class: Barbarian.</v>
          </cell>
          <cell r="D61" t="str">
            <v>WotC</v>
          </cell>
          <cell r="E61" t="str">
            <v>MM</v>
          </cell>
          <cell r="F61">
            <v>146</v>
          </cell>
          <cell r="G61" t="str">
            <v>!Humanoid (Fortitude)</v>
          </cell>
          <cell r="H61">
            <v>4</v>
          </cell>
          <cell r="K61">
            <v>-2</v>
          </cell>
          <cell r="L61">
            <v>-2</v>
          </cell>
          <cell r="M61">
            <v>-2</v>
          </cell>
          <cell r="N61" t="str">
            <v>Medium</v>
          </cell>
          <cell r="O61">
            <v>5</v>
          </cell>
          <cell r="P61">
            <v>5</v>
          </cell>
          <cell r="Q61">
            <v>30</v>
          </cell>
          <cell r="R61">
            <v>20</v>
          </cell>
          <cell r="Y61" t="str">
            <v>Darkvision</v>
          </cell>
          <cell r="Z61">
            <v>60</v>
          </cell>
          <cell r="AO61" t="str">
            <v>Barbarian</v>
          </cell>
          <cell r="AU61">
            <v>4</v>
          </cell>
        </row>
        <row r="62">
          <cell r="A62" t="str">
            <v>Orc, Deep (Orog)</v>
          </cell>
          <cell r="C62" t="str">
            <v>+6 Strength, -2 Dexterity, -2 Wisdom, +2 Charisma
Medium size.
Deep orc base speed is 30'.
dark vision 120'
Proficient with greatsword &amp; throwing axe.
Light Blindness (Ex):  -1 penalty on attack rolls, saves, &amp; checks for 1 round after exposed to &amp; when in bright light.
Orc Blood
+2 Natural AC
Fire &amp; Cold Resistance 5
Favored Class: Fighter.
ECL +2</v>
          </cell>
          <cell r="D62" t="str">
            <v>WotC</v>
          </cell>
          <cell r="E62" t="str">
            <v>FRCS</v>
          </cell>
          <cell r="G62" t="str">
            <v>!Humanoid (Fortitude)</v>
          </cell>
          <cell r="H62">
            <v>6</v>
          </cell>
          <cell r="I62">
            <v>-2</v>
          </cell>
          <cell r="L62">
            <v>-2</v>
          </cell>
          <cell r="M62">
            <v>2</v>
          </cell>
          <cell r="N62" t="str">
            <v>Medium</v>
          </cell>
          <cell r="O62">
            <v>5</v>
          </cell>
          <cell r="P62">
            <v>5</v>
          </cell>
          <cell r="Q62">
            <v>30</v>
          </cell>
          <cell r="R62">
            <v>20</v>
          </cell>
          <cell r="V62">
            <v>2</v>
          </cell>
          <cell r="Y62" t="str">
            <v>Darkvision</v>
          </cell>
          <cell r="Z62">
            <v>90</v>
          </cell>
          <cell r="AH62">
            <v>5</v>
          </cell>
          <cell r="AJ62">
            <v>5</v>
          </cell>
          <cell r="AL62">
            <v>2</v>
          </cell>
          <cell r="AO62" t="str">
            <v>Fighter</v>
          </cell>
          <cell r="AU62">
            <v>4</v>
          </cell>
        </row>
        <row r="63">
          <cell r="A63" t="str">
            <v>Orc, Gray</v>
          </cell>
          <cell r="C63" t="str">
            <v>+2 Strength, -2 Intelligence, +2 Wisdom, -2 Charisma
Medium size.
Gray orc base speed is 40'.
Proficient with greataxe &amp; longbow.
Light Sensitivity (Ex):  -1 penalty on attack rolls when in bright light.
Scent (Ex):  Scent ability per the DMG.
Orc Blood
Favored Class: Cleric.
ECL +1</v>
          </cell>
          <cell r="D63" t="str">
            <v>WotC</v>
          </cell>
          <cell r="E63" t="str">
            <v>FRCS</v>
          </cell>
          <cell r="G63" t="str">
            <v>!Humanoid (Fortitude)</v>
          </cell>
          <cell r="H63">
            <v>2</v>
          </cell>
          <cell r="K63">
            <v>-2</v>
          </cell>
          <cell r="L63">
            <v>2</v>
          </cell>
          <cell r="M63">
            <v>-2</v>
          </cell>
          <cell r="N63" t="str">
            <v>Medium</v>
          </cell>
          <cell r="O63">
            <v>5</v>
          </cell>
          <cell r="P63">
            <v>5</v>
          </cell>
          <cell r="Q63">
            <v>40</v>
          </cell>
          <cell r="R63">
            <v>25</v>
          </cell>
          <cell r="V63">
            <v>1</v>
          </cell>
          <cell r="Y63" t="str">
            <v>Darkvision</v>
          </cell>
          <cell r="Z63">
            <v>60</v>
          </cell>
          <cell r="AO63" t="str">
            <v>Cleric</v>
          </cell>
          <cell r="AU63">
            <v>4</v>
          </cell>
        </row>
        <row r="64">
          <cell r="A64" t="str">
            <v>Orc, Mountain</v>
          </cell>
          <cell r="C64" t="str">
            <v>+4 Strength, -2 Intelligence, -2 Wisdom, -2 Charisma
Medium size.
Mountain orc base speed is 30'.
Proficient with greataxe &amp; javalin.
Light Sensitivity (Ex):  -1 penalty on attack rolls when in bright light.
Orc Blood
Favored Class: Barbarian</v>
          </cell>
          <cell r="D64" t="str">
            <v>WotC</v>
          </cell>
          <cell r="E64" t="str">
            <v>FRCS</v>
          </cell>
          <cell r="G64" t="str">
            <v>!Humanoid (Fortitude)</v>
          </cell>
          <cell r="H64">
            <v>4</v>
          </cell>
          <cell r="K64">
            <v>-2</v>
          </cell>
          <cell r="L64">
            <v>-2</v>
          </cell>
          <cell r="M64">
            <v>-2</v>
          </cell>
          <cell r="N64" t="str">
            <v>Medium</v>
          </cell>
          <cell r="O64">
            <v>5</v>
          </cell>
          <cell r="P64">
            <v>5</v>
          </cell>
          <cell r="Q64">
            <v>30</v>
          </cell>
          <cell r="R64">
            <v>20</v>
          </cell>
          <cell r="Y64" t="str">
            <v>Darkvision</v>
          </cell>
          <cell r="Z64">
            <v>60</v>
          </cell>
          <cell r="AO64" t="str">
            <v>Barbarian</v>
          </cell>
          <cell r="AU64">
            <v>4</v>
          </cell>
        </row>
        <row r="65">
          <cell r="A65" t="str">
            <v>Tanarukk</v>
          </cell>
          <cell r="C65" t="str">
            <v>+4 Strength, +2 Dexterity, -2 Wisdom, -4 Charisma.
Medium Sized.
Base Speed: 20'
Fire Resistance 10
Favored Class: Barbarian
Level Adjustment (ECL): +8.</v>
          </cell>
          <cell r="D65" t="str">
            <v>WotC</v>
          </cell>
          <cell r="E65" t="str">
            <v>FRCS</v>
          </cell>
          <cell r="G65" t="str">
            <v>!Outsider</v>
          </cell>
          <cell r="H65">
            <v>4</v>
          </cell>
          <cell r="I65">
            <v>2</v>
          </cell>
          <cell r="L65">
            <v>-2</v>
          </cell>
          <cell r="M65">
            <v>-4</v>
          </cell>
          <cell r="N65" t="str">
            <v>Medium</v>
          </cell>
          <cell r="O65">
            <v>5</v>
          </cell>
          <cell r="P65">
            <v>5</v>
          </cell>
          <cell r="Q65">
            <v>20</v>
          </cell>
          <cell r="R65">
            <v>15</v>
          </cell>
          <cell r="V65">
            <v>8</v>
          </cell>
          <cell r="W65">
            <v>5</v>
          </cell>
          <cell r="X65">
            <v>8</v>
          </cell>
          <cell r="Y65" t="str">
            <v>Darkvision</v>
          </cell>
          <cell r="Z65">
            <v>60</v>
          </cell>
          <cell r="AB65">
            <v>14</v>
          </cell>
          <cell r="AC65">
            <v>1</v>
          </cell>
          <cell r="AJ65">
            <v>10</v>
          </cell>
          <cell r="AL65">
            <v>4</v>
          </cell>
          <cell r="AO65" t="str">
            <v>Barbarian</v>
          </cell>
          <cell r="AU65">
            <v>8</v>
          </cell>
          <cell r="AV65" t="str">
            <v>Bluff</v>
          </cell>
          <cell r="AW65">
            <v>2</v>
          </cell>
          <cell r="AX65" t="str">
            <v>Hide</v>
          </cell>
          <cell r="AY65">
            <v>2</v>
          </cell>
        </row>
        <row r="66">
          <cell r="A66" t="str">
            <v>Tiefling</v>
          </cell>
          <cell r="C66" t="str">
            <v>+2 Dexterity, +2 Intelligence, -2 Charisma.
Medium Sized.
Base Speed: 30'
Energy Resistance: Cold, Fire, Electricity 5
Darkness (Sp): Tieflings can use Darkness once per day as cast by a sorcerer of their character's level
+2 racial bonus on Bluff and Hide checks
Darkvision 60'
Outsider: Tieflings are native outsiders
Automatic Languages: Common, Home Region
Bonus Languages: Any (except secret languages, such as Druidic)
Favored Class: Rogue
Level Adjustment (ECL): +1.</v>
          </cell>
          <cell r="D66" t="str">
            <v>WotC</v>
          </cell>
          <cell r="E66" t="str">
            <v>FRCS</v>
          </cell>
          <cell r="G66" t="str">
            <v>!Outsider</v>
          </cell>
          <cell r="I66">
            <v>2</v>
          </cell>
          <cell r="K66">
            <v>2</v>
          </cell>
          <cell r="M66">
            <v>-2</v>
          </cell>
          <cell r="N66" t="str">
            <v>Medium</v>
          </cell>
          <cell r="O66">
            <v>5</v>
          </cell>
          <cell r="P66">
            <v>5</v>
          </cell>
          <cell r="Q66">
            <v>30</v>
          </cell>
          <cell r="R66">
            <v>20</v>
          </cell>
          <cell r="V66">
            <v>1</v>
          </cell>
          <cell r="Y66" t="str">
            <v>Darkvision</v>
          </cell>
          <cell r="Z66">
            <v>60</v>
          </cell>
          <cell r="AH66">
            <v>5</v>
          </cell>
          <cell r="AI66">
            <v>5</v>
          </cell>
          <cell r="AJ66">
            <v>5</v>
          </cell>
          <cell r="AO66" t="str">
            <v>!None</v>
          </cell>
          <cell r="AU66">
            <v>4</v>
          </cell>
          <cell r="AV66" t="str">
            <v>Bluff</v>
          </cell>
          <cell r="AW66">
            <v>2</v>
          </cell>
          <cell r="AX66" t="str">
            <v>Hide</v>
          </cell>
          <cell r="AY66">
            <v>2</v>
          </cell>
        </row>
        <row r="67">
          <cell r="A67" t="str">
            <v>Troglodyte</v>
          </cell>
          <cell r="C67" t="str">
            <v>Multiattack.  Weapon Focus: Javelin.  Weapon Proficiency.
In rocky or subterranean settings, a Troglodyte receives a +4 bonus to Hide checks.
Favored Class: Cleric</v>
          </cell>
          <cell r="D67" t="str">
            <v>WotC</v>
          </cell>
          <cell r="E67" t="str">
            <v>MM</v>
          </cell>
          <cell r="F67">
            <v>179</v>
          </cell>
          <cell r="G67" t="str">
            <v>!Humanoid (Fortitude)</v>
          </cell>
          <cell r="I67">
            <v>-2</v>
          </cell>
          <cell r="J67">
            <v>4</v>
          </cell>
          <cell r="K67">
            <v>-2</v>
          </cell>
          <cell r="N67" t="str">
            <v>Medium</v>
          </cell>
          <cell r="O67">
            <v>5</v>
          </cell>
          <cell r="P67">
            <v>5</v>
          </cell>
          <cell r="Q67">
            <v>30</v>
          </cell>
          <cell r="R67">
            <v>20</v>
          </cell>
          <cell r="V67">
            <v>1</v>
          </cell>
          <cell r="W67">
            <v>2</v>
          </cell>
          <cell r="X67">
            <v>8</v>
          </cell>
          <cell r="Y67" t="str">
            <v>Darkvision</v>
          </cell>
          <cell r="Z67">
            <v>90</v>
          </cell>
          <cell r="AL67">
            <v>6</v>
          </cell>
          <cell r="AO67" t="str">
            <v>!None</v>
          </cell>
          <cell r="AU67">
            <v>1</v>
          </cell>
          <cell r="AV67" t="str">
            <v>Hide</v>
          </cell>
          <cell r="AW67">
            <v>7</v>
          </cell>
          <cell r="AX67" t="str">
            <v>Listen</v>
          </cell>
          <cell r="AY67">
            <v>3</v>
          </cell>
        </row>
        <row r="74">
          <cell r="A74" t="str">
            <v>Aasimar</v>
          </cell>
          <cell r="B74" t="str">
            <v>]Light (Sp)[1/day as sorcerer of equal class level</v>
          </cell>
          <cell r="C74" t="str">
            <v>][+2 to Spot &amp; Listen</v>
          </cell>
          <cell r="D74" t="str">
            <v>]Acid, Cold, &amp; Electricity Resistance (Su)[5</v>
          </cell>
          <cell r="E74" t="str">
            <v>]Native outsider (Ex)[Outsider &amp; insider…both at the same time…</v>
          </cell>
          <cell r="O74" t="str">
            <v>Common</v>
          </cell>
          <cell r="P74" t="str">
            <v>Any (other than secret)</v>
          </cell>
        </row>
        <row r="75">
          <cell r="A75" t="str">
            <v>Bugbear</v>
          </cell>
          <cell r="B75" t="str">
            <v>]Alertness (Ex)[Per the feat.</v>
          </cell>
          <cell r="C75" t="str">
            <v>]+4 to Move Silently (Ex)[</v>
          </cell>
        </row>
        <row r="76">
          <cell r="A76" t="str">
            <v>Derro</v>
          </cell>
          <cell r="B76" t="str">
            <v>+1 to hit orcs and goblins</v>
          </cell>
          <cell r="C76" t="str">
            <v>+4 Dodge bonus vs. Giants</v>
          </cell>
          <cell r="D76" t="str">
            <v>+2 Save vs. Poison and Spells</v>
          </cell>
          <cell r="E76" t="str">
            <v>Spell Resistance 18</v>
          </cell>
          <cell r="F76" t="str">
            <v>Blindfight</v>
          </cell>
          <cell r="G76" t="str">
            <v>Sunlight Vulnerability (Ex)</v>
          </cell>
        </row>
        <row r="77">
          <cell r="A77" t="str">
            <v>Doppleganger</v>
          </cell>
          <cell r="B77" t="str">
            <v>Immunities (Ex) to Sleep and Charm effects.</v>
          </cell>
          <cell r="C77" t="str">
            <v>Alertness</v>
          </cell>
          <cell r="D77" t="str">
            <v>Dodge</v>
          </cell>
          <cell r="E77" t="str">
            <v>Detect Thoughts (Su)</v>
          </cell>
          <cell r="F77" t="str">
            <v>Alter Self (Su)</v>
          </cell>
          <cell r="G77" t="str">
            <v xml:space="preserve">+4 to Bluff, Disguise; +10 to Disguise with Alter Self. </v>
          </cell>
          <cell r="H77" t="str">
            <v>+4 (add.) to Bluff, Disguise when reading mind.</v>
          </cell>
        </row>
        <row r="78">
          <cell r="A78" t="str">
            <v>Dwarf</v>
          </cell>
          <cell r="B78" t="str">
            <v xml:space="preserve">]Stonecunning (Ex)[+2 racial bonus on Search checks dealing with stone; </v>
          </cell>
          <cell r="C78" t="str">
            <v>][within 10'of unusual stonework can make a Search check as if actively searching;</v>
          </cell>
          <cell r="D78" t="str">
            <v>][can use the Search skill to find stonework traps;</v>
          </cell>
          <cell r="E78" t="str">
            <v>][intuit depth, sense approximate depth underground</v>
          </cell>
          <cell r="F78" t="str">
            <v>]Weapon Familiarity (Ex)[treat dwarven waraxes and dwarven urgroshes as martial weapons</v>
          </cell>
          <cell r="G78" t="str">
            <v>]Stability (Ex)[+4 bonus vs. being bull rushed or tripped when standing on the ground</v>
          </cell>
          <cell r="H78" t="str">
            <v>][+2 racial bonus on saving throws against poison</v>
          </cell>
          <cell r="I78" t="str">
            <v>][+2 racial bonus on saving throws against spells and spell-like effects</v>
          </cell>
          <cell r="J78" t="str">
            <v>][+1 racial bonus on attack rolls against orcs and goblinoids</v>
          </cell>
          <cell r="K78" t="str">
            <v>][+4 dodge bonus to Armor Class against monsters of the giant type</v>
          </cell>
          <cell r="L78" t="str">
            <v>][+2 racial bonus on Appraise &amp; Craft checks that are related to stone or metal items</v>
          </cell>
          <cell r="M78" t="str">
            <v>][+2 racial bonus on Craft checks that are related to stone or metal</v>
          </cell>
          <cell r="O78" t="str">
            <v>Common, Dwarven</v>
          </cell>
          <cell r="P78" t="str">
            <v>Giant, Gnome, Goblin, Orc, Terran, &amp; Undercommon</v>
          </cell>
        </row>
        <row r="79">
          <cell r="A79" t="str">
            <v>Dwarf, Arctic</v>
          </cell>
        </row>
        <row r="80">
          <cell r="A80" t="str">
            <v>Dwarf, Deep</v>
          </cell>
        </row>
        <row r="81">
          <cell r="A81" t="str">
            <v>Dwarf, Gold</v>
          </cell>
          <cell r="B81" t="str">
            <v>+1 to hit aberrations</v>
          </cell>
          <cell r="C81" t="str">
            <v>+4 Dodge bonus vs. Giants</v>
          </cell>
          <cell r="D81" t="str">
            <v>+2 Save vs. Poison and Spells</v>
          </cell>
          <cell r="E81" t="str">
            <v>Stonecunning</v>
          </cell>
          <cell r="F81" t="str">
            <v>+2 to Appraise, Craft checks which involve Stone or Metal</v>
          </cell>
          <cell r="O81" t="str">
            <v>Dwarven, Common</v>
          </cell>
          <cell r="P81" t="str">
            <v>Giant, Gnome, Goblin, Shaaran, Terran, Untheric</v>
          </cell>
        </row>
        <row r="82">
          <cell r="A82" t="str">
            <v>Dwarf, Gray (Deurgar)</v>
          </cell>
          <cell r="B82" t="str">
            <v>+1 to hit orcs and goblins</v>
          </cell>
          <cell r="C82" t="str">
            <v>+4 Dodge bonus vs. Giants</v>
          </cell>
          <cell r="D82" t="str">
            <v>+2 Save vs. Poison and Spells</v>
          </cell>
          <cell r="E82" t="str">
            <v>Stonecunning</v>
          </cell>
          <cell r="F82" t="str">
            <v>+2 to Appraise, Craft checks which involve Stone or Metal</v>
          </cell>
          <cell r="G82" t="str">
            <v>Immune to Paralysis, Phantasms, Magic/Alchemical Poisons</v>
          </cell>
          <cell r="H82" t="str">
            <v>Enlarge, Invisibility (1/day) as wizard twice Duergar lvl.</v>
          </cell>
          <cell r="I82" t="str">
            <v>Light Sensitivity: -2 to attack, saves, checks in bright light</v>
          </cell>
          <cell r="O82" t="str">
            <v>Dwarven, Undercommon</v>
          </cell>
          <cell r="P82" t="str">
            <v>Common, Draconic, Giant, Goblin, Orc, Terran</v>
          </cell>
        </row>
        <row r="83">
          <cell r="A83" t="str">
            <v>Dwarf, Mountain</v>
          </cell>
        </row>
        <row r="84">
          <cell r="A84" t="str">
            <v>Dwarf, Shield</v>
          </cell>
          <cell r="B84" t="str">
            <v>+1 to hit orcs and goblins</v>
          </cell>
          <cell r="C84" t="str">
            <v>+4 Dodge bonus vs. Giants</v>
          </cell>
          <cell r="D84" t="str">
            <v>+2 Save vs. Poison and Spells</v>
          </cell>
          <cell r="E84" t="str">
            <v>Stonecunning</v>
          </cell>
          <cell r="F84" t="str">
            <v>+2 to Appraise, Craft checks which involve Stone or Metal</v>
          </cell>
          <cell r="O84" t="str">
            <v>Dwarven, Common</v>
          </cell>
          <cell r="P84" t="str">
            <v>Chondathan, Draconic, Giant, Goblin, Illuskan, Orc</v>
          </cell>
        </row>
        <row r="85">
          <cell r="A85" t="str">
            <v>Dwarf, Urdunnir</v>
          </cell>
        </row>
        <row r="86">
          <cell r="A86" t="str">
            <v>Dwarf, Wild</v>
          </cell>
        </row>
        <row r="87">
          <cell r="A87" t="str">
            <v>Elf</v>
          </cell>
          <cell r="B87" t="str">
            <v>Weapon Proficiency: Longsword or Rapier</v>
          </cell>
          <cell r="C87" t="str">
            <v>Weapon Proficiency: All bows (except Crossbows)</v>
          </cell>
          <cell r="D87" t="str">
            <v>Immune to Sleep spells and effects</v>
          </cell>
          <cell r="E87" t="str">
            <v>+2 Save bonus vs. Enchantments</v>
          </cell>
          <cell r="F87" t="str">
            <v>+2 to Listen, Search, Spot</v>
          </cell>
          <cell r="G87" t="str">
            <v>Bonus Search: 5' of Secret or Concealed doors</v>
          </cell>
          <cell r="O87" t="str">
            <v>Common, Elven</v>
          </cell>
          <cell r="P87" t="str">
            <v>Draconic, Gnoll, Gnome, Goblin, Orc, Sylvan</v>
          </cell>
        </row>
        <row r="88">
          <cell r="A88" t="str">
            <v>Elf, Aquatic</v>
          </cell>
        </row>
        <row r="89">
          <cell r="A89" t="str">
            <v>Elf, Drow</v>
          </cell>
          <cell r="B89" t="str">
            <v>]Weapon Proficiency (Ex)[Longsword or Rapier</v>
          </cell>
          <cell r="C89" t="str">
            <v>]Weapon Proficiency (Ex)[All bows (except Crossbows)</v>
          </cell>
          <cell r="D89" t="str">
            <v>]Immune to Sleep spells and effects (Su)[</v>
          </cell>
          <cell r="E89" t="str">
            <v>]+2 Will save bonus on Spells, Spell-like abilities (Su)[</v>
          </cell>
          <cell r="F89" t="str">
            <v>]+2 to Listen, Search, &amp; Spot (Ex)[</v>
          </cell>
          <cell r="G89" t="str">
            <v>]Bonus Search (Ex)[5' of Secret or Concealed doors</v>
          </cell>
          <cell r="H89" t="str">
            <v>]Light Blindness (Ex)[Abrupt exposure blinds for 1 round</v>
          </cell>
          <cell r="O89" t="str">
            <v>Elven, Undercommon</v>
          </cell>
          <cell r="P89" t="str">
            <v>Abyssal, Common, Draconic, Drow Sign Language, Goblin, Illuskan</v>
          </cell>
        </row>
        <row r="90">
          <cell r="A90" t="str">
            <v>Elf, Drow (Female)</v>
          </cell>
          <cell r="B90" t="str">
            <v>]Weapon Proficiency (Ex)[Longsword or Rapier</v>
          </cell>
          <cell r="C90" t="str">
            <v>]Weapon Proficiency (Ex)[All bows (except Crossbows)</v>
          </cell>
          <cell r="D90" t="str">
            <v>]Immune to Sleep spells and effects (Su)[</v>
          </cell>
          <cell r="E90" t="str">
            <v>]+2 Will save bonus on Spells, Spell-like abilities (Su)[</v>
          </cell>
          <cell r="F90" t="str">
            <v>]+2 to Listen, Search, &amp; Spot (Ex)[</v>
          </cell>
          <cell r="G90" t="str">
            <v>]Bonus Search (Ex)[5' of Secret or Concealed doors</v>
          </cell>
          <cell r="H90" t="str">
            <v>]Light Blindness (Ex)[Abrupt exposure blinds for 1 round</v>
          </cell>
          <cell r="O90" t="str">
            <v>Elven, Undercommon</v>
          </cell>
          <cell r="P90" t="str">
            <v>Abyssal, Common, Draconic, Drow Sign Language, Goblin</v>
          </cell>
        </row>
        <row r="91">
          <cell r="A91" t="str">
            <v>Elf, Drow (GR)</v>
          </cell>
          <cell r="B91" t="str">
            <v>]Weapon Proficiency (Ex)[Longsword or Scimitar</v>
          </cell>
          <cell r="C91" t="str">
            <v>]Weapon Proficiency (Ex)[Light &amp; Hand Crossbow</v>
          </cell>
          <cell r="D91" t="str">
            <v>]Immune to Sleep spells and effects (Su)[</v>
          </cell>
          <cell r="E91" t="str">
            <v>]+2 Will save bonus on Spells, Spell-like abilities (Su)[</v>
          </cell>
          <cell r="F91" t="str">
            <v>]+2 to Listen, Search, &amp; Spot (Ex)[</v>
          </cell>
          <cell r="G91" t="str">
            <v>]Bonus Search (Ex)[5' of Secret or Concealed doors</v>
          </cell>
          <cell r="H91" t="str">
            <v>]Light Blindness (Ex)[Abrupt exposure blinds for 1 round</v>
          </cell>
          <cell r="O91" t="str">
            <v>Elven, Undercommon</v>
          </cell>
          <cell r="P91" t="str">
            <v>Abyssal, Common, Draconic, Drow Sign Language, Goblin, Illuskan</v>
          </cell>
        </row>
        <row r="92">
          <cell r="A92" t="str">
            <v>Elf, Drow (Male)</v>
          </cell>
          <cell r="B92" t="str">
            <v>]Weapon Proficiency (Ex)[Longsword or Rapier</v>
          </cell>
          <cell r="C92" t="str">
            <v>]Weapon Proficiency (Ex)[All bows (except Crossbows)</v>
          </cell>
          <cell r="D92" t="str">
            <v>]Immune to Sleep spells and effects (Su)[</v>
          </cell>
          <cell r="E92" t="str">
            <v>]+2 Will save bonus on Spells, Spell-like abilities (Su)[</v>
          </cell>
          <cell r="F92" t="str">
            <v>]+2 to Listen, Search, &amp; Spot (Ex)[</v>
          </cell>
          <cell r="G92" t="str">
            <v>]Bonus Search (Ex)[5' of Secret or Concealed doors</v>
          </cell>
          <cell r="H92" t="str">
            <v>]Light Blindness (Ex)[Abrupt exposure blinds for 1 round</v>
          </cell>
          <cell r="O92" t="str">
            <v>Elven, Undercommon</v>
          </cell>
          <cell r="P92" t="str">
            <v>Abyssal, Common, Draconic, Drow Sign Language, Goblin</v>
          </cell>
        </row>
        <row r="93">
          <cell r="A93" t="str">
            <v>Elf, Grey</v>
          </cell>
          <cell r="B93" t="str">
            <v>]Weapon Proficiency (Ex)[Longsword or Rapier</v>
          </cell>
          <cell r="C93" t="str">
            <v>]Weapon Proficiency (Ex)[All bows (except Crossbows)</v>
          </cell>
          <cell r="D93" t="str">
            <v>]Immune to Sleep spells and effects (Su)[</v>
          </cell>
          <cell r="E93" t="str">
            <v>]+2 Save bonus vs. Enchantments (Su)[</v>
          </cell>
          <cell r="F93" t="str">
            <v>]+2 to Listen, Search, &amp; Spot (Ex)[</v>
          </cell>
          <cell r="G93" t="str">
            <v>]Bonus Search (Ex)[5' of Secret or Concealed doors</v>
          </cell>
          <cell r="O93" t="str">
            <v>Dwarven, Common</v>
          </cell>
          <cell r="P93" t="str">
            <v>Draconic, Gnoll, Gnome, Goblin, Orc, Sylvan</v>
          </cell>
        </row>
        <row r="94">
          <cell r="A94" t="str">
            <v>Elf, Moon (Silver)</v>
          </cell>
          <cell r="B94" t="str">
            <v>]Weapon Proficiency (Ex)[Longsword or Rapier</v>
          </cell>
          <cell r="C94" t="str">
            <v>]Weapon Proficiency (Ex)[All bows (except Crossbows)</v>
          </cell>
          <cell r="D94" t="str">
            <v>]Immune to Sleep spells and effects (Su)[</v>
          </cell>
          <cell r="E94" t="str">
            <v>]+2 Save bonus vs. Enchantments (Su)[</v>
          </cell>
          <cell r="F94" t="str">
            <v>]+2 to Listen, Search, &amp; Spot (Ex)[</v>
          </cell>
          <cell r="G94" t="str">
            <v>]Bonus Search (Ex)[5' of Secret or Concealed doors</v>
          </cell>
          <cell r="O94" t="str">
            <v>Elven, Common</v>
          </cell>
          <cell r="P94" t="str">
            <v>Auran, Chondathan, Gnoll, Gnome, Halfling, Illuskan, Sylvan</v>
          </cell>
        </row>
        <row r="95">
          <cell r="A95" t="str">
            <v>Elf, Sun (Gold)</v>
          </cell>
          <cell r="B95" t="str">
            <v>]Weapon Proficiency (Ex)[Longsword or Rapier</v>
          </cell>
          <cell r="C95" t="str">
            <v>]Weapon Proficiency (Ex)[All bows (except Crossbows)</v>
          </cell>
          <cell r="D95" t="str">
            <v>]Immune to Sleep spells and effects (Su)[</v>
          </cell>
          <cell r="E95" t="str">
            <v>]+2 Save bonus vs. Enchantments (Su)[</v>
          </cell>
          <cell r="F95" t="str">
            <v>]+2 to Listen, Search, &amp; Spot (Ex)[</v>
          </cell>
          <cell r="G95" t="str">
            <v>]Bonus Search (Ex)[5' of Secret or Concealed doors</v>
          </cell>
          <cell r="O95" t="str">
            <v>Elven, Common</v>
          </cell>
          <cell r="P95" t="str">
            <v>Auran, Celestial, Chondathan, Gnome, Halfling, Illuskan, Sylvan</v>
          </cell>
        </row>
        <row r="96">
          <cell r="A96" t="str">
            <v>Elf, Wild (Green)</v>
          </cell>
          <cell r="B96" t="str">
            <v>]Weapon Proficiency (Ex)[Longsword or Rapier</v>
          </cell>
          <cell r="C96" t="str">
            <v>]Weapon Proficiency (Ex)[All bows (except Crossbows)</v>
          </cell>
          <cell r="D96" t="str">
            <v>]Immune to Sleep spells and effects (Su)[</v>
          </cell>
          <cell r="E96" t="str">
            <v>]+2 Save bonus vs. Enchantments (Su)[</v>
          </cell>
          <cell r="F96" t="str">
            <v>]+2 to Listen, Search, &amp; Spot (Ex)[</v>
          </cell>
          <cell r="G96" t="str">
            <v>]Bonus Search (Ex)[5' of Secret or Concealed doors</v>
          </cell>
          <cell r="O96" t="str">
            <v>Elven, Common</v>
          </cell>
          <cell r="P96" t="str">
            <v>Chondathan, Draconic, Gnome, Goblin, Gnoll, Sylvan</v>
          </cell>
        </row>
        <row r="97">
          <cell r="A97" t="str">
            <v>Elf, Winged (Avariel)</v>
          </cell>
          <cell r="B97" t="str">
            <v>]Weapon Proficiency (Ex)[Longsword or Rapier</v>
          </cell>
          <cell r="C97" t="str">
            <v>]Weapon Proficiency (Ex)[All bows (except Crossbows)</v>
          </cell>
          <cell r="D97" t="str">
            <v>]Immune to Sleep spells and effects (Su)[</v>
          </cell>
          <cell r="E97" t="str">
            <v>]+2 Save bonus vs. Enchantments (Su)[</v>
          </cell>
          <cell r="F97" t="str">
            <v>]+2 to Listen, Search, &amp; Spot (Ex)[</v>
          </cell>
          <cell r="G97" t="str">
            <v>]Bonus Search (Ex)[5' of Secret or Concealed doors</v>
          </cell>
          <cell r="O97" t="str">
            <v>Elven, Common</v>
          </cell>
        </row>
        <row r="98">
          <cell r="A98" t="str">
            <v>Elf, Wood (Copper)</v>
          </cell>
          <cell r="B98" t="str">
            <v>]Weapon Proficiency (Ex)[Longsword or Rapier</v>
          </cell>
          <cell r="C98" t="str">
            <v>]Weapon Proficiency (Ex)[All bows (except Crossbows)</v>
          </cell>
          <cell r="D98" t="str">
            <v>]Immune to Sleep spells and effects (Su)[</v>
          </cell>
          <cell r="E98" t="str">
            <v>]+2 Save bonus vs. Enchantments (Su)[</v>
          </cell>
          <cell r="F98" t="str">
            <v>]+2 to Listen, Search, &amp; Spot (Ex)[</v>
          </cell>
          <cell r="G98" t="str">
            <v>]Bonus Search (Ex)[5' of Secret or Concealed doors</v>
          </cell>
          <cell r="O98" t="str">
            <v>Elven, Common</v>
          </cell>
          <cell r="P98" t="str">
            <v>Draconic, Gnoll, Gnome, Goblin, Orc, Sylvan</v>
          </cell>
        </row>
        <row r="99">
          <cell r="A99" t="str">
            <v>Fey'ri (ECL +2)</v>
          </cell>
        </row>
        <row r="100">
          <cell r="A100" t="str">
            <v>Fey'ri (ECL +3)</v>
          </cell>
        </row>
        <row r="101">
          <cell r="A101" t="str">
            <v>Genasi, Air</v>
          </cell>
          <cell r="B101" t="str">
            <v>][+1 racial save vs. Air; additional +1 per 5 class lvls</v>
          </cell>
          <cell r="C101" t="str">
            <v>]Levitate (Sp)[(1/day) as 5th-level Sorcerer</v>
          </cell>
          <cell r="D101" t="str">
            <v>][Immune to drowning, suffocation, inhalation-type attacks</v>
          </cell>
          <cell r="E101" t="str">
            <v>]Clerical Focus[Must select Air domain.</v>
          </cell>
          <cell r="F101" t="str">
            <v>][Native outsider.</v>
          </cell>
          <cell r="O101" t="str">
            <v>Common</v>
          </cell>
          <cell r="P101" t="str">
            <v>Any (other than secret)</v>
          </cell>
        </row>
        <row r="102">
          <cell r="A102" t="str">
            <v>Genasi, Earth</v>
          </cell>
          <cell r="B102" t="str">
            <v>][+1 racial save vs. Earth; add'l +1 per 5 class lvls</v>
          </cell>
          <cell r="C102" t="str">
            <v>]Pass Without Trace (Sp)[(1/day) as 5th-level Druid</v>
          </cell>
          <cell r="D102" t="str">
            <v>]Clerical Focus[Must select Earth domain.</v>
          </cell>
          <cell r="E102" t="str">
            <v>][Native outsider.</v>
          </cell>
          <cell r="O102" t="str">
            <v>Common</v>
          </cell>
          <cell r="P102" t="str">
            <v>Any (other than secret)</v>
          </cell>
        </row>
        <row r="103">
          <cell r="A103" t="str">
            <v>Genasi, Fire</v>
          </cell>
          <cell r="B103" t="str">
            <v>][+1 racial save vs. Fire; add'l +1 per 5 class lvls</v>
          </cell>
          <cell r="C103" t="str">
            <v>]Control Flame (Sp)[(1/day) As 5th-level Sorcerer</v>
          </cell>
          <cell r="D103" t="str">
            <v>]Clerical Focus[Must select Fire domain.</v>
          </cell>
          <cell r="E103" t="str">
            <v>][Native outsider.</v>
          </cell>
          <cell r="O103" t="str">
            <v>Common</v>
          </cell>
          <cell r="P103" t="str">
            <v>Any (other than secret)</v>
          </cell>
        </row>
        <row r="104">
          <cell r="A104" t="str">
            <v>Genasi, Water</v>
          </cell>
          <cell r="B104" t="str">
            <v>][+1 racial save vs. Water; add'l +1 per 5 class lvls</v>
          </cell>
          <cell r="C104" t="str">
            <v>]Create Water (Sp)[(1/day) as 5th-level Druid</v>
          </cell>
          <cell r="D104" t="str">
            <v>]Clerical Focus[Must select Water domain.</v>
          </cell>
          <cell r="E104" t="str">
            <v>][Native outsider.</v>
          </cell>
          <cell r="O104" t="str">
            <v>Common</v>
          </cell>
          <cell r="P104" t="str">
            <v>Any (other than secret)</v>
          </cell>
        </row>
        <row r="105">
          <cell r="A105" t="str">
            <v>Gnoll</v>
          </cell>
        </row>
        <row r="106">
          <cell r="A106" t="str">
            <v>Gnome</v>
          </cell>
          <cell r="B106" t="str">
            <v>+1 to hit Kobolds and Goblins</v>
          </cell>
          <cell r="C106" t="str">
            <v>+4 Dodge bonus vs. Giants</v>
          </cell>
          <cell r="D106" t="str">
            <v>+2 save vs. Illusions</v>
          </cell>
          <cell r="E106" t="str">
            <v>+2 to Alchemy, Listen</v>
          </cell>
          <cell r="F106" t="str">
            <v>Int 10+: Dancing Lights, Ghost Sound, Prestidigitation 1/day</v>
          </cell>
          <cell r="O106" t="str">
            <v>Common, Gnome</v>
          </cell>
          <cell r="P106" t="str">
            <v>Draconic, Dwarven, Elven, Giant, Goblin, Orc</v>
          </cell>
        </row>
        <row r="107">
          <cell r="A107" t="str">
            <v>Gnome, Deep (Svirfneblin)</v>
          </cell>
          <cell r="B107" t="str">
            <v>][+1 to hit Kobolds and Goblins</v>
          </cell>
          <cell r="C107" t="str">
            <v>][+4 Dodge bonus</v>
          </cell>
          <cell r="D107" t="str">
            <v>][+2 save vs. Illusions</v>
          </cell>
          <cell r="E107" t="str">
            <v>][+2 save to Fortitude, Reflex, and Will</v>
          </cell>
          <cell r="F107" t="str">
            <v>][+2 to Alchemy, Listen, Hide</v>
          </cell>
          <cell r="G107" t="str">
            <v>][Int 10+: Blindness, Blur, Change Self</v>
          </cell>
          <cell r="H107" t="str">
            <v>][Stonecunning</v>
          </cell>
          <cell r="I107" t="str">
            <v>][Nondetection (Su)</v>
          </cell>
          <cell r="O107" t="str">
            <v>Gnome, Undercommon</v>
          </cell>
          <cell r="P107" t="str">
            <v>Common, Draconic, Dwarven, Elven, Illuskan, Terran</v>
          </cell>
        </row>
        <row r="108">
          <cell r="A108" t="str">
            <v>Gnome, Forest</v>
          </cell>
          <cell r="B108" t="str">
            <v>+1 to hit Kobolds and Goblins</v>
          </cell>
          <cell r="C108" t="str">
            <v>+4 Dodge bonus vs. Giants</v>
          </cell>
          <cell r="D108" t="str">
            <v>+2 save vs. Illusions</v>
          </cell>
          <cell r="E108" t="str">
            <v>+2 to Alchemy, Listen</v>
          </cell>
          <cell r="F108" t="str">
            <v>Int 10+: Dancing Lights, Ghost Sound, Prestidigitation 1/day</v>
          </cell>
          <cell r="O108" t="str">
            <v>Common, Gnome</v>
          </cell>
          <cell r="P108" t="str">
            <v>Draconic, Dwarven, Elven, Giant, Goblin, Orc</v>
          </cell>
        </row>
        <row r="109">
          <cell r="A109" t="str">
            <v>Gnome, Rock</v>
          </cell>
          <cell r="B109" t="str">
            <v>+1 to hit Kobolds and Goblins</v>
          </cell>
          <cell r="C109" t="str">
            <v>+4 Dodge bonus vs. Giants</v>
          </cell>
          <cell r="D109" t="str">
            <v>+2 save vs. Illusions</v>
          </cell>
          <cell r="E109" t="str">
            <v>+2 to Alchemy, Listen</v>
          </cell>
          <cell r="F109" t="str">
            <v>Int 10+: Dancing Lights, Ghost Sound, Prestidigitation 1/day</v>
          </cell>
          <cell r="O109" t="str">
            <v>Gnome, Common</v>
          </cell>
          <cell r="P109" t="str">
            <v>Chondathan, Draconic, Dwarven, Goblin, Illuskan, Sylvan, Terran</v>
          </cell>
        </row>
        <row r="110">
          <cell r="A110" t="str">
            <v>Goblin</v>
          </cell>
        </row>
        <row r="111">
          <cell r="A111" t="str">
            <v>Half-Elf</v>
          </cell>
          <cell r="B111" t="str">
            <v>]Elven Blood (Ex)[Can use elf only items</v>
          </cell>
          <cell r="C111" t="str">
            <v>][+1 to Listen, Search, Spot</v>
          </cell>
          <cell r="O111" t="str">
            <v>Common, Elven</v>
          </cell>
          <cell r="P111" t="str">
            <v>Any (other than secret)</v>
          </cell>
        </row>
        <row r="112">
          <cell r="A112" t="str">
            <v>Half-Elf (FR)</v>
          </cell>
        </row>
        <row r="113">
          <cell r="A113" t="str">
            <v>Half-Elf, Aquatic</v>
          </cell>
        </row>
        <row r="114">
          <cell r="A114" t="str">
            <v>Half-Elf, Drow</v>
          </cell>
        </row>
        <row r="115">
          <cell r="A115" t="str">
            <v>Halfling</v>
          </cell>
          <cell r="B115" t="str">
            <v>][+1 to attack with thrown weapons</v>
          </cell>
          <cell r="C115" t="str">
            <v>][+2 save vs. Fear</v>
          </cell>
          <cell r="D115" t="str">
            <v>][+1 save to Fortitude, Reflex, and Willpower</v>
          </cell>
          <cell r="E115" t="str">
            <v>][+2 to Climb, Jump, Listen, Move Silently</v>
          </cell>
          <cell r="O115" t="str">
            <v>Common, Halfling</v>
          </cell>
          <cell r="P115" t="str">
            <v>Dwarven, Elven, Gnome, Goblin, Orc</v>
          </cell>
        </row>
        <row r="116">
          <cell r="A116" t="str">
            <v>Halfling, Deep</v>
          </cell>
        </row>
        <row r="117">
          <cell r="A117" t="str">
            <v>Halfling, Ghostwise</v>
          </cell>
          <cell r="B117" t="str">
            <v>Speak without Sound (Su): Telepathy 20'</v>
          </cell>
          <cell r="C117" t="str">
            <v>+1 to attack with thrown weapons</v>
          </cell>
          <cell r="D117" t="str">
            <v>+2 save vs. Fear</v>
          </cell>
          <cell r="E117" t="str">
            <v>+2 to Climb, Jump, Listen, Move Silently</v>
          </cell>
          <cell r="O117" t="str">
            <v>Halfling, Common</v>
          </cell>
          <cell r="P117" t="str">
            <v>Chondathan, Elven, Gnoll, Shaaran, Sylvan</v>
          </cell>
        </row>
        <row r="118">
          <cell r="A118" t="str">
            <v>Halfling, Lightfoot</v>
          </cell>
          <cell r="B118" t="str">
            <v>+1 to attack with thrown weapons</v>
          </cell>
          <cell r="C118" t="str">
            <v>+2 save vs. Fear</v>
          </cell>
          <cell r="D118" t="str">
            <v>+1 save to Fortitude, Reflex, and Willpower</v>
          </cell>
          <cell r="E118" t="str">
            <v>+2 to Climb, Jump, Listen, Move Silently</v>
          </cell>
          <cell r="O118" t="str">
            <v>Common, Halfling</v>
          </cell>
          <cell r="P118" t="str">
            <v>Chessentan, Chondathan, Damaran, Dwarven, Elven, Illuskan, Goblin</v>
          </cell>
        </row>
        <row r="119">
          <cell r="A119" t="str">
            <v>Halfling, Strongheart</v>
          </cell>
          <cell r="B119" t="str">
            <v>1 Extra Feat at 1st level</v>
          </cell>
          <cell r="C119" t="str">
            <v>+1 to attack with thrown weapons</v>
          </cell>
          <cell r="D119" t="str">
            <v>+2 save vs. Fear</v>
          </cell>
          <cell r="E119" t="str">
            <v>+2 to Climb, Jump, Listen, Move Silently</v>
          </cell>
          <cell r="O119" t="str">
            <v>Common, Halfling</v>
          </cell>
          <cell r="P119" t="str">
            <v>Dwarven, Gnoll, Goblin, Halruaan, Shaaran</v>
          </cell>
        </row>
        <row r="120">
          <cell r="A120" t="str">
            <v>Halfling, Tallfellow</v>
          </cell>
        </row>
        <row r="121">
          <cell r="A121" t="str">
            <v>Half-Orc</v>
          </cell>
          <cell r="B121" t="str">
            <v>]Orc Blood (Ex)[</v>
          </cell>
          <cell r="O121" t="str">
            <v>Common, Orc</v>
          </cell>
          <cell r="P121" t="str">
            <v>Damaran, Draconic, Giant, Gnoll, Goblin, Illuskan,  Infernal, &amp; Undercommon</v>
          </cell>
        </row>
        <row r="122">
          <cell r="A122" t="str">
            <v>Hobgoblin</v>
          </cell>
        </row>
        <row r="123">
          <cell r="A123" t="str">
            <v>Human</v>
          </cell>
          <cell r="B123" t="str">
            <v>]Bonus Feat (Ex)[ 1 extra feat at 1st level</v>
          </cell>
          <cell r="C123" t="str">
            <v>]Bonus Skill Points (Ex)[ 4 at 1st level &amp; 1 per additional level</v>
          </cell>
          <cell r="O123" t="str">
            <v>Common</v>
          </cell>
          <cell r="P123" t="str">
            <v>Any (other than secret)</v>
          </cell>
        </row>
        <row r="124">
          <cell r="A124" t="str">
            <v>Kobold</v>
          </cell>
          <cell r="B124" t="str">
            <v>+2 Craft(Trapmaking)</v>
          </cell>
          <cell r="C124" t="str">
            <v>+2 Profession(Mining)</v>
          </cell>
        </row>
        <row r="125">
          <cell r="A125" t="str">
            <v>Lizardfolk</v>
          </cell>
        </row>
        <row r="126">
          <cell r="A126" t="str">
            <v>Mind Flayer</v>
          </cell>
        </row>
        <row r="127">
          <cell r="A127" t="str">
            <v>Minotaur</v>
          </cell>
        </row>
        <row r="128">
          <cell r="A128" t="str">
            <v>Ogre</v>
          </cell>
        </row>
        <row r="129">
          <cell r="A129" t="str">
            <v>Ogre Mage</v>
          </cell>
        </row>
        <row r="130">
          <cell r="A130" t="str">
            <v>Orc</v>
          </cell>
        </row>
        <row r="131">
          <cell r="A131" t="str">
            <v>Orc, Deep (Orog)</v>
          </cell>
        </row>
        <row r="132">
          <cell r="A132" t="str">
            <v>Orc, Gray</v>
          </cell>
        </row>
        <row r="133">
          <cell r="A133" t="str">
            <v>Orc, Mountain</v>
          </cell>
        </row>
        <row r="134">
          <cell r="A134" t="str">
            <v>Tanarukk</v>
          </cell>
        </row>
        <row r="135">
          <cell r="A135" t="str">
            <v>Tiefling</v>
          </cell>
          <cell r="B135" t="str">
            <v>Darkness (Sp) 1/day as 5th-level Sorcerer.</v>
          </cell>
          <cell r="C135" t="str">
            <v>+2 to Bluff, Hide</v>
          </cell>
          <cell r="D135" t="str">
            <v>Cold, Fire, Electricity Resistance 5</v>
          </cell>
          <cell r="E135" t="str">
            <v>Native outsider.</v>
          </cell>
          <cell r="J135" t="str">
            <v>Common</v>
          </cell>
          <cell r="K135" t="str">
            <v>Any (other than secret)</v>
          </cell>
        </row>
        <row r="136">
          <cell r="A136" t="str">
            <v>Troglodyte</v>
          </cell>
        </row>
        <row r="153">
          <cell r="A153" t="str">
            <v>!Aberration</v>
          </cell>
        </row>
        <row r="154">
          <cell r="A154" t="str">
            <v>!Animal (Fortitude, Reflex)</v>
          </cell>
        </row>
        <row r="155">
          <cell r="A155" t="str">
            <v>!Animal (Good Fort, Ref, Will)</v>
          </cell>
        </row>
        <row r="156">
          <cell r="A156" t="str">
            <v>!Animal (Good Fortitude)</v>
          </cell>
        </row>
        <row r="157">
          <cell r="A157" t="str">
            <v>!Animal (Good Fortitude, Will)</v>
          </cell>
        </row>
        <row r="158">
          <cell r="A158" t="str">
            <v>!Animal (Good Reflex)</v>
          </cell>
        </row>
        <row r="159">
          <cell r="A159" t="str">
            <v>!Animal (Good Reflex, Will)</v>
          </cell>
        </row>
        <row r="160">
          <cell r="A160" t="str">
            <v>!Beast</v>
          </cell>
        </row>
        <row r="161">
          <cell r="A161" t="str">
            <v>!Construct</v>
          </cell>
        </row>
        <row r="162">
          <cell r="A162" t="str">
            <v>!Construct (with Con)</v>
          </cell>
        </row>
        <row r="163">
          <cell r="A163" t="str">
            <v>!Dragon</v>
          </cell>
        </row>
        <row r="164">
          <cell r="A164" t="str">
            <v>!Elemental (Air &amp; Fire)</v>
          </cell>
        </row>
        <row r="165">
          <cell r="A165" t="str">
            <v>!Elemental (Earth &amp; Water)</v>
          </cell>
        </row>
        <row r="166">
          <cell r="A166" t="str">
            <v>!Familiar</v>
          </cell>
        </row>
        <row r="167">
          <cell r="A167" t="str">
            <v>!Fey</v>
          </cell>
        </row>
        <row r="168">
          <cell r="A168" t="str">
            <v>!Giant</v>
          </cell>
        </row>
        <row r="169">
          <cell r="A169" t="str">
            <v>!Humanoid (Fortitude)</v>
          </cell>
        </row>
        <row r="170">
          <cell r="A170" t="str">
            <v>!Humanoid (Fortitude, Reflex)</v>
          </cell>
        </row>
        <row r="171">
          <cell r="A171" t="str">
            <v>!Humanoid (Fortitude, Will)</v>
          </cell>
        </row>
        <row r="172">
          <cell r="A172" t="str">
            <v>!Humanoid (Reflex)</v>
          </cell>
        </row>
        <row r="173">
          <cell r="A173" t="str">
            <v>!Humanoid (Reflex, Will)</v>
          </cell>
        </row>
        <row r="174">
          <cell r="A174" t="str">
            <v>!Humanoid (Will)</v>
          </cell>
        </row>
        <row r="175">
          <cell r="A175" t="str">
            <v>!Magical Beast</v>
          </cell>
        </row>
        <row r="176">
          <cell r="A176" t="str">
            <v>!Monstrous Humanoid</v>
          </cell>
        </row>
        <row r="177">
          <cell r="A177" t="str">
            <v>!Ooze</v>
          </cell>
        </row>
        <row r="178">
          <cell r="A178" t="str">
            <v>!Outsider</v>
          </cell>
        </row>
        <row r="179">
          <cell r="A179" t="str">
            <v>!Plant</v>
          </cell>
        </row>
        <row r="180">
          <cell r="A180" t="str">
            <v>!Shapechanger</v>
          </cell>
        </row>
        <row r="181">
          <cell r="A181" t="str">
            <v>!Undead</v>
          </cell>
        </row>
        <row r="182">
          <cell r="A182" t="str">
            <v>!Undead (no Int score)</v>
          </cell>
        </row>
        <row r="183">
          <cell r="A183" t="str">
            <v>!Vermin</v>
          </cell>
        </row>
      </sheetData>
      <sheetData sheetId="3">
        <row r="5">
          <cell r="A5" t="str">
            <v>Captured One (Common)</v>
          </cell>
          <cell r="D5" t="str">
            <v>WotC</v>
          </cell>
          <cell r="E5" t="str">
            <v>MM2</v>
          </cell>
          <cell r="G5" t="str">
            <v>!Construct</v>
          </cell>
          <cell r="N5">
            <v>14</v>
          </cell>
          <cell r="O5">
            <v>15</v>
          </cell>
          <cell r="R5">
            <v>15</v>
          </cell>
          <cell r="AX5">
            <v>17</v>
          </cell>
        </row>
        <row r="6">
          <cell r="A6" t="str">
            <v>Captured One (Gutterspine)</v>
          </cell>
          <cell r="D6" t="str">
            <v>WotC</v>
          </cell>
          <cell r="E6" t="str">
            <v>MM2</v>
          </cell>
          <cell r="G6" t="str">
            <v>!Construct</v>
          </cell>
          <cell r="N6">
            <v>13</v>
          </cell>
          <cell r="O6">
            <v>13</v>
          </cell>
          <cell r="R6">
            <v>16</v>
          </cell>
          <cell r="AX6">
            <v>21</v>
          </cell>
        </row>
        <row r="7">
          <cell r="A7" t="str">
            <v>Captured One (Shrapnyl)</v>
          </cell>
          <cell r="D7" t="str">
            <v>WotC</v>
          </cell>
          <cell r="E7" t="str">
            <v>MM2</v>
          </cell>
          <cell r="G7" t="str">
            <v>!Construct</v>
          </cell>
          <cell r="N7">
            <v>18</v>
          </cell>
          <cell r="O7">
            <v>11</v>
          </cell>
          <cell r="R7">
            <v>19</v>
          </cell>
          <cell r="AX7">
            <v>24</v>
          </cell>
        </row>
        <row r="8">
          <cell r="A8" t="str">
            <v>Captured One (Tatterdemanimal)</v>
          </cell>
          <cell r="D8" t="str">
            <v>WotC</v>
          </cell>
          <cell r="E8" t="str">
            <v>MM2</v>
          </cell>
          <cell r="G8" t="str">
            <v>!Construct</v>
          </cell>
          <cell r="N8">
            <v>10</v>
          </cell>
          <cell r="O8">
            <v>21</v>
          </cell>
          <cell r="R8">
            <v>19</v>
          </cell>
          <cell r="AX8">
            <v>16</v>
          </cell>
        </row>
        <row r="9">
          <cell r="A9" t="str">
            <v>Chimeric</v>
          </cell>
          <cell r="D9" t="str">
            <v>WotC</v>
          </cell>
          <cell r="E9" t="str">
            <v>MM2</v>
          </cell>
          <cell r="H9">
            <v>4</v>
          </cell>
          <cell r="I9">
            <v>1</v>
          </cell>
          <cell r="J9">
            <v>4</v>
          </cell>
          <cell r="K9">
            <v>2</v>
          </cell>
          <cell r="AF9" t="str">
            <v>b8</v>
          </cell>
          <cell r="AH9">
            <v>10</v>
          </cell>
          <cell r="AW9">
            <v>6</v>
          </cell>
          <cell r="AY9" t="str">
            <v>Listen</v>
          </cell>
          <cell r="AZ9">
            <v>2</v>
          </cell>
          <cell r="BA9" t="str">
            <v>Spot</v>
          </cell>
          <cell r="BB9">
            <v>2</v>
          </cell>
        </row>
        <row r="10">
          <cell r="A10" t="str">
            <v>Death Knight</v>
          </cell>
          <cell r="C10" t="str">
            <v>The death knight template can only be added to evil humanoids of at least 6th level.  The creature's type changes to undead.  They retain all statistics &amp; abilities (including spellcasting) except those noted.  They gain:
Abyssal Blast
FearAura
Undead Followers
Immunities
Summon Mount
Turn Immunity
Undead Traits</v>
          </cell>
          <cell r="D10" t="str">
            <v>WotC</v>
          </cell>
          <cell r="E10" t="str">
            <v>MM2</v>
          </cell>
          <cell r="F10">
            <v>207</v>
          </cell>
          <cell r="G10" t="str">
            <v>!Undead</v>
          </cell>
          <cell r="H10">
            <v>4</v>
          </cell>
          <cell r="L10">
            <v>2</v>
          </cell>
          <cell r="M10">
            <v>2</v>
          </cell>
          <cell r="P10" t="str">
            <v>--</v>
          </cell>
          <cell r="AD10">
            <v>5</v>
          </cell>
          <cell r="AH10">
            <v>12</v>
          </cell>
          <cell r="AL10">
            <v>20</v>
          </cell>
          <cell r="AM10">
            <v>1</v>
          </cell>
          <cell r="AN10">
            <v>15</v>
          </cell>
          <cell r="AO10">
            <v>1</v>
          </cell>
          <cell r="AR10" t="str">
            <v>Immune</v>
          </cell>
          <cell r="AS10" t="str">
            <v>Immune</v>
          </cell>
          <cell r="AV10" t="str">
            <v>Immune</v>
          </cell>
          <cell r="AW10">
            <v>5</v>
          </cell>
        </row>
        <row r="11">
          <cell r="A11" t="str">
            <v>Half-Golem (Clay) - Failed Save</v>
          </cell>
          <cell r="D11" t="str">
            <v>WotC</v>
          </cell>
          <cell r="E11" t="str">
            <v>MM2</v>
          </cell>
          <cell r="G11" t="str">
            <v>!Construct</v>
          </cell>
          <cell r="H11">
            <v>8</v>
          </cell>
          <cell r="I11">
            <v>-2</v>
          </cell>
          <cell r="K11">
            <v>-6</v>
          </cell>
          <cell r="M11">
            <v>-6</v>
          </cell>
          <cell r="P11" t="str">
            <v>--</v>
          </cell>
          <cell r="X11">
            <v>2</v>
          </cell>
          <cell r="AN11">
            <v>10</v>
          </cell>
          <cell r="AO11" t="str">
            <v>silver</v>
          </cell>
          <cell r="AW11">
            <v>7</v>
          </cell>
        </row>
        <row r="12">
          <cell r="A12" t="str">
            <v>Half-Golem (Clay) - Made Save</v>
          </cell>
          <cell r="D12" t="str">
            <v>WotC</v>
          </cell>
          <cell r="E12" t="str">
            <v>MM2</v>
          </cell>
          <cell r="G12" t="str">
            <v>!Construct (with Con)</v>
          </cell>
          <cell r="H12">
            <v>8</v>
          </cell>
          <cell r="I12">
            <v>-2</v>
          </cell>
          <cell r="J12">
            <v>4</v>
          </cell>
          <cell r="K12">
            <v>-6</v>
          </cell>
          <cell r="M12">
            <v>-6</v>
          </cell>
          <cell r="X12">
            <v>2</v>
          </cell>
          <cell r="AN12">
            <v>10</v>
          </cell>
          <cell r="AO12" t="str">
            <v>silver</v>
          </cell>
          <cell r="AW12">
            <v>7</v>
          </cell>
        </row>
        <row r="13">
          <cell r="A13" t="str">
            <v>Half-Golem (Flesh) - Failed Save</v>
          </cell>
          <cell r="D13" t="str">
            <v>WotC</v>
          </cell>
          <cell r="E13" t="str">
            <v>MM2</v>
          </cell>
          <cell r="G13" t="str">
            <v>!Construct</v>
          </cell>
          <cell r="H13">
            <v>6</v>
          </cell>
          <cell r="I13">
            <v>-2</v>
          </cell>
          <cell r="K13">
            <v>-6</v>
          </cell>
          <cell r="M13">
            <v>-6</v>
          </cell>
          <cell r="P13" t="str">
            <v>--</v>
          </cell>
          <cell r="X13">
            <v>2</v>
          </cell>
          <cell r="AN13">
            <v>5</v>
          </cell>
          <cell r="AO13" t="str">
            <v>silver</v>
          </cell>
          <cell r="AW13">
            <v>5</v>
          </cell>
        </row>
        <row r="14">
          <cell r="A14" t="str">
            <v>Half-Golem (Flesh) - Made Save</v>
          </cell>
          <cell r="D14" t="str">
            <v>WotC</v>
          </cell>
          <cell r="E14" t="str">
            <v>MM2</v>
          </cell>
          <cell r="G14" t="str">
            <v>!Construct (with Con)</v>
          </cell>
          <cell r="H14">
            <v>6</v>
          </cell>
          <cell r="I14">
            <v>-2</v>
          </cell>
          <cell r="J14">
            <v>4</v>
          </cell>
          <cell r="K14">
            <v>-6</v>
          </cell>
          <cell r="M14">
            <v>-6</v>
          </cell>
          <cell r="X14">
            <v>2</v>
          </cell>
          <cell r="AN14">
            <v>5</v>
          </cell>
          <cell r="AO14" t="str">
            <v>silver</v>
          </cell>
          <cell r="AW14">
            <v>5</v>
          </cell>
        </row>
        <row r="15">
          <cell r="A15" t="str">
            <v>Half-Golem (Iron) - Failed Save</v>
          </cell>
          <cell r="D15" t="str">
            <v>WotC</v>
          </cell>
          <cell r="E15" t="str">
            <v>MM2</v>
          </cell>
          <cell r="G15" t="str">
            <v>!Construct</v>
          </cell>
          <cell r="H15">
            <v>12</v>
          </cell>
          <cell r="I15">
            <v>-2</v>
          </cell>
          <cell r="K15">
            <v>-6</v>
          </cell>
          <cell r="M15">
            <v>-6</v>
          </cell>
          <cell r="P15" t="str">
            <v>--</v>
          </cell>
          <cell r="X15">
            <v>2</v>
          </cell>
          <cell r="AN15">
            <v>25</v>
          </cell>
          <cell r="AO15">
            <v>2</v>
          </cell>
          <cell r="AW15">
            <v>11</v>
          </cell>
        </row>
        <row r="16">
          <cell r="A16" t="str">
            <v>Half-Golem (Iron) - Made Save</v>
          </cell>
          <cell r="D16" t="str">
            <v>WotC</v>
          </cell>
          <cell r="E16" t="str">
            <v>MM2</v>
          </cell>
          <cell r="G16" t="str">
            <v>!Construct (with Con)</v>
          </cell>
          <cell r="H16">
            <v>12</v>
          </cell>
          <cell r="I16">
            <v>-2</v>
          </cell>
          <cell r="J16">
            <v>4</v>
          </cell>
          <cell r="K16">
            <v>-6</v>
          </cell>
          <cell r="M16">
            <v>-6</v>
          </cell>
          <cell r="X16">
            <v>2</v>
          </cell>
          <cell r="AN16">
            <v>25</v>
          </cell>
          <cell r="AO16">
            <v>2</v>
          </cell>
          <cell r="AW16">
            <v>11</v>
          </cell>
        </row>
        <row r="17">
          <cell r="A17" t="str">
            <v>Half-Golem (Stone) - Failed Save</v>
          </cell>
          <cell r="D17" t="str">
            <v>WotC</v>
          </cell>
          <cell r="E17" t="str">
            <v>MM2</v>
          </cell>
          <cell r="G17" t="str">
            <v>!Construct</v>
          </cell>
          <cell r="H17">
            <v>10</v>
          </cell>
          <cell r="I17">
            <v>-2</v>
          </cell>
          <cell r="K17">
            <v>-6</v>
          </cell>
          <cell r="M17">
            <v>-6</v>
          </cell>
          <cell r="P17" t="str">
            <v>--</v>
          </cell>
          <cell r="X17">
            <v>2</v>
          </cell>
          <cell r="AN17">
            <v>15</v>
          </cell>
          <cell r="AO17">
            <v>1</v>
          </cell>
          <cell r="AW17">
            <v>9</v>
          </cell>
        </row>
        <row r="18">
          <cell r="A18" t="str">
            <v>Half-Golem (Stone) - Made Save</v>
          </cell>
          <cell r="D18" t="str">
            <v>WotC</v>
          </cell>
          <cell r="E18" t="str">
            <v>MM2</v>
          </cell>
          <cell r="G18" t="str">
            <v>!Construct (with Con)</v>
          </cell>
          <cell r="H18">
            <v>10</v>
          </cell>
          <cell r="I18">
            <v>-2</v>
          </cell>
          <cell r="J18">
            <v>4</v>
          </cell>
          <cell r="K18">
            <v>-6</v>
          </cell>
          <cell r="M18">
            <v>-6</v>
          </cell>
          <cell r="X18">
            <v>2</v>
          </cell>
          <cell r="AN18">
            <v>15</v>
          </cell>
          <cell r="AO18">
            <v>1</v>
          </cell>
          <cell r="AW18">
            <v>9</v>
          </cell>
        </row>
        <row r="19">
          <cell r="A19" t="str">
            <v>Kaiju (Huge)</v>
          </cell>
          <cell r="D19" t="str">
            <v>Piazo</v>
          </cell>
          <cell r="E19" t="str">
            <v>Dragon 289</v>
          </cell>
          <cell r="F19">
            <v>66</v>
          </cell>
          <cell r="H19">
            <v>20</v>
          </cell>
          <cell r="J19">
            <v>12</v>
          </cell>
          <cell r="M19">
            <v>20</v>
          </cell>
          <cell r="Q19">
            <v>2</v>
          </cell>
          <cell r="U19">
            <v>8</v>
          </cell>
          <cell r="W19" t="str">
            <v>b20</v>
          </cell>
          <cell r="X19">
            <v>20</v>
          </cell>
          <cell r="Y19">
            <v>20</v>
          </cell>
          <cell r="Z19">
            <v>13</v>
          </cell>
          <cell r="AE19">
            <v>40</v>
          </cell>
          <cell r="AW19">
            <v>20</v>
          </cell>
        </row>
        <row r="20">
          <cell r="A20" t="str">
            <v>Kaiju (Large)</v>
          </cell>
          <cell r="D20" t="str">
            <v>Piazo</v>
          </cell>
          <cell r="E20" t="str">
            <v>Dragon 289</v>
          </cell>
          <cell r="F20">
            <v>66</v>
          </cell>
          <cell r="H20">
            <v>28</v>
          </cell>
          <cell r="I20">
            <v>-2</v>
          </cell>
          <cell r="J20">
            <v>16</v>
          </cell>
          <cell r="M20">
            <v>20</v>
          </cell>
          <cell r="Q20">
            <v>2</v>
          </cell>
          <cell r="U20">
            <v>8</v>
          </cell>
          <cell r="W20" t="str">
            <v>b20</v>
          </cell>
          <cell r="X20">
            <v>20</v>
          </cell>
          <cell r="Y20">
            <v>20</v>
          </cell>
          <cell r="Z20">
            <v>13</v>
          </cell>
          <cell r="AE20">
            <v>40</v>
          </cell>
          <cell r="AW20">
            <v>20</v>
          </cell>
        </row>
        <row r="21">
          <cell r="A21" t="str">
            <v>Kaiju (Medium)</v>
          </cell>
          <cell r="D21" t="str">
            <v>Piazo</v>
          </cell>
          <cell r="E21" t="str">
            <v>Dragon 289</v>
          </cell>
          <cell r="F21">
            <v>66</v>
          </cell>
          <cell r="H21">
            <v>36</v>
          </cell>
          <cell r="I21">
            <v>-4</v>
          </cell>
          <cell r="J21">
            <v>20</v>
          </cell>
          <cell r="M21">
            <v>20</v>
          </cell>
          <cell r="Q21">
            <v>2</v>
          </cell>
          <cell r="U21">
            <v>8</v>
          </cell>
          <cell r="W21" t="str">
            <v>b20</v>
          </cell>
          <cell r="X21">
            <v>20</v>
          </cell>
          <cell r="Y21">
            <v>20</v>
          </cell>
          <cell r="Z21">
            <v>13</v>
          </cell>
          <cell r="AE21">
            <v>40</v>
          </cell>
          <cell r="AW21">
            <v>20</v>
          </cell>
        </row>
        <row r="22">
          <cell r="A22" t="str">
            <v>Kaiju (Small)</v>
          </cell>
          <cell r="D22" t="str">
            <v>Piazo</v>
          </cell>
          <cell r="E22" t="str">
            <v>Dragon 289</v>
          </cell>
          <cell r="F22">
            <v>66</v>
          </cell>
          <cell r="H22">
            <v>40</v>
          </cell>
          <cell r="I22">
            <v>-6</v>
          </cell>
          <cell r="J22">
            <v>22</v>
          </cell>
          <cell r="M22">
            <v>20</v>
          </cell>
          <cell r="Q22">
            <v>2</v>
          </cell>
          <cell r="U22">
            <v>8</v>
          </cell>
          <cell r="W22" t="str">
            <v>b20</v>
          </cell>
          <cell r="X22">
            <v>20</v>
          </cell>
          <cell r="Y22">
            <v>20</v>
          </cell>
          <cell r="Z22">
            <v>13</v>
          </cell>
          <cell r="AE22">
            <v>40</v>
          </cell>
          <cell r="AW22">
            <v>20</v>
          </cell>
        </row>
        <row r="23">
          <cell r="A23" t="str">
            <v>Kaiju (Tiny)</v>
          </cell>
          <cell r="D23" t="str">
            <v>Piazo</v>
          </cell>
          <cell r="E23" t="str">
            <v>Dragon 289</v>
          </cell>
          <cell r="F23">
            <v>66</v>
          </cell>
          <cell r="H23">
            <v>44</v>
          </cell>
          <cell r="I23">
            <v>-8</v>
          </cell>
          <cell r="J23">
            <v>22</v>
          </cell>
          <cell r="M23">
            <v>20</v>
          </cell>
          <cell r="Q23">
            <v>2</v>
          </cell>
          <cell r="U23">
            <v>8</v>
          </cell>
          <cell r="W23" t="str">
            <v>b20</v>
          </cell>
          <cell r="X23">
            <v>20</v>
          </cell>
          <cell r="Y23">
            <v>20</v>
          </cell>
          <cell r="Z23">
            <v>13</v>
          </cell>
          <cell r="AE23">
            <v>40</v>
          </cell>
          <cell r="AW23">
            <v>20</v>
          </cell>
        </row>
        <row r="24">
          <cell r="A24" t="str">
            <v>Magical Construct (Metal)</v>
          </cell>
          <cell r="G24" t="str">
            <v>!Construct</v>
          </cell>
          <cell r="H24">
            <v>10</v>
          </cell>
          <cell r="I24">
            <v>-4</v>
          </cell>
          <cell r="L24">
            <v>-2</v>
          </cell>
          <cell r="M24">
            <v>-10</v>
          </cell>
          <cell r="P24" t="str">
            <v>--</v>
          </cell>
          <cell r="Q24" t="str">
            <v>--</v>
          </cell>
          <cell r="W24" t="str">
            <v>x.75</v>
          </cell>
          <cell r="AH24">
            <v>10</v>
          </cell>
          <cell r="AI24" t="str">
            <v>Darkvision</v>
          </cell>
          <cell r="AJ24">
            <v>60</v>
          </cell>
          <cell r="AW24">
            <v>12</v>
          </cell>
        </row>
        <row r="25">
          <cell r="A25" t="str">
            <v>Magical Construct (Stone)</v>
          </cell>
          <cell r="G25" t="str">
            <v>!Construct</v>
          </cell>
          <cell r="H25">
            <v>10</v>
          </cell>
          <cell r="I25">
            <v>-4</v>
          </cell>
          <cell r="L25">
            <v>-2</v>
          </cell>
          <cell r="M25">
            <v>-10</v>
          </cell>
          <cell r="P25" t="str">
            <v>--</v>
          </cell>
          <cell r="Q25" t="str">
            <v>--</v>
          </cell>
          <cell r="W25" t="str">
            <v>x.75</v>
          </cell>
          <cell r="AH25">
            <v>10</v>
          </cell>
          <cell r="AI25" t="str">
            <v>Darkvision</v>
          </cell>
          <cell r="AJ25">
            <v>60</v>
          </cell>
          <cell r="AW25">
            <v>8</v>
          </cell>
        </row>
        <row r="26">
          <cell r="A26" t="str">
            <v>Monster of Legend</v>
          </cell>
          <cell r="D26" t="str">
            <v>WotC</v>
          </cell>
          <cell r="E26" t="str">
            <v>MM2</v>
          </cell>
          <cell r="F26">
            <v>213</v>
          </cell>
          <cell r="H26">
            <v>10</v>
          </cell>
          <cell r="I26">
            <v>6</v>
          </cell>
          <cell r="J26">
            <v>10</v>
          </cell>
          <cell r="K26">
            <v>2</v>
          </cell>
          <cell r="L26">
            <v>2</v>
          </cell>
          <cell r="M26">
            <v>4</v>
          </cell>
          <cell r="X26">
            <v>3</v>
          </cell>
          <cell r="Y26">
            <v>3</v>
          </cell>
          <cell r="Z26">
            <v>3</v>
          </cell>
          <cell r="AH26" t="str">
            <v>b8</v>
          </cell>
          <cell r="AW26">
            <v>5</v>
          </cell>
        </row>
        <row r="27">
          <cell r="A27" t="str">
            <v>Psionic</v>
          </cell>
          <cell r="D27" t="str">
            <v>WotC</v>
          </cell>
          <cell r="E27" t="str">
            <v>PsiHB</v>
          </cell>
          <cell r="F27">
            <v>139</v>
          </cell>
          <cell r="AD27" t="e">
            <v>#REF!</v>
          </cell>
          <cell r="AL27" t="e">
            <v>#REF!</v>
          </cell>
        </row>
        <row r="28">
          <cell r="A28" t="str">
            <v>Shade</v>
          </cell>
          <cell r="D28" t="str">
            <v>WotC</v>
          </cell>
          <cell r="E28" t="str">
            <v>FRCS</v>
          </cell>
          <cell r="F28">
            <v>314</v>
          </cell>
          <cell r="G28" t="str">
            <v>!Outsider</v>
          </cell>
          <cell r="J28">
            <v>2</v>
          </cell>
          <cell r="M28">
            <v>2</v>
          </cell>
          <cell r="V28">
            <v>20</v>
          </cell>
          <cell r="X28">
            <v>4</v>
          </cell>
          <cell r="Y28">
            <v>4</v>
          </cell>
          <cell r="Z28">
            <v>4</v>
          </cell>
          <cell r="AD28">
            <v>2</v>
          </cell>
          <cell r="AI28" t="str">
            <v>Darkvision</v>
          </cell>
          <cell r="AJ28">
            <v>60</v>
          </cell>
          <cell r="AW28">
            <v>4</v>
          </cell>
          <cell r="AY28" t="str">
            <v>Hide</v>
          </cell>
          <cell r="AZ28">
            <v>8</v>
          </cell>
          <cell r="BA28" t="str">
            <v>Listen</v>
          </cell>
          <cell r="BB28">
            <v>4</v>
          </cell>
          <cell r="BC28" t="str">
            <v>Move Silently</v>
          </cell>
          <cell r="BD28">
            <v>8</v>
          </cell>
          <cell r="BE28" t="str">
            <v>Spot</v>
          </cell>
          <cell r="BF28">
            <v>4</v>
          </cell>
        </row>
        <row r="29">
          <cell r="A29" t="str">
            <v>Spellstiched</v>
          </cell>
          <cell r="D29" t="str">
            <v>WotC</v>
          </cell>
          <cell r="E29" t="str">
            <v>MM2</v>
          </cell>
          <cell r="X29">
            <v>2</v>
          </cell>
          <cell r="Y29">
            <v>2</v>
          </cell>
          <cell r="Z29">
            <v>2</v>
          </cell>
          <cell r="AL29">
            <v>15</v>
          </cell>
          <cell r="AN29" t="str">
            <v>see MM2 p215</v>
          </cell>
          <cell r="AV29">
            <v>2</v>
          </cell>
        </row>
        <row r="30">
          <cell r="A30" t="str">
            <v>Tauric</v>
          </cell>
          <cell r="D30" t="str">
            <v>WotC</v>
          </cell>
          <cell r="E30" t="str">
            <v>MM2</v>
          </cell>
          <cell r="G30" t="str">
            <v>!Monstrous Humanoid</v>
          </cell>
          <cell r="W30" t="str">
            <v>c</v>
          </cell>
          <cell r="AF30" t="str">
            <v>c</v>
          </cell>
          <cell r="AH30">
            <v>8</v>
          </cell>
          <cell r="AX30" t="str">
            <v>c</v>
          </cell>
        </row>
        <row r="31">
          <cell r="A31" t="str">
            <v>Titanic (Diminutive)</v>
          </cell>
          <cell r="D31" t="str">
            <v>WotC</v>
          </cell>
          <cell r="E31" t="str">
            <v>MM2</v>
          </cell>
          <cell r="F31">
            <v>218</v>
          </cell>
          <cell r="H31">
            <v>36</v>
          </cell>
          <cell r="I31">
            <v>-10</v>
          </cell>
          <cell r="J31">
            <v>16</v>
          </cell>
          <cell r="U31">
            <v>8</v>
          </cell>
          <cell r="W31" t="str">
            <v>b20</v>
          </cell>
          <cell r="X31">
            <v>14</v>
          </cell>
          <cell r="Y31">
            <v>14</v>
          </cell>
          <cell r="Z31">
            <v>14</v>
          </cell>
          <cell r="AF31">
            <v>25</v>
          </cell>
          <cell r="AW31">
            <v>20</v>
          </cell>
        </row>
        <row r="32">
          <cell r="A32" t="str">
            <v>Titanic (Fine)</v>
          </cell>
          <cell r="D32" t="str">
            <v>WotC</v>
          </cell>
          <cell r="E32" t="str">
            <v>MM2</v>
          </cell>
          <cell r="F32">
            <v>218</v>
          </cell>
          <cell r="H32">
            <v>36</v>
          </cell>
          <cell r="I32">
            <v>-12</v>
          </cell>
          <cell r="J32">
            <v>16</v>
          </cell>
          <cell r="U32">
            <v>8</v>
          </cell>
          <cell r="W32" t="str">
            <v>b20</v>
          </cell>
          <cell r="X32">
            <v>14</v>
          </cell>
          <cell r="Y32">
            <v>14</v>
          </cell>
          <cell r="Z32">
            <v>14</v>
          </cell>
          <cell r="AF32">
            <v>25</v>
          </cell>
          <cell r="AW32">
            <v>20</v>
          </cell>
        </row>
        <row r="33">
          <cell r="A33" t="str">
            <v>Titanic (Medium)</v>
          </cell>
          <cell r="D33" t="str">
            <v>WotC</v>
          </cell>
          <cell r="E33" t="str">
            <v>MM2</v>
          </cell>
          <cell r="F33">
            <v>218</v>
          </cell>
          <cell r="H33">
            <v>26</v>
          </cell>
          <cell r="I33">
            <v>-4</v>
          </cell>
          <cell r="J33">
            <v>14</v>
          </cell>
          <cell r="U33">
            <v>8</v>
          </cell>
          <cell r="W33" t="str">
            <v>b20</v>
          </cell>
          <cell r="X33">
            <v>14</v>
          </cell>
          <cell r="Y33">
            <v>14</v>
          </cell>
          <cell r="Z33">
            <v>14</v>
          </cell>
          <cell r="AF33">
            <v>25</v>
          </cell>
          <cell r="AW33">
            <v>20</v>
          </cell>
        </row>
        <row r="34">
          <cell r="A34" t="str">
            <v>Titanic (Small)</v>
          </cell>
          <cell r="D34" t="str">
            <v>WotC</v>
          </cell>
          <cell r="E34" t="str">
            <v>MM2</v>
          </cell>
          <cell r="F34">
            <v>218</v>
          </cell>
          <cell r="H34">
            <v>30</v>
          </cell>
          <cell r="I34">
            <v>-6</v>
          </cell>
          <cell r="J34">
            <v>16</v>
          </cell>
          <cell r="U34">
            <v>8</v>
          </cell>
          <cell r="W34" t="str">
            <v>b20</v>
          </cell>
          <cell r="X34">
            <v>14</v>
          </cell>
          <cell r="Y34">
            <v>14</v>
          </cell>
          <cell r="Z34">
            <v>14</v>
          </cell>
          <cell r="AF34">
            <v>25</v>
          </cell>
          <cell r="AW34">
            <v>20</v>
          </cell>
        </row>
        <row r="35">
          <cell r="A35" t="str">
            <v>Titanic (Tiny)</v>
          </cell>
          <cell r="D35" t="str">
            <v>WotC</v>
          </cell>
          <cell r="E35" t="str">
            <v>MM2</v>
          </cell>
          <cell r="F35">
            <v>218</v>
          </cell>
          <cell r="H35">
            <v>34</v>
          </cell>
          <cell r="I35">
            <v>-8</v>
          </cell>
          <cell r="J35">
            <v>16</v>
          </cell>
          <cell r="U35">
            <v>8</v>
          </cell>
          <cell r="W35" t="str">
            <v>b20</v>
          </cell>
          <cell r="X35">
            <v>14</v>
          </cell>
          <cell r="Y35">
            <v>14</v>
          </cell>
          <cell r="Z35">
            <v>14</v>
          </cell>
          <cell r="AF35">
            <v>25</v>
          </cell>
          <cell r="AW35">
            <v>20</v>
          </cell>
        </row>
        <row r="36">
          <cell r="A36" t="str">
            <v>Warbeast</v>
          </cell>
          <cell r="D36" t="str">
            <v>WotC</v>
          </cell>
          <cell r="E36" t="str">
            <v>MM2</v>
          </cell>
          <cell r="F36">
            <v>218</v>
          </cell>
          <cell r="H36">
            <v>3</v>
          </cell>
          <cell r="J36">
            <v>3</v>
          </cell>
          <cell r="L36">
            <v>2</v>
          </cell>
          <cell r="V36">
            <v>10</v>
          </cell>
          <cell r="AY36" t="str">
            <v>Listen</v>
          </cell>
          <cell r="AZ36">
            <v>1</v>
          </cell>
          <cell r="BA36" t="str">
            <v>Spot</v>
          </cell>
          <cell r="BB36">
            <v>1</v>
          </cell>
        </row>
        <row r="43">
          <cell r="A43" t="str">
            <v>Captured One (Common)</v>
          </cell>
          <cell r="B43" t="str">
            <v>]Separate Hit Points (Ex)[Separate Hit Point totals for each part</v>
          </cell>
          <cell r="C43" t="str">
            <v xml:space="preserve">]Construct Traits (Ex)[Immune to mind-iffluencing effects, poison, sleep, paralysis, stunning, </v>
          </cell>
          <cell r="D43" t="str">
            <v>][disease, death effects, necromantic effects, &amp; any Fort. Saves (unless it can affect an object)</v>
          </cell>
          <cell r="E43" t="str">
            <v>]Senses (Ex)[</v>
          </cell>
          <cell r="F43" t="str">
            <v>]Shared Damage (Ex)[</v>
          </cell>
        </row>
        <row r="44">
          <cell r="A44" t="str">
            <v>Captured One (Gutterspine)</v>
          </cell>
          <cell r="B44" t="str">
            <v>]Separate Hit Points (Ex)[Separate Hit Point totals for each part</v>
          </cell>
          <cell r="C44" t="str">
            <v xml:space="preserve">]Construct Traits (Ex)[Immune to mind-iffluencing effects, poison, sleep, paralysis, stunning, </v>
          </cell>
          <cell r="D44" t="str">
            <v>][disease, death effects, necromantic effects, &amp; any Fort. Saves (unless it can affect an object)</v>
          </cell>
          <cell r="E44" t="str">
            <v>]Senses (Ex)[</v>
          </cell>
          <cell r="F44" t="str">
            <v>]Shared Damage (Ex)[</v>
          </cell>
        </row>
        <row r="45">
          <cell r="A45" t="str">
            <v>Captured One (Shrapnyl)</v>
          </cell>
          <cell r="B45" t="str">
            <v>]Separate Hit Points (Ex)[Separate Hit Point totals for each part</v>
          </cell>
          <cell r="C45" t="str">
            <v xml:space="preserve">]Construct Traits (Ex)[Immune to mind-iffluencing effects, poison, sleep, paralysis, stunning, </v>
          </cell>
          <cell r="D45" t="str">
            <v>][disease, death effects, necromantic effects, &amp; any Fort. Saves (unless it can affect an object)</v>
          </cell>
          <cell r="E45" t="str">
            <v>]Senses (Ex)[</v>
          </cell>
          <cell r="F45" t="str">
            <v>]Shared Damage (Ex)[</v>
          </cell>
        </row>
        <row r="46">
          <cell r="A46" t="str">
            <v>Captured One (Tatterdemanimal)</v>
          </cell>
          <cell r="B46" t="str">
            <v>]Separate Hit Points (Ex)[Separate Hit Point totals for each part</v>
          </cell>
          <cell r="C46" t="str">
            <v xml:space="preserve">]Construct Traits (Ex)[Immune to mind-iffluencing effects, poison, sleep, paralysis, stunning, </v>
          </cell>
          <cell r="D46" t="str">
            <v>][disease, death effects, necromantic effects, &amp; any Fort. Saves (unless it can affect an object)</v>
          </cell>
          <cell r="E46" t="str">
            <v>]Senses (Ex)[</v>
          </cell>
          <cell r="F46" t="str">
            <v>]Shared Damage (Ex)[</v>
          </cell>
        </row>
        <row r="47">
          <cell r="A47" t="str">
            <v>Chimeric</v>
          </cell>
          <cell r="B47" t="str">
            <v>]Flight[50', poor</v>
          </cell>
          <cell r="C47" t="str">
            <v>2d6 bite, 1d8 butt</v>
          </cell>
          <cell r="D47" t="str">
            <v>Breath Weapon</v>
          </cell>
          <cell r="E47" t="str">
            <v>Scent</v>
          </cell>
          <cell r="F47" t="str">
            <v>Multiattack</v>
          </cell>
        </row>
        <row r="48">
          <cell r="A48" t="str">
            <v>Death Knight</v>
          </cell>
          <cell r="B48" t="str">
            <v>]Touch Attack (Su)[Damage: 1d8+Cha &amp; 1 point of Con</v>
          </cell>
          <cell r="C48" t="str">
            <v>Abyssal Blast</v>
          </cell>
          <cell r="D48" t="str">
            <v>Fear Aura</v>
          </cell>
          <cell r="E48" t="str">
            <v>Immunities</v>
          </cell>
          <cell r="F48" t="str">
            <v>Summon Mount</v>
          </cell>
          <cell r="G48" t="str">
            <v>Undead Traits</v>
          </cell>
          <cell r="H48" t="e">
            <v>#REF!</v>
          </cell>
          <cell r="I48" t="e">
            <v>#REF!</v>
          </cell>
          <cell r="J48" t="e">
            <v>#REF!</v>
          </cell>
          <cell r="K48" t="e">
            <v>#REF!</v>
          </cell>
          <cell r="L48" t="str">
            <v>]Immunities (Ex)[Immune to cold, electricity, &amp; polymorph.</v>
          </cell>
          <cell r="M48" t="e">
            <v>#REF!</v>
          </cell>
          <cell r="N48" t="str">
            <v>]Turn Immunity (Ex)[Cannot be turned. However, holy word will bannish.</v>
          </cell>
          <cell r="O48" t="str">
            <v>]Undead Traits (Ex)[Immune to mind affecting/death/nerco/sleep effects, poison, paralysis, stunning,</v>
          </cell>
          <cell r="P48" t="str">
            <v>][&amp; any effect that requires a fortitude save unless it works on objects.</v>
          </cell>
          <cell r="Q48" t="str">
            <v>][Not subject to critical hits, subdual/ability damage, ability/energy drain,</v>
          </cell>
          <cell r="R48" t="str">
            <v>][or death from massive damage.</v>
          </cell>
          <cell r="S48" t="str">
            <v>][Cannot be raised.  Can only be ressurected if willing.</v>
          </cell>
        </row>
        <row r="49">
          <cell r="A49" t="str">
            <v>Half-Golem (Clay) - Failed Save</v>
          </cell>
          <cell r="B49" t="str">
            <v>]Slow Top Speed[Cannot run.</v>
          </cell>
          <cell r="C49" t="str">
            <v>Wound</v>
          </cell>
          <cell r="D49" t="str">
            <v>Berserk</v>
          </cell>
          <cell r="E49" t="str">
            <v>Haste</v>
          </cell>
          <cell r="F49" t="str">
            <v>Immune to Piercing &amp; Slashing</v>
          </cell>
        </row>
        <row r="50">
          <cell r="A50" t="str">
            <v>Half-Golem (Clay) - Made Save</v>
          </cell>
          <cell r="B50" t="str">
            <v>]Slow Top Speed[Cannot run.</v>
          </cell>
          <cell r="C50" t="str">
            <v>Wound</v>
          </cell>
          <cell r="D50" t="str">
            <v>Berserk</v>
          </cell>
          <cell r="E50" t="str">
            <v>Haste</v>
          </cell>
          <cell r="F50" t="str">
            <v>Immune to Piercing &amp; Slashing</v>
          </cell>
        </row>
        <row r="51">
          <cell r="A51" t="str">
            <v>Half-Golem (Flesh) - Failed Save</v>
          </cell>
          <cell r="B51" t="str">
            <v>]Slow Top Speed[Cannot run.</v>
          </cell>
          <cell r="C51" t="str">
            <v>Berserk</v>
          </cell>
        </row>
        <row r="52">
          <cell r="A52" t="str">
            <v>Half-Golem (Flesh) - Made Save</v>
          </cell>
          <cell r="B52" t="str">
            <v>]Slow Top Speed[Cannot run.</v>
          </cell>
          <cell r="C52" t="str">
            <v>Berserk</v>
          </cell>
        </row>
        <row r="53">
          <cell r="A53" t="str">
            <v>Half-Golem (Iron) - Failed Save</v>
          </cell>
          <cell r="B53" t="str">
            <v>]Slow Top Speed[Cannot run.</v>
          </cell>
          <cell r="C53" t="str">
            <v>Breath Weapon</v>
          </cell>
          <cell r="D53" t="str">
            <v>Rust Vulnerability</v>
          </cell>
        </row>
        <row r="54">
          <cell r="A54" t="str">
            <v>Half-Golem (Iron) - Made Save</v>
          </cell>
          <cell r="B54" t="str">
            <v>]Slow Top Speed[Cannot run.</v>
          </cell>
          <cell r="C54" t="str">
            <v>Breath Weapon</v>
          </cell>
          <cell r="D54" t="str">
            <v>Rust Vulnerability</v>
          </cell>
        </row>
        <row r="55">
          <cell r="A55" t="str">
            <v>Half-Golem (Stone) - Failed Save</v>
          </cell>
          <cell r="B55" t="str">
            <v>]Slow Top Speed[Cannot run.</v>
          </cell>
          <cell r="C55" t="str">
            <v>Slow</v>
          </cell>
        </row>
        <row r="56">
          <cell r="A56" t="str">
            <v>Half-Golem (Stone) - Made Save</v>
          </cell>
          <cell r="B56" t="str">
            <v>]Slow Top Speed[Cannot run.</v>
          </cell>
          <cell r="C56" t="str">
            <v>Slow</v>
          </cell>
        </row>
        <row r="57">
          <cell r="A57" t="str">
            <v>Kaiju (Huge)</v>
          </cell>
          <cell r="B57" t="str">
            <v>]Special Attacks[1 + 1 per 3 HD above 40, gain a special attack.</v>
          </cell>
          <cell r="C57" t="str">
            <v>][Augmented Criticals, Battle Frenzy, Breath Weapon, Energized Attack,</v>
          </cell>
          <cell r="D57" t="str">
            <v>][Ranged Attack, Ray Attack, Shockwave, Spell-like Ability,</v>
          </cell>
          <cell r="E57" t="str">
            <v>][Swallow Whole, &amp; Windstorm.</v>
          </cell>
          <cell r="F57" t="str">
            <v>]Special Qualities[1 + 1 per 3 HD above 40, gain a special quality.</v>
          </cell>
          <cell r="G57" t="str">
            <v>][Absorb Energy, Additional Energy Resistance, Additional Movement Type,</v>
          </cell>
          <cell r="H57" t="str">
            <v>][Death Throes, Fast Healing, Immunity, No Breath,</v>
          </cell>
          <cell r="I57" t="str">
            <v>][Reflect Spells, &amp; See Invisibility.</v>
          </cell>
          <cell r="J57" t="str">
            <v>]Great Fortitude (Ex)[Per the feat.</v>
          </cell>
        </row>
        <row r="58">
          <cell r="A58" t="str">
            <v>Kaiju (Large)</v>
          </cell>
          <cell r="B58" t="str">
            <v>]Special Attacks[1 + 1 per 3 HD above 40, gain a special attack.</v>
          </cell>
          <cell r="C58" t="str">
            <v>][Augmented Criticals, Battle Frenzy, Breath Weapon, Energized Attack,</v>
          </cell>
          <cell r="D58" t="str">
            <v>][Ranged Attack, Ray Attack, Shockwave, Spell-like Ability,</v>
          </cell>
          <cell r="E58" t="str">
            <v>][Swallow Whole, &amp; Windstorm.</v>
          </cell>
          <cell r="F58" t="str">
            <v>]Special Qualities[1 + 1 per 3 HD above 40, gain a special quality.</v>
          </cell>
          <cell r="G58" t="str">
            <v>][Absorb Energy, Additional Energy Resistance, Additional Movement Type,</v>
          </cell>
          <cell r="H58" t="str">
            <v>][Death Throes, Fast Healing, Immunity, No Breath,</v>
          </cell>
          <cell r="I58" t="str">
            <v>][Reflect Spells, &amp; See Invisibility.</v>
          </cell>
          <cell r="J58" t="str">
            <v>]Great Fortitude (Ex)[Per the feat.</v>
          </cell>
        </row>
        <row r="59">
          <cell r="A59" t="str">
            <v>Kaiju (Medium)</v>
          </cell>
          <cell r="B59" t="str">
            <v>]Special Attacks[1 + 1 per 3 HD above 40, gain a special attack.</v>
          </cell>
          <cell r="C59" t="str">
            <v>][Augmented Criticals, Battle Frenzy, Breath Weapon, Energized Attack,</v>
          </cell>
          <cell r="D59" t="str">
            <v>][Ranged Attack, Ray Attack, Shockwave, Spell-like Ability,</v>
          </cell>
          <cell r="E59" t="str">
            <v>][Swallow Whole, &amp; Windstorm.</v>
          </cell>
          <cell r="F59" t="str">
            <v>]Special Qualities[1 + 1 per 3 HD above 40, gain a special quality.</v>
          </cell>
          <cell r="G59" t="str">
            <v>][Absorb Energy, Additional Energy Resistance, Additional Movement Type,</v>
          </cell>
          <cell r="H59" t="str">
            <v>][Death Throes, Fast Healing, Immunity, No Breath,</v>
          </cell>
          <cell r="I59" t="str">
            <v>][Reflect Spells, &amp; See Invisibility.</v>
          </cell>
          <cell r="J59" t="str">
            <v>]Great Fortitude (Ex)[Per the feat.</v>
          </cell>
        </row>
        <row r="60">
          <cell r="A60" t="str">
            <v>Kaiju (Small)</v>
          </cell>
          <cell r="B60" t="str">
            <v>]Special Attacks[1 + 1 per 3 HD above 40, gain a special attack.</v>
          </cell>
          <cell r="C60" t="str">
            <v>][Augmented Criticals, Battle Frenzy, Breath Weapon, Energized Attack,</v>
          </cell>
          <cell r="D60" t="str">
            <v>][Ranged Attack, Ray Attack, Shockwave, Spell-like Ability,</v>
          </cell>
          <cell r="E60" t="str">
            <v>][Swallow Whole, &amp; Windstorm.</v>
          </cell>
          <cell r="F60" t="str">
            <v>]Special Qualities[1 + 1 per 3 HD above 40, gain a special quality.</v>
          </cell>
          <cell r="G60" t="str">
            <v>][Absorb Energy, Additional Energy Resistance, Additional Movement Type,</v>
          </cell>
          <cell r="H60" t="str">
            <v>][Death Throes, Fast Healing, Immunity, No Breath,</v>
          </cell>
          <cell r="I60" t="str">
            <v>][Reflect Spells, &amp; See Invisibility.</v>
          </cell>
          <cell r="J60" t="str">
            <v>]Great Fortitude (Ex)[Per the feat.</v>
          </cell>
        </row>
        <row r="61">
          <cell r="A61" t="str">
            <v>Kaiju (Tiny)</v>
          </cell>
          <cell r="B61" t="str">
            <v>]Special Attacks[1 + 1 per 3 HD above 40, gain a special attack.</v>
          </cell>
          <cell r="C61" t="str">
            <v>][Augmented Criticals, Battle Frenzy, Breath Weapon, Energized Attack,</v>
          </cell>
          <cell r="D61" t="str">
            <v>][Ranged Attack, Ray Attack, Shockwave, Spell-like Ability,</v>
          </cell>
          <cell r="E61" t="str">
            <v>][Swallow Whole, &amp; Windstorm.</v>
          </cell>
          <cell r="F61" t="str">
            <v>]Special Qualities[1 + 1 per 3 HD above 40, gain a special quality.</v>
          </cell>
          <cell r="G61" t="str">
            <v>][Absorb Energy, Additional Energy Resistance, Additional Movement Type,</v>
          </cell>
          <cell r="H61" t="str">
            <v>][Death Throes, Fast Healing, Immunity, No Breath,</v>
          </cell>
          <cell r="I61" t="str">
            <v>][Reflect Spells, &amp; See Invisibility.</v>
          </cell>
          <cell r="J61" t="str">
            <v>]Great Fortitude (Ex)[Per the feat.</v>
          </cell>
        </row>
        <row r="62">
          <cell r="A62" t="str">
            <v>Magical Construct (Metal)</v>
          </cell>
          <cell r="B62" t="str">
            <v>Breath Weapon (1 of 5)</v>
          </cell>
        </row>
        <row r="63">
          <cell r="A63" t="str">
            <v>Magical Construct (Stone)</v>
          </cell>
          <cell r="B63" t="str">
            <v>Breath Weapon (1 of 4)</v>
          </cell>
        </row>
        <row r="64">
          <cell r="A64" t="str">
            <v>Monster of Legend</v>
          </cell>
          <cell r="B64" t="str">
            <v>1 - Breath Weapon, Frightful Presence, Poison, Raging Blood, Spells</v>
          </cell>
          <cell r="C64" t="str">
            <v>2 - DR, Enhanced Attributes, Fast Healing, Greater Damage, Haste, Immunity (2), Reflective Hide, Regrow Limbs, See in Darkness, SR, Subtype</v>
          </cell>
          <cell r="D64" t="str">
            <v>Improved Initiative</v>
          </cell>
          <cell r="E64" t="str">
            <v>Multiattack</v>
          </cell>
        </row>
        <row r="65">
          <cell r="A65" t="str">
            <v>Psionic</v>
          </cell>
          <cell r="B65" t="e">
            <v>#REF!</v>
          </cell>
          <cell r="C65" t="str">
            <v>Telepathy 100' (Su)</v>
          </cell>
          <cell r="D65" t="e">
            <v>#REF!</v>
          </cell>
          <cell r="E65" t="e">
            <v>#REF!</v>
          </cell>
          <cell r="F65" t="e">
            <v>#REF!</v>
          </cell>
          <cell r="G65" t="str">
            <v>]Telepathy (Su)[Communicate telepathically with literate creatures within 100'</v>
          </cell>
          <cell r="H65" t="e">
            <v>#REF!</v>
          </cell>
        </row>
        <row r="66">
          <cell r="A66" t="str">
            <v>Shade</v>
          </cell>
          <cell r="B66" t="str">
            <v>+2 competence bonus to attack and damage in darkness</v>
          </cell>
          <cell r="C66" t="str">
            <v>Control light, fast healing (2 hp/rd), ivisibility (1/rd), shadesight, shadow image (3/day),and no penalties due to darkness</v>
          </cell>
          <cell r="D66" t="str">
            <v>]Speed[Increases by 20' when in darkness</v>
          </cell>
          <cell r="E66" t="str">
            <v>]AC[+4 deflection bonus in darkness</v>
          </cell>
          <cell r="F66" t="str">
            <v>]Attacks &amp; Damage[+2 competence bonus to attacks and damage in darkness</v>
          </cell>
          <cell r="G66" t="e">
            <v>#REF!</v>
          </cell>
          <cell r="H66" t="str">
            <v>]Fast Healing (Ex)[Regains 2 hp/rd when not in bright light</v>
          </cell>
          <cell r="I66" t="e">
            <v>#REF!</v>
          </cell>
          <cell r="J66" t="str">
            <v>]Shadesight (Sp)[Darkvision 60'</v>
          </cell>
          <cell r="K66" t="e">
            <v>#REF!</v>
          </cell>
          <cell r="L66" t="e">
            <v>#REF!</v>
          </cell>
          <cell r="M66" t="str">
            <v>]Saves[In darkness, +4 luck bonus to all saves</v>
          </cell>
          <cell r="N66" t="str">
            <v>]Abilities[In darkness, Con &amp; Cha increase by +2</v>
          </cell>
          <cell r="O66" t="str">
            <v>]Skills[In darkness, +4 racial bonus to Listen &amp; Spot and +8 racial bonus to Hide &amp; Move Silently</v>
          </cell>
          <cell r="P66" t="str">
            <v>][Suffer no penalties from darkness</v>
          </cell>
          <cell r="Q66" t="str">
            <v>]Shadow Strike (Sp)[Move-equivalent, "teleport" 2/rd into any shadowy area within 300'</v>
          </cell>
          <cell r="R66" t="str">
            <v>]Shadow Travel[1/day, Teleport Without Error into shadowy area or</v>
          </cell>
          <cell r="S66" t="str">
            <v>][Plane Shift to the Plane of Shadow from a shadowy area</v>
          </cell>
        </row>
        <row r="67">
          <cell r="A67" t="str">
            <v>Spellstiched</v>
          </cell>
          <cell r="B67" t="str">
            <v>]Spell-like Abilities (Sp)[</v>
          </cell>
        </row>
        <row r="68">
          <cell r="A68" t="str">
            <v>Tauric</v>
          </cell>
        </row>
        <row r="69">
          <cell r="A69" t="str">
            <v>Titanic (Diminutive)</v>
          </cell>
          <cell r="B69" t="str">
            <v>]Area Attacks[</v>
          </cell>
          <cell r="C69" t="str">
            <v>]Increased Damage[</v>
          </cell>
          <cell r="D69" t="str">
            <v>]Poison Increase[</v>
          </cell>
          <cell r="E69" t="str">
            <v>]Trample[</v>
          </cell>
          <cell r="F69" t="str">
            <v>]Great Fortitude (Ex)[Per the feat.</v>
          </cell>
        </row>
        <row r="70">
          <cell r="A70" t="str">
            <v>Titanic (Fine)</v>
          </cell>
          <cell r="B70" t="str">
            <v>]Area Attacks[</v>
          </cell>
          <cell r="C70" t="str">
            <v>]Increased Damage[</v>
          </cell>
          <cell r="D70" t="str">
            <v>]Poison Increase[</v>
          </cell>
          <cell r="E70" t="str">
            <v>]Trample[</v>
          </cell>
          <cell r="F70" t="str">
            <v>]Great Fortitude (Ex)[Per the feat.</v>
          </cell>
        </row>
        <row r="71">
          <cell r="A71" t="str">
            <v>Titanic (Medium)</v>
          </cell>
          <cell r="B71" t="str">
            <v>]Area Attacks[</v>
          </cell>
          <cell r="C71" t="str">
            <v>]Increased Damage[</v>
          </cell>
          <cell r="D71" t="str">
            <v>]Poison Increase[</v>
          </cell>
          <cell r="E71" t="str">
            <v>]Trample[</v>
          </cell>
          <cell r="F71" t="str">
            <v>]Great Fortitude (Ex)[Per the feat.</v>
          </cell>
        </row>
        <row r="72">
          <cell r="A72" t="str">
            <v>Titanic (Small)</v>
          </cell>
          <cell r="B72" t="str">
            <v>]Area Attacks[</v>
          </cell>
          <cell r="C72" t="str">
            <v>]Increased Damage[</v>
          </cell>
          <cell r="D72" t="str">
            <v>]Poison Increase[</v>
          </cell>
          <cell r="E72" t="str">
            <v>]Trample[</v>
          </cell>
          <cell r="F72" t="str">
            <v>]Great Fortitude (Ex)[Per the feat.</v>
          </cell>
        </row>
        <row r="73">
          <cell r="A73" t="str">
            <v>Titanic (Tiny)</v>
          </cell>
          <cell r="B73" t="str">
            <v>]Area Attacks[</v>
          </cell>
          <cell r="C73" t="str">
            <v>]Increased Damage[</v>
          </cell>
          <cell r="D73" t="str">
            <v>]Poison Increase[</v>
          </cell>
          <cell r="E73" t="str">
            <v>]Trample[</v>
          </cell>
          <cell r="F73" t="str">
            <v>]Great Fortitude (Ex)[Per the feat.</v>
          </cell>
        </row>
        <row r="74">
          <cell r="A74" t="str">
            <v>Warbeast</v>
          </cell>
          <cell r="B74" t="str">
            <v>]Combative Mount[</v>
          </cell>
        </row>
      </sheetData>
      <sheetData sheetId="4">
        <row r="276">
          <cell r="A276" t="str">
            <v>Air</v>
          </cell>
        </row>
        <row r="277">
          <cell r="A277" t="str">
            <v>Animal</v>
          </cell>
        </row>
        <row r="278">
          <cell r="A278" t="str">
            <v>Beastmaster †</v>
          </cell>
        </row>
        <row r="279">
          <cell r="A279" t="str">
            <v>Cavern</v>
          </cell>
        </row>
        <row r="280">
          <cell r="A280" t="str">
            <v>Celerity †</v>
          </cell>
        </row>
        <row r="281">
          <cell r="A281" t="str">
            <v>Chaos</v>
          </cell>
        </row>
        <row r="282">
          <cell r="A282" t="str">
            <v>Charm</v>
          </cell>
        </row>
        <row r="283">
          <cell r="A283" t="str">
            <v>Community †</v>
          </cell>
        </row>
        <row r="284">
          <cell r="A284" t="str">
            <v>Craft</v>
          </cell>
        </row>
        <row r="285">
          <cell r="A285" t="str">
            <v>Creation</v>
          </cell>
        </row>
        <row r="286">
          <cell r="A286" t="str">
            <v>Darkness</v>
          </cell>
        </row>
        <row r="287">
          <cell r="A287" t="str">
            <v>Death</v>
          </cell>
        </row>
        <row r="288">
          <cell r="A288" t="str">
            <v>Destruction</v>
          </cell>
        </row>
        <row r="289">
          <cell r="A289" t="str">
            <v>Divination †</v>
          </cell>
        </row>
        <row r="290">
          <cell r="A290" t="str">
            <v>Domination †</v>
          </cell>
        </row>
        <row r="291">
          <cell r="A291" t="str">
            <v>Drow</v>
          </cell>
        </row>
        <row r="292">
          <cell r="A292" t="str">
            <v>Dwarf</v>
          </cell>
        </row>
        <row r="293">
          <cell r="A293" t="str">
            <v>Earth</v>
          </cell>
        </row>
        <row r="294">
          <cell r="A294" t="str">
            <v>Elf</v>
          </cell>
        </row>
        <row r="295">
          <cell r="A295" t="str">
            <v>Evil</v>
          </cell>
        </row>
        <row r="296">
          <cell r="A296" t="str">
            <v>Exorcism †</v>
          </cell>
        </row>
        <row r="297">
          <cell r="A297" t="str">
            <v>Family</v>
          </cell>
        </row>
        <row r="298">
          <cell r="A298" t="str">
            <v>Fate</v>
          </cell>
        </row>
        <row r="299">
          <cell r="A299" t="str">
            <v>Fire</v>
          </cell>
        </row>
        <row r="300">
          <cell r="A300" t="str">
            <v>Fortitude (HnH)</v>
          </cell>
        </row>
        <row r="301">
          <cell r="A301" t="str">
            <v>Glory †</v>
          </cell>
        </row>
        <row r="302">
          <cell r="A302" t="str">
            <v>Gnome</v>
          </cell>
        </row>
        <row r="303">
          <cell r="A303" t="str">
            <v>Good</v>
          </cell>
        </row>
        <row r="304">
          <cell r="A304" t="str">
            <v>Halfling</v>
          </cell>
        </row>
        <row r="305">
          <cell r="A305" t="str">
            <v>Hatred</v>
          </cell>
        </row>
        <row r="306">
          <cell r="A306" t="str">
            <v>Healing</v>
          </cell>
        </row>
        <row r="307">
          <cell r="A307" t="str">
            <v>Illusion</v>
          </cell>
        </row>
        <row r="308">
          <cell r="A308" t="str">
            <v>Inquisition †</v>
          </cell>
        </row>
        <row r="309">
          <cell r="A309" t="str">
            <v>Knowledge</v>
          </cell>
        </row>
        <row r="310">
          <cell r="A310" t="str">
            <v>Law</v>
          </cell>
        </row>
        <row r="311">
          <cell r="A311" t="str">
            <v>Luck</v>
          </cell>
        </row>
        <row r="312">
          <cell r="A312" t="str">
            <v>Madness †</v>
          </cell>
        </row>
        <row r="313">
          <cell r="A313" t="str">
            <v>Magic</v>
          </cell>
        </row>
        <row r="314">
          <cell r="A314" t="str">
            <v>Mentalism</v>
          </cell>
        </row>
        <row r="315">
          <cell r="A315" t="str">
            <v>Metal</v>
          </cell>
        </row>
        <row r="316">
          <cell r="A316" t="str">
            <v>Mind †</v>
          </cell>
        </row>
        <row r="317">
          <cell r="A317" t="str">
            <v>Moon</v>
          </cell>
        </row>
        <row r="318">
          <cell r="A318" t="str">
            <v>Mysticism †</v>
          </cell>
        </row>
        <row r="319">
          <cell r="A319" t="str">
            <v>Nobility</v>
          </cell>
        </row>
        <row r="320">
          <cell r="A320" t="str">
            <v>Ocean</v>
          </cell>
        </row>
        <row r="321">
          <cell r="A321" t="str">
            <v>Orc</v>
          </cell>
        </row>
        <row r="322">
          <cell r="A322" t="str">
            <v>Pestilence †</v>
          </cell>
        </row>
        <row r="323">
          <cell r="A323" t="str">
            <v>Planning</v>
          </cell>
        </row>
        <row r="324">
          <cell r="A324" t="str">
            <v>Plant</v>
          </cell>
        </row>
        <row r="325">
          <cell r="A325" t="str">
            <v>Portal</v>
          </cell>
        </row>
        <row r="326">
          <cell r="A326" t="str">
            <v>Protection</v>
          </cell>
        </row>
        <row r="327">
          <cell r="A327" t="str">
            <v>Renewal</v>
          </cell>
        </row>
        <row r="328">
          <cell r="A328" t="str">
            <v>Retribution</v>
          </cell>
        </row>
        <row r="329">
          <cell r="A329" t="str">
            <v>Rune</v>
          </cell>
        </row>
        <row r="330">
          <cell r="A330" t="str">
            <v>Scalykind</v>
          </cell>
        </row>
        <row r="331">
          <cell r="A331" t="str">
            <v>Slime</v>
          </cell>
        </row>
        <row r="332">
          <cell r="A332" t="str">
            <v>Spell</v>
          </cell>
        </row>
        <row r="333">
          <cell r="A333" t="str">
            <v>Spider</v>
          </cell>
        </row>
        <row r="334">
          <cell r="A334" t="str">
            <v>Stonehearth (HnH)</v>
          </cell>
        </row>
        <row r="335">
          <cell r="A335" t="str">
            <v>Storm</v>
          </cell>
        </row>
        <row r="336">
          <cell r="A336" t="str">
            <v>Strength</v>
          </cell>
        </row>
        <row r="337">
          <cell r="A337" t="str">
            <v>Suffering</v>
          </cell>
        </row>
        <row r="338">
          <cell r="A338" t="str">
            <v>Summoning †</v>
          </cell>
        </row>
        <row r="339">
          <cell r="A339" t="str">
            <v>Sun</v>
          </cell>
        </row>
        <row r="340">
          <cell r="A340" t="str">
            <v>Sword (HnH)</v>
          </cell>
        </row>
        <row r="341">
          <cell r="A341" t="str">
            <v>Time</v>
          </cell>
        </row>
        <row r="342">
          <cell r="A342" t="str">
            <v>Trade</v>
          </cell>
        </row>
        <row r="343">
          <cell r="A343" t="str">
            <v>Travel</v>
          </cell>
        </row>
        <row r="344">
          <cell r="A344" t="str">
            <v>Trickery</v>
          </cell>
        </row>
        <row r="345">
          <cell r="A345" t="str">
            <v>Tyranny</v>
          </cell>
        </row>
        <row r="346">
          <cell r="A346" t="str">
            <v>Undeath</v>
          </cell>
        </row>
        <row r="347">
          <cell r="A347" t="str">
            <v>War</v>
          </cell>
        </row>
        <row r="348">
          <cell r="A348" t="str">
            <v>Water</v>
          </cell>
        </row>
      </sheetData>
      <sheetData sheetId="5">
        <row r="14">
          <cell r="A14" t="str">
            <v>Abjurer</v>
          </cell>
          <cell r="C14"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4" t="str">
            <v>WotC</v>
          </cell>
          <cell r="E14" t="str">
            <v>3.5e SRD</v>
          </cell>
          <cell r="G14">
            <v>20</v>
          </cell>
          <cell r="H14">
            <v>4</v>
          </cell>
          <cell r="I14">
            <v>0.5</v>
          </cell>
          <cell r="AF14">
            <v>0.33</v>
          </cell>
          <cell r="AL14">
            <v>0.33</v>
          </cell>
          <cell r="AR14">
            <v>0.5</v>
          </cell>
          <cell r="AX14">
            <v>1</v>
          </cell>
          <cell r="AY14" t="str">
            <v>Scribe Scroll</v>
          </cell>
          <cell r="AZ14" t="str">
            <v>Metamagic</v>
          </cell>
          <cell r="BA14">
            <v>5</v>
          </cell>
          <cell r="BB14">
            <v>5</v>
          </cell>
          <cell r="BY14">
            <v>3</v>
          </cell>
          <cell r="BZ14">
            <v>2</v>
          </cell>
          <cell r="CA14">
            <v>1</v>
          </cell>
          <cell r="CB14" t="str">
            <v>Acid</v>
          </cell>
          <cell r="CP14">
            <v>1</v>
          </cell>
          <cell r="CR14" t="str">
            <v>familiar</v>
          </cell>
          <cell r="CS14">
            <v>2</v>
          </cell>
          <cell r="CT14" t="str">
            <v>Concentration</v>
          </cell>
          <cell r="CU14" t="str">
            <v>Craft (General)</v>
          </cell>
          <cell r="CV14" t="str">
            <v>Decipher Script</v>
          </cell>
          <cell r="CW14" t="str">
            <v>Knowledge (General)</v>
          </cell>
          <cell r="CX14" t="str">
            <v>Profession (General)</v>
          </cell>
          <cell r="CY14" t="str">
            <v>Spellcraft</v>
          </cell>
        </row>
        <row r="15">
          <cell r="A15" t="str">
            <v>Acolyte of the Crystal Path</v>
          </cell>
          <cell r="C15" t="str">
            <v>Requirements:
Race:  Dwarf
Alignment:  Any Lawful
BAB:  +5
Feats:  Improved Unarmed Strike, Toughness
Skills:  Concentration 5 ranks
Weapon and Armor Proficiency:  The acolyte of the crystal path gains no proficiency in any type of weapons, armor, or shields.
1st:  Unarmed Attack Progression, Crystal Path
2nd:  Emerald Fists (+1)
3rd:  Flawless Stance (+1)
4th:  Emerald Fists (+2)
5th:  Rigid Body
6th:  Emerald Fists (+3), Flawless Stance (+2)
7th:  Earth Mastery
8th:  Emerald Fists (+4)
9th:  Flawless Stance (+3)
10th:  Critical Resistance, Body of Crystal</v>
          </cell>
          <cell r="D15" t="str">
            <v>Green Ronin</v>
          </cell>
          <cell r="E15" t="str">
            <v>Hammer &amp; Helm</v>
          </cell>
          <cell r="F15">
            <v>23</v>
          </cell>
          <cell r="G15">
            <v>10</v>
          </cell>
          <cell r="H15">
            <v>10</v>
          </cell>
          <cell r="I15">
            <v>0.75</v>
          </cell>
          <cell r="J15">
            <v>1</v>
          </cell>
          <cell r="AF15">
            <v>0.5</v>
          </cell>
          <cell r="AL15">
            <v>0.33</v>
          </cell>
          <cell r="AR15">
            <v>0.5</v>
          </cell>
          <cell r="BQ15">
            <v>1</v>
          </cell>
          <cell r="BR15">
            <v>3</v>
          </cell>
          <cell r="BS15">
            <v>3</v>
          </cell>
          <cell r="BT15" t="str">
            <v>--</v>
          </cell>
          <cell r="CS15">
            <v>4</v>
          </cell>
          <cell r="CT15" t="str">
            <v>Balance</v>
          </cell>
          <cell r="CU15" t="str">
            <v>Climb</v>
          </cell>
          <cell r="CV15" t="str">
            <v>Craft (General)</v>
          </cell>
          <cell r="CW15" t="str">
            <v>Handle Animal</v>
          </cell>
          <cell r="CX15" t="str">
            <v>Jump</v>
          </cell>
          <cell r="CY15" t="str">
            <v>Ride</v>
          </cell>
          <cell r="CZ15" t="str">
            <v>Spot</v>
          </cell>
          <cell r="DA15" t="str">
            <v>Swim</v>
          </cell>
        </row>
        <row r="16">
          <cell r="A16" t="str">
            <v>Acolyte of the Skin</v>
          </cell>
          <cell r="C16" t="str">
            <v>Requirements:
Alignment: Any non-good
Knowledge (The Planes [Outer Planes]): 8 ranks
Spellcasting: Ability to cast 3rd-level arcane spells
Special: The acolyte of the skin must have made peaceful contact with a summoned evil outsider.
Weapon and Armor Proficiency: No additional proficiency gained.
Class Abilities:
Gains additional spells per day per even class level of Acolyte of the Skin.
1st: Wear Fiend 
2nd: Flame Resistant
3rd: Fiendish Glare
4th: Fiendish Knowledge
5th: Skin Adaptation
6th: Cold Resistant
7th: Glare of the Pit
8th: Fiendish Knowledge
9th: Summon Fiend
10th: Symbiosis</v>
          </cell>
          <cell r="D16" t="str">
            <v>WotC</v>
          </cell>
          <cell r="E16" t="str">
            <v>Tome &amp; Blood</v>
          </cell>
          <cell r="F16">
            <v>43</v>
          </cell>
          <cell r="G16">
            <v>10</v>
          </cell>
          <cell r="H16">
            <v>4</v>
          </cell>
          <cell r="I16">
            <v>0.5</v>
          </cell>
          <cell r="AF16">
            <v>0.5</v>
          </cell>
          <cell r="AL16">
            <v>0.33</v>
          </cell>
          <cell r="AR16">
            <v>0.5</v>
          </cell>
          <cell r="AX16">
            <v>4</v>
          </cell>
          <cell r="AY16">
            <v>1</v>
          </cell>
          <cell r="CS16">
            <v>2</v>
          </cell>
          <cell r="CT16" t="str">
            <v>Concentration</v>
          </cell>
          <cell r="CU16" t="str">
            <v>Craft (General)</v>
          </cell>
          <cell r="CV16" t="str">
            <v>Knowledge (Arcana)</v>
          </cell>
          <cell r="CW16" t="str">
            <v>Knowledge (General)</v>
          </cell>
          <cell r="CX16" t="str">
            <v>Knowledge (Nature)</v>
          </cell>
          <cell r="CY16" t="str">
            <v>Knowledge (Psionic)</v>
          </cell>
          <cell r="CZ16" t="str">
            <v>Knowledge (Religion)</v>
          </cell>
          <cell r="DA16" t="str">
            <v>Profession (General)</v>
          </cell>
          <cell r="DB16" t="str">
            <v>Speak Language</v>
          </cell>
          <cell r="DC16" t="str">
            <v>Spellcraft</v>
          </cell>
          <cell r="DD16" t="str">
            <v>Write Language</v>
          </cell>
        </row>
        <row r="17">
          <cell r="A17" t="str">
            <v>Adept</v>
          </cell>
          <cell r="C17" t="str">
            <v>Alignment: Any
Weapon and Armor Proficiency: Adepts are skilled with all simple weapons. Adepts are not proficient with any type of armor nor with shields.
2nd Summon familiar</v>
          </cell>
          <cell r="D17" t="str">
            <v>WotC</v>
          </cell>
          <cell r="E17" t="str">
            <v>3.5e SRD</v>
          </cell>
          <cell r="G17">
            <v>20</v>
          </cell>
          <cell r="H17">
            <v>6</v>
          </cell>
          <cell r="I17">
            <v>0.5</v>
          </cell>
          <cell r="AF17">
            <v>0.33</v>
          </cell>
          <cell r="AL17">
            <v>0.33</v>
          </cell>
          <cell r="AR17">
            <v>0.5</v>
          </cell>
          <cell r="CS17">
            <v>4</v>
          </cell>
          <cell r="CT17" t="str">
            <v>Concentration</v>
          </cell>
          <cell r="CU17" t="str">
            <v>Craft (General)</v>
          </cell>
          <cell r="CV17" t="str">
            <v>Intimidate</v>
          </cell>
          <cell r="CW17" t="str">
            <v>Knowledge (Arcana)</v>
          </cell>
          <cell r="CX17" t="str">
            <v>Knowledge (General)</v>
          </cell>
          <cell r="CY17" t="str">
            <v>Knowledge (Nature)</v>
          </cell>
          <cell r="CZ17" t="str">
            <v>Knowledge (Psionic)</v>
          </cell>
          <cell r="DA17" t="str">
            <v>Knowledge (Religion)</v>
          </cell>
          <cell r="DB17" t="str">
            <v>Profession (General)</v>
          </cell>
          <cell r="DC17" t="str">
            <v>Speak Language</v>
          </cell>
          <cell r="DD17" t="str">
            <v>Spellcraft</v>
          </cell>
          <cell r="DE17" t="str">
            <v>Write Language</v>
          </cell>
        </row>
        <row r="18">
          <cell r="A18" t="str">
            <v>Air Lord</v>
          </cell>
          <cell r="C18" t="str">
            <v>Requirements:
Feats:  Mounted Combat
Skills:  Balance 4 ranks, Ride 8 ranks
Special:  Must have subdued a flying monster of at least CR 5 in single combat.
Weapon and Armor Proficiency:  The air lord is proficient with the use of all simple and martial weapons, as well as light and medium armor &amp; shield use.
1st:  Improved Aerial Rider, Bonus Feat
2nd:  Aerial Mount
3rd:  Swoop Attack
4th:  Feather Fall
6th:  Bonus Feat
7th:  Aerial Awareness
8th:  Summon Air Elemental
10th:  Bonus Feat</v>
          </cell>
          <cell r="D18" t="str">
            <v>AEG</v>
          </cell>
          <cell r="E18" t="str">
            <v>Dragons</v>
          </cell>
          <cell r="F18">
            <v>33</v>
          </cell>
          <cell r="G18">
            <v>10</v>
          </cell>
          <cell r="H18">
            <v>10</v>
          </cell>
          <cell r="I18">
            <v>1</v>
          </cell>
          <cell r="AF18">
            <v>0.5</v>
          </cell>
          <cell r="AL18">
            <v>0.5</v>
          </cell>
          <cell r="AR18">
            <v>0.33</v>
          </cell>
          <cell r="AX18">
            <v>1</v>
          </cell>
          <cell r="AZ18" t="str">
            <v>List_Validation</v>
          </cell>
          <cell r="CS18">
            <v>2</v>
          </cell>
          <cell r="CT18" t="str">
            <v>Concentration</v>
          </cell>
          <cell r="CU18" t="str">
            <v>Craft (General)</v>
          </cell>
          <cell r="CV18" t="str">
            <v>Handle Animal</v>
          </cell>
          <cell r="CW18" t="str">
            <v>Heal</v>
          </cell>
          <cell r="CX18" t="str">
            <v>Knowledge (Arcana)</v>
          </cell>
          <cell r="CY18" t="str">
            <v>Knowledge (General)</v>
          </cell>
          <cell r="CZ18" t="str">
            <v>Knowledge (Nature)</v>
          </cell>
          <cell r="DA18" t="str">
            <v>Knowledge (Psionic)</v>
          </cell>
          <cell r="DB18" t="str">
            <v>Knowledge (Religion)</v>
          </cell>
          <cell r="DC18" t="str">
            <v>Profession (General)</v>
          </cell>
          <cell r="DD18" t="str">
            <v>Speak Language</v>
          </cell>
          <cell r="DE18" t="str">
            <v>Spellcraft</v>
          </cell>
          <cell r="DF18" t="str">
            <v>Survival</v>
          </cell>
          <cell r="DG18" t="str">
            <v>Write Language</v>
          </cell>
        </row>
        <row r="19">
          <cell r="A19" t="str">
            <v>Akodo Forward Sentry</v>
          </cell>
          <cell r="D19" t="str">
            <v>AEG</v>
          </cell>
          <cell r="E19" t="str">
            <v>Way of the Samurai</v>
          </cell>
          <cell r="AF19">
            <v>0.33</v>
          </cell>
          <cell r="AL19">
            <v>0.33</v>
          </cell>
          <cell r="AR19">
            <v>0.33</v>
          </cell>
        </row>
        <row r="20">
          <cell r="A20" t="str">
            <v>Alchemist</v>
          </cell>
          <cell r="C20" t="str">
            <v>Weapon and Armor Proficiency:  The alchemist is proficient with the use of all simple weapons and light armor.
1st:  Brew Alchemical Elixir, Tome
3rd:  Alchemical Cant
5th:  Metamagic Feat
10th:  Metamagic Feat
11th:  Apprentice
15t</v>
          </cell>
          <cell r="D20" t="str">
            <v>AEG</v>
          </cell>
          <cell r="E20" t="str">
            <v>Mercenaries</v>
          </cell>
          <cell r="F20">
            <v>21</v>
          </cell>
          <cell r="G20">
            <v>20</v>
          </cell>
          <cell r="H20">
            <v>4</v>
          </cell>
          <cell r="I20">
            <v>0.5</v>
          </cell>
          <cell r="AF20">
            <v>0.33</v>
          </cell>
          <cell r="AL20">
            <v>0.33</v>
          </cell>
          <cell r="AR20">
            <v>0.5</v>
          </cell>
          <cell r="AX20">
            <v>5</v>
          </cell>
          <cell r="AZ20" t="str">
            <v>Metamagic</v>
          </cell>
          <cell r="CS20">
            <v>6</v>
          </cell>
          <cell r="CT20" t="str">
            <v>Appraise</v>
          </cell>
          <cell r="CU20" t="str">
            <v>Bluff</v>
          </cell>
          <cell r="CV20" t="str">
            <v>Concentration</v>
          </cell>
          <cell r="CW20" t="str">
            <v>Craft (General)</v>
          </cell>
          <cell r="CX20" t="str">
            <v>Decipher Script</v>
          </cell>
          <cell r="CY20" t="str">
            <v>Diplomacy</v>
          </cell>
          <cell r="CZ20" t="str">
            <v>Disable Device</v>
          </cell>
          <cell r="DA20" t="str">
            <v>Forgery</v>
          </cell>
          <cell r="DB20" t="str">
            <v>Gather Info</v>
          </cell>
          <cell r="DC20" t="str">
            <v>Heal</v>
          </cell>
          <cell r="DD20" t="str">
            <v>Innuendo</v>
          </cell>
          <cell r="DE20" t="str">
            <v>Knowledge (Arcana)</v>
          </cell>
          <cell r="DF20" t="str">
            <v>Knowledge (General)</v>
          </cell>
          <cell r="DG20" t="str">
            <v>Knowledge (Nature)</v>
          </cell>
          <cell r="DH20" t="str">
            <v>Knowledge (Psionic)</v>
          </cell>
          <cell r="DI20" t="str">
            <v>Knowledge (Religion)</v>
          </cell>
          <cell r="DJ20" t="str">
            <v>Profession (General)</v>
          </cell>
          <cell r="DK20" t="str">
            <v>Search</v>
          </cell>
          <cell r="DL20" t="str">
            <v>Speak Language</v>
          </cell>
          <cell r="DM20" t="str">
            <v>Use Magic Device</v>
          </cell>
          <cell r="DN20" t="str">
            <v>Write Language</v>
          </cell>
        </row>
        <row r="21">
          <cell r="A21" t="str">
            <v>Algahor</v>
          </cell>
          <cell r="D21" t="str">
            <v>JL</v>
          </cell>
          <cell r="AF21">
            <v>0.33</v>
          </cell>
          <cell r="AL21">
            <v>0.33</v>
          </cell>
          <cell r="AR21">
            <v>0.33</v>
          </cell>
        </row>
        <row r="22">
          <cell r="A22" t="str">
            <v>Alienist</v>
          </cell>
          <cell r="C22" t="str">
            <v>Requirements:
Feat: Alertness
Knowledge (Arcane): 8 ranks
Knowledge (The Planes): 8 ranks
Spellcasting: Ability to cast one Divination spell, and one Summoning spell of 3rd level or higher.
Special: Prior contact with an alienist or a pseudonatural creature.
Weapon and Armor Proficiency: No additional proficiency gained.
Class Abilities:
Gains additional spells per day per class level of Alienist.
1st: Summon Alien
2nd: Alien Blessing
3rd: Metamagic Secret
4th: Mad Certainty
5th: Pseudonatural Familiar
6th: Extra Summoning
7th: Metamagic Secret
8th: Insane Certainty
9th: Timeless Secret
10th: Trancendence</v>
          </cell>
          <cell r="D22" t="str">
            <v>WotC</v>
          </cell>
          <cell r="E22" t="str">
            <v>Tome &amp; Blood</v>
          </cell>
          <cell r="F22">
            <v>45</v>
          </cell>
          <cell r="G22">
            <v>10</v>
          </cell>
          <cell r="H22">
            <v>4</v>
          </cell>
          <cell r="I22">
            <v>0.5</v>
          </cell>
          <cell r="AF22">
            <v>0.33</v>
          </cell>
          <cell r="AL22">
            <v>0.33</v>
          </cell>
          <cell r="AR22">
            <v>0.5</v>
          </cell>
          <cell r="AX22">
            <v>3</v>
          </cell>
          <cell r="AY22">
            <v>1</v>
          </cell>
          <cell r="CS22">
            <v>2</v>
          </cell>
          <cell r="CT22" t="str">
            <v>Concentration</v>
          </cell>
          <cell r="CU22" t="str">
            <v>Craft (General)</v>
          </cell>
          <cell r="CV22" t="str">
            <v>Gather Info</v>
          </cell>
          <cell r="CW22" t="str">
            <v>Handle Animal</v>
          </cell>
          <cell r="CX22" t="str">
            <v>Knowledge (Arcana)</v>
          </cell>
          <cell r="CY22" t="str">
            <v>Knowledge (General)</v>
          </cell>
          <cell r="CZ22" t="str">
            <v>Knowledge (Nature)</v>
          </cell>
          <cell r="DA22" t="str">
            <v>Knowledge (Psionic)</v>
          </cell>
          <cell r="DB22" t="str">
            <v>Knowledge (Religion)</v>
          </cell>
          <cell r="DC22" t="str">
            <v>Listen</v>
          </cell>
          <cell r="DD22" t="str">
            <v>Profession (General)</v>
          </cell>
          <cell r="DE22" t="str">
            <v>Speak Language</v>
          </cell>
          <cell r="DF22" t="str">
            <v>Spellcraft</v>
          </cell>
          <cell r="DG22" t="str">
            <v>Spot</v>
          </cell>
          <cell r="DH22" t="str">
            <v>Write Language</v>
          </cell>
        </row>
        <row r="23">
          <cell r="A23" t="str">
            <v>Ancestral Avenger</v>
          </cell>
          <cell r="C23" t="str">
            <v>Requirements:
Race: Must be an Elf or Half-Elf
Base Attack Bonus: +5
Wilderness Lore ranks: 3
Feats: Alertness; Iron Will; Tracking
1st: Underground Tracking; Drow Bane +1/+1d6
2nd: Poison Resistance
3rd: Overcome Spell Resistance
4th: Drow Bane +2/+2d6
5th: Spider Bane
6th: Webwalking
7th: Drowic Change
8th: Drow Bane +3/+3d6
9th: Demon Bane
10th: Spell Resistance</v>
          </cell>
          <cell r="D23" t="str">
            <v>Piazo</v>
          </cell>
          <cell r="E23" t="str">
            <v>Dragon 279</v>
          </cell>
          <cell r="F23">
            <v>84</v>
          </cell>
          <cell r="G23">
            <v>10</v>
          </cell>
          <cell r="H23">
            <v>8</v>
          </cell>
          <cell r="I23">
            <v>1</v>
          </cell>
          <cell r="AF23">
            <v>0.5</v>
          </cell>
          <cell r="AL23">
            <v>0.33</v>
          </cell>
          <cell r="AR23">
            <v>0.5</v>
          </cell>
          <cell r="CS23">
            <v>2</v>
          </cell>
          <cell r="CT23" t="str">
            <v>Bluff</v>
          </cell>
          <cell r="CU23" t="str">
            <v>Concentration</v>
          </cell>
          <cell r="CV23" t="str">
            <v>Intimidate</v>
          </cell>
          <cell r="CW23" t="str">
            <v>Listen</v>
          </cell>
          <cell r="CX23" t="str">
            <v>Profession (General)</v>
          </cell>
          <cell r="CY23" t="str">
            <v>Search</v>
          </cell>
          <cell r="CZ23" t="str">
            <v>Sense Motive</v>
          </cell>
          <cell r="DA23" t="str">
            <v>Spot</v>
          </cell>
          <cell r="DB23" t="str">
            <v>Survival</v>
          </cell>
        </row>
        <row r="24">
          <cell r="A24" t="str">
            <v>Arachne</v>
          </cell>
          <cell r="D24" t="str">
            <v>Green Ronin</v>
          </cell>
          <cell r="E24" t="str">
            <v>Plot &amp; Poison</v>
          </cell>
          <cell r="AF24">
            <v>0.33</v>
          </cell>
          <cell r="AL24">
            <v>0.33</v>
          </cell>
          <cell r="AR24">
            <v>0.33</v>
          </cell>
        </row>
        <row r="25">
          <cell r="A25" t="str">
            <v>Arachnemancer</v>
          </cell>
          <cell r="D25" t="str">
            <v>Piazo</v>
          </cell>
          <cell r="E25" t="str">
            <v>Dungeon ?</v>
          </cell>
          <cell r="AF25">
            <v>0.33</v>
          </cell>
          <cell r="AL25">
            <v>0.33</v>
          </cell>
          <cell r="AR25">
            <v>0.33</v>
          </cell>
        </row>
        <row r="26">
          <cell r="A26" t="str">
            <v>Arcane Archer</v>
          </cell>
          <cell r="C26" t="str">
            <v>Race: Elf or Half-Elf
Base Attack Bonus: +6
Feats: Weapon Focus (any bow other than a crossbow), Point Blank Shot, Precise Shot
Spellcasting: Ability to cast 1st level Arcane spells.
Weapon and Armor Proficiency: An arcane archer is proficient with all simple and martial weapons, light armor, medium armor, and shields.
Class Abilities:
1st Enchant arrow +1
2nd Imbue arrow
3rd Enchant arrow +2
4th Seeker arrow
5th Enchant arrow +3
6th Phase arrow
7th Enchant arrow +4
8th Hail of arrows
9th Enchant arrow +5
10th Arrow of death</v>
          </cell>
          <cell r="D26" t="str">
            <v>WotC</v>
          </cell>
          <cell r="E26" t="str">
            <v>3.5e SRD</v>
          </cell>
          <cell r="G26">
            <v>10</v>
          </cell>
          <cell r="H26">
            <v>8</v>
          </cell>
          <cell r="I26">
            <v>1</v>
          </cell>
          <cell r="AF26">
            <v>0.5</v>
          </cell>
          <cell r="AL26">
            <v>0.5</v>
          </cell>
          <cell r="AR26">
            <v>0.33</v>
          </cell>
          <cell r="CS26">
            <v>4</v>
          </cell>
          <cell r="CT26" t="str">
            <v>Craft (General)</v>
          </cell>
          <cell r="CU26" t="str">
            <v>Hide</v>
          </cell>
          <cell r="CV26" t="str">
            <v>Listen</v>
          </cell>
          <cell r="CW26" t="str">
            <v>Move Silently</v>
          </cell>
          <cell r="CX26" t="str">
            <v>Ride</v>
          </cell>
          <cell r="CY26" t="str">
            <v>Spot</v>
          </cell>
          <cell r="CZ26" t="str">
            <v>Survival</v>
          </cell>
          <cell r="DA26" t="str">
            <v>Use Rope</v>
          </cell>
        </row>
        <row r="27">
          <cell r="A27" t="str">
            <v>Arcane Devotee</v>
          </cell>
          <cell r="C27" t="str">
            <v>Requirements:
Knowledge (Religion): 8 ranks
Spellcraft: 8 ranks
Spellcasting: Ability to cast 4th-level arcane spells
Feats: Enlarge Spell
Patron: An arcane devotee must have a patron deity, and it must be the deity of which she is a devotee.
Weapon and Armor Proficiency: No additional proficiency gained.
Class Abilities:
Gains additional spells per day per class level of Arcane Devotee.
1st: Enlarge Spell
2nd: Sacred Defense +1; Alignment Focus
3rd: Bonus Feat
4th: Sacred Defense +2
5th: Divine Shroud</v>
          </cell>
          <cell r="D27" t="str">
            <v>WotC</v>
          </cell>
          <cell r="E27" t="str">
            <v>FRCS</v>
          </cell>
          <cell r="F27">
            <v>40</v>
          </cell>
          <cell r="G27">
            <v>5</v>
          </cell>
          <cell r="H27">
            <v>4</v>
          </cell>
          <cell r="I27">
            <v>0.5</v>
          </cell>
          <cell r="AF27">
            <v>0.33</v>
          </cell>
          <cell r="AL27">
            <v>0.33</v>
          </cell>
          <cell r="AR27">
            <v>0.5</v>
          </cell>
          <cell r="AX27">
            <v>3</v>
          </cell>
          <cell r="AY27">
            <v>1</v>
          </cell>
          <cell r="CS27">
            <v>2</v>
          </cell>
          <cell r="CT27" t="str">
            <v>Concentration</v>
          </cell>
          <cell r="CU27" t="str">
            <v>Craft (General)</v>
          </cell>
          <cell r="CV27" t="str">
            <v>Knowledge (Arcana)</v>
          </cell>
          <cell r="CW27" t="str">
            <v>Knowledge (General)</v>
          </cell>
          <cell r="CX27" t="str">
            <v>Knowledge (Nature)</v>
          </cell>
          <cell r="CY27" t="str">
            <v>Knowledge (Psionic)</v>
          </cell>
          <cell r="CZ27" t="str">
            <v>Knowledge (Religion)</v>
          </cell>
          <cell r="DA27" t="str">
            <v>Profession (General)</v>
          </cell>
          <cell r="DB27" t="str">
            <v>Speak Language</v>
          </cell>
          <cell r="DC27" t="str">
            <v>Spellcraft</v>
          </cell>
          <cell r="DD27" t="str">
            <v>Write Language</v>
          </cell>
        </row>
        <row r="28">
          <cell r="A28" t="str">
            <v>Arcane Trickster</v>
          </cell>
          <cell r="C28" t="str">
            <v>Requirements:
Alignment: Any non-lawful.
Decipher Script: 7 ranks
Disable Device: 7 ranks
Escape Artist: 7 ranks
Knowledge (Arcana): 4 ranks
Spells: Ability to cast Mage Hand, and at least one arcane spell of 3rd level or higher.
Special: Sneak attack +2d6
Weapon and Armor Proficiency: No additional proficiency gained.
Class Abilities:
Gains additional arcane spells per day per class level of Arcane Trickster.
1st: Ranged Legerdemain 1/day
2nd: Sneak Attack +1d6
3rd: Impromptu Sneak Attack 1/day
4th: Sneak Attack +1d6
5th: Ranged Legerdemain 2/day
6th: Sneak Attack +1d6
7th: Impromptu Sneak Attack 2/day
8th: Sneak Attack +1d6
9th: Ranged Legerdemain 3/day
10th: Sneak Attack +1d6</v>
          </cell>
          <cell r="D28" t="str">
            <v>WotC</v>
          </cell>
          <cell r="E28" t="str">
            <v>Tome &amp; Blood</v>
          </cell>
          <cell r="F28">
            <v>47</v>
          </cell>
          <cell r="G28">
            <v>10</v>
          </cell>
          <cell r="H28">
            <v>4</v>
          </cell>
          <cell r="I28">
            <v>0.5</v>
          </cell>
          <cell r="S28" t="str">
            <v>Sneak Attack</v>
          </cell>
          <cell r="T28">
            <v>6</v>
          </cell>
          <cell r="U28">
            <v>2</v>
          </cell>
          <cell r="V28">
            <v>2</v>
          </cell>
          <cell r="AF28">
            <v>0.33</v>
          </cell>
          <cell r="AL28">
            <v>0.5</v>
          </cell>
          <cell r="AR28">
            <v>0.5</v>
          </cell>
          <cell r="CS28">
            <v>4</v>
          </cell>
          <cell r="CT28" t="str">
            <v>Appraise</v>
          </cell>
          <cell r="CU28" t="str">
            <v>Balance</v>
          </cell>
          <cell r="CV28" t="str">
            <v>Bluff</v>
          </cell>
          <cell r="CW28" t="str">
            <v>Climb</v>
          </cell>
          <cell r="CX28" t="str">
            <v>Concentration</v>
          </cell>
          <cell r="CY28" t="str">
            <v>Craft (General)</v>
          </cell>
          <cell r="CZ28" t="str">
            <v>Decipher Script</v>
          </cell>
          <cell r="DA28" t="str">
            <v>Diplomacy</v>
          </cell>
          <cell r="DB28" t="str">
            <v>Disable Device</v>
          </cell>
          <cell r="DC28" t="str">
            <v>Disguise</v>
          </cell>
          <cell r="DD28" t="str">
            <v>Escape Artist</v>
          </cell>
          <cell r="DE28" t="str">
            <v>Gather Info</v>
          </cell>
          <cell r="DF28" t="str">
            <v>Hide</v>
          </cell>
          <cell r="DG28" t="str">
            <v>Jump</v>
          </cell>
          <cell r="DH28" t="str">
            <v>Knowledge (Arcana)</v>
          </cell>
          <cell r="DI28" t="str">
            <v>Knowledge (General)</v>
          </cell>
          <cell r="DJ28" t="str">
            <v>Knowledge (Nature)</v>
          </cell>
          <cell r="DK28" t="str">
            <v>Knowledge (Psionic)</v>
          </cell>
          <cell r="DL28" t="str">
            <v>Knowledge (Religion)</v>
          </cell>
          <cell r="DM28" t="str">
            <v>Listen</v>
          </cell>
          <cell r="DN28" t="str">
            <v>Move Silently</v>
          </cell>
          <cell r="DO28" t="str">
            <v>Open Lock</v>
          </cell>
          <cell r="DP28" t="str">
            <v>Profession (General)</v>
          </cell>
          <cell r="DQ28" t="str">
            <v>Search</v>
          </cell>
          <cell r="DR28" t="str">
            <v>Sense Motive</v>
          </cell>
          <cell r="DS28" t="str">
            <v>Sleight of Hand</v>
          </cell>
          <cell r="DT28" t="str">
            <v>Speak Language</v>
          </cell>
          <cell r="DU28" t="str">
            <v>Spellcraft</v>
          </cell>
          <cell r="DV28" t="str">
            <v>Spot</v>
          </cell>
          <cell r="DW28" t="str">
            <v>Swim</v>
          </cell>
          <cell r="DX28" t="str">
            <v>Tumble</v>
          </cell>
          <cell r="DY28" t="str">
            <v>Use Rope</v>
          </cell>
          <cell r="DZ28" t="str">
            <v>Write Language</v>
          </cell>
        </row>
        <row r="29">
          <cell r="A29" t="str">
            <v>Arcanopath Monk</v>
          </cell>
          <cell r="C29" t="str">
            <v>Requirements:
Base Attack Bonus: +4
Knowledge (Arcana): 8 ranks
Feats: Improved Unarmed Strike, Deflect Arrows, Dodge, Mobility
Alignment: Any Lawful
Special: Must find the Monastery of Finithamon amidst the chaos of limbo, successfully petition the sensei for membership, and have slain an arcane spellcaster.
1st: Student of Perfection; Clap of Deafness
2nd: Chop of Muteness
3rd: Strike of Confusion
4th: Deflect Spell
5th: Ki Strike
6th: Allseeing Eye
7th: Slap of Forgetfulness
8th: Empty Hand
9th: Reflect Spell
10th: Sundering Strike of Oblivion
Note: Monks may multiclass freely with this class.
NOTE: This is for characters WITHOUT 'Monk' as one of thier classes.</v>
          </cell>
          <cell r="D29" t="str">
            <v>Piazo</v>
          </cell>
          <cell r="E29" t="str">
            <v>Dragon 281</v>
          </cell>
          <cell r="F29">
            <v>36</v>
          </cell>
          <cell r="G29">
            <v>10</v>
          </cell>
          <cell r="H29">
            <v>8</v>
          </cell>
          <cell r="I29">
            <v>0.75</v>
          </cell>
          <cell r="J29">
            <v>1</v>
          </cell>
          <cell r="AA29" t="str">
            <v>Wis</v>
          </cell>
          <cell r="AC29">
            <v>0.2</v>
          </cell>
          <cell r="AD29">
            <v>1</v>
          </cell>
          <cell r="AE29">
            <v>1</v>
          </cell>
          <cell r="AF29">
            <v>0.5</v>
          </cell>
          <cell r="AL29">
            <v>0.5</v>
          </cell>
          <cell r="AR29">
            <v>0.5</v>
          </cell>
          <cell r="CJ29">
            <v>1</v>
          </cell>
          <cell r="CK29">
            <v>1</v>
          </cell>
          <cell r="CS29">
            <v>4</v>
          </cell>
          <cell r="CT29" t="str">
            <v>Balance</v>
          </cell>
          <cell r="CU29" t="str">
            <v>Climb</v>
          </cell>
          <cell r="CV29" t="str">
            <v>Concentration</v>
          </cell>
          <cell r="CW29" t="str">
            <v>Craft (General)</v>
          </cell>
          <cell r="CX29" t="str">
            <v>Diplomacy</v>
          </cell>
          <cell r="CY29" t="str">
            <v>Escape Artist</v>
          </cell>
          <cell r="CZ29" t="str">
            <v>Hide</v>
          </cell>
          <cell r="DA29" t="str">
            <v>Jump</v>
          </cell>
          <cell r="DB29" t="str">
            <v>Knowledge (Arcana)</v>
          </cell>
          <cell r="DC29" t="str">
            <v>Listen</v>
          </cell>
          <cell r="DD29" t="str">
            <v>Move Silently</v>
          </cell>
          <cell r="DE29" t="str">
            <v>Perform (General)</v>
          </cell>
          <cell r="DF29" t="str">
            <v>Profession (General)</v>
          </cell>
          <cell r="DG29" t="str">
            <v>Tumble</v>
          </cell>
        </row>
        <row r="30">
          <cell r="A30" t="str">
            <v>Arcanopath Monk (w/ Monk)</v>
          </cell>
          <cell r="C30" t="str">
            <v>Requirements:
Base Attack Bonus: +4
Knowledge (Arcana): 8 ranks
Feats: Improved Unarmed Strike, Deflect Arrows, Dodge, Mobility
Alignment: Any Lawful
Special: Must find the Monastery of Finithamon amidst the chaos of limbo, successfully petition the sensei for membership, and have slain an arcane spellcaster.
1st: Student of Perfection; Clap of Deafness
2nd: Chop of Muteness
3rd: Strike of Confusion
4th: Deflect Spell
5th: Ki Strike
6th: Allseeing Eye
7th: Slap of Forgetfulness
8th: Empty Hand
9th: Reflect Spell
10th: Sundering Strike of Oblivion
Note: Monks may multiclass freely with this class.
NOTE: This is for characters WITH 'Monk' as one of thier classes.</v>
          </cell>
          <cell r="D30" t="str">
            <v>Piazo</v>
          </cell>
          <cell r="E30" t="str">
            <v>Dragon 281</v>
          </cell>
          <cell r="F30">
            <v>36</v>
          </cell>
          <cell r="G30">
            <v>10</v>
          </cell>
          <cell r="H30">
            <v>8</v>
          </cell>
          <cell r="I30">
            <v>0.75</v>
          </cell>
          <cell r="J30">
            <v>1</v>
          </cell>
          <cell r="AC30">
            <v>0.2</v>
          </cell>
          <cell r="AD30">
            <v>1</v>
          </cell>
          <cell r="AE30">
            <v>1</v>
          </cell>
          <cell r="AF30">
            <v>0.5</v>
          </cell>
          <cell r="AL30">
            <v>0.5</v>
          </cell>
          <cell r="AR30">
            <v>0.5</v>
          </cell>
          <cell r="CJ30">
            <v>1</v>
          </cell>
          <cell r="CK30">
            <v>1</v>
          </cell>
          <cell r="CS30">
            <v>4</v>
          </cell>
          <cell r="CT30" t="str">
            <v>Balance</v>
          </cell>
          <cell r="CU30" t="str">
            <v>Climb</v>
          </cell>
          <cell r="CV30" t="str">
            <v>Concentration</v>
          </cell>
          <cell r="CW30" t="str">
            <v>Craft (General)</v>
          </cell>
          <cell r="CX30" t="str">
            <v>Diplomacy</v>
          </cell>
          <cell r="CY30" t="str">
            <v>Escape Artist</v>
          </cell>
          <cell r="CZ30" t="str">
            <v>Hide</v>
          </cell>
          <cell r="DA30" t="str">
            <v>Jump</v>
          </cell>
          <cell r="DB30" t="str">
            <v>Knowledge (Arcana)</v>
          </cell>
          <cell r="DC30" t="str">
            <v>Listen</v>
          </cell>
          <cell r="DD30" t="str">
            <v>Move Silently</v>
          </cell>
          <cell r="DE30" t="str">
            <v>Perform (General)</v>
          </cell>
          <cell r="DF30" t="str">
            <v>Profession (General)</v>
          </cell>
          <cell r="DG30" t="str">
            <v>Tumble</v>
          </cell>
        </row>
        <row r="31">
          <cell r="A31" t="str">
            <v>Arch Psion</v>
          </cell>
          <cell r="C31" t="str">
            <v xml:space="preserve">Feats:  Skill Focus (Psicraft), Psionic Focus in two psionic disciplines.
Skills:  Knowledge (psionics) 15 ranks, Psicraft 15 ranks.
Special:  Ability to manifest a 7th-level power, knowledge of 4th-level or higher powers from at least 3 psionic disciplines.
Weapon and Armor Proficiency:  An arch psion gain no proficiency in any armor or weapons, though they retain any knowledge gained from former classes.
Powers and Power Points: Arch psions gain power points per day and powers as though they gained a level of psion.
Psionic Combat: Arch psions do not discover any new psionic combat modes.
Psicrystals: Arch psion levels count toward the level of the psionic character for purposes determining psicrystal Intelligence and special abilities.
1st:  High Psionics     +1 Psion Level
2nd: High Psionics     +1 Psion Level
3rd:  High Psionics     +1 Psion Level
4th:  High Psionics     +1 Psion Level
5th:  High Psionics     +1 Psion Level     </v>
          </cell>
          <cell r="D31" t="str">
            <v>WotC</v>
          </cell>
          <cell r="E31" t="str">
            <v>Mind's Eye</v>
          </cell>
          <cell r="F31">
            <v>2</v>
          </cell>
          <cell r="G31">
            <v>5</v>
          </cell>
          <cell r="H31">
            <v>4</v>
          </cell>
          <cell r="I31">
            <v>25</v>
          </cell>
          <cell r="AF31">
            <v>0.33</v>
          </cell>
          <cell r="AL31">
            <v>0.33</v>
          </cell>
          <cell r="AR31">
            <v>0.5</v>
          </cell>
          <cell r="CS31">
            <v>2</v>
          </cell>
          <cell r="CT31" t="str">
            <v>Concentration</v>
          </cell>
          <cell r="CU31" t="str">
            <v>Craft (General)</v>
          </cell>
          <cell r="CV31" t="str">
            <v>Knowledge (Arcana)</v>
          </cell>
          <cell r="CW31" t="str">
            <v>Knowledge (General)</v>
          </cell>
          <cell r="CX31" t="str">
            <v>Knowledge (Nature)</v>
          </cell>
          <cell r="CY31" t="str">
            <v>Knowledge (Psionic)</v>
          </cell>
          <cell r="CZ31" t="str">
            <v>Knowledge (Religion)</v>
          </cell>
          <cell r="DA31" t="str">
            <v>Psicraft</v>
          </cell>
          <cell r="DB31" t="str">
            <v>Speak Language</v>
          </cell>
          <cell r="DC31" t="str">
            <v>Write Language</v>
          </cell>
        </row>
        <row r="32">
          <cell r="A32" t="str">
            <v>Archmage</v>
          </cell>
          <cell r="C32" t="str">
            <v>Requirements:
Knowledge (Arcana): 15 ranks
Spellcraft: 15 ranks
Spellcasting: Ability to cast 7th-level arcane spells, knowledge of 5th-level or higher spells from at least 5 schools.
Feats: Skill Focus (Spellcraft), Spell Focus in two schools of magic
Weapon and Armor Proficiency: No additional proficiency gained.
Class Abilities:
Gains additional spells per day per class level of Arcane Devotee.
Gains one High Arcana ability per class level.</v>
          </cell>
          <cell r="D32" t="str">
            <v>WotC</v>
          </cell>
          <cell r="E32" t="str">
            <v>FRCS</v>
          </cell>
          <cell r="F32">
            <v>41</v>
          </cell>
          <cell r="G32">
            <v>5</v>
          </cell>
          <cell r="H32">
            <v>4</v>
          </cell>
          <cell r="I32">
            <v>0.5</v>
          </cell>
          <cell r="AF32">
            <v>0.33</v>
          </cell>
          <cell r="AL32">
            <v>0.33</v>
          </cell>
          <cell r="AR32">
            <v>0.5</v>
          </cell>
          <cell r="AX32">
            <v>1</v>
          </cell>
          <cell r="AY32">
            <v>5</v>
          </cell>
          <cell r="CS32">
            <v>2</v>
          </cell>
          <cell r="CT32" t="str">
            <v>Concentration</v>
          </cell>
          <cell r="CU32" t="str">
            <v>Craft (General)</v>
          </cell>
          <cell r="CV32" t="str">
            <v>Knowledge (Arcana)</v>
          </cell>
          <cell r="CW32" t="str">
            <v>Knowledge (General)</v>
          </cell>
          <cell r="CX32" t="str">
            <v>Knowledge (Nature)</v>
          </cell>
          <cell r="CY32" t="str">
            <v>Knowledge (Psionic)</v>
          </cell>
          <cell r="CZ32" t="str">
            <v>Knowledge (Religion)</v>
          </cell>
          <cell r="DA32" t="str">
            <v>Profession (General)</v>
          </cell>
          <cell r="DB32" t="str">
            <v>Search</v>
          </cell>
          <cell r="DC32" t="str">
            <v>Speak Language</v>
          </cell>
          <cell r="DD32" t="str">
            <v>Spellcraft</v>
          </cell>
          <cell r="DE32" t="str">
            <v>Write Language</v>
          </cell>
        </row>
        <row r="33">
          <cell r="A33" t="str">
            <v>Aristocrat</v>
          </cell>
          <cell r="C33" t="str">
            <v>Alignment: Any
Weapon and Armor Proficiency: The aristocrat is proficient in the use of all simple and martial weapons and with all types of armor and shields.</v>
          </cell>
          <cell r="D33" t="str">
            <v>WotC</v>
          </cell>
          <cell r="E33" t="str">
            <v>3.5e SRD</v>
          </cell>
          <cell r="G33">
            <v>0</v>
          </cell>
          <cell r="H33">
            <v>8</v>
          </cell>
          <cell r="I33">
            <v>0.75</v>
          </cell>
          <cell r="AF33">
            <v>0.33</v>
          </cell>
          <cell r="AL33">
            <v>0.33</v>
          </cell>
          <cell r="AR33">
            <v>0.5</v>
          </cell>
          <cell r="CS33">
            <v>4</v>
          </cell>
          <cell r="CT33" t="str">
            <v>Appraise</v>
          </cell>
          <cell r="CU33" t="str">
            <v>Bluff</v>
          </cell>
          <cell r="CV33" t="str">
            <v>Diplomacy</v>
          </cell>
          <cell r="CW33" t="str">
            <v>Disguise</v>
          </cell>
          <cell r="CX33" t="str">
            <v>Forgery</v>
          </cell>
          <cell r="CY33" t="str">
            <v>Gather Info</v>
          </cell>
          <cell r="CZ33" t="str">
            <v>Handle Animal</v>
          </cell>
          <cell r="DA33" t="str">
            <v>Innuendo</v>
          </cell>
          <cell r="DB33" t="str">
            <v>Intimidate</v>
          </cell>
          <cell r="DC33" t="str">
            <v>Knowledge (Arcana)</v>
          </cell>
          <cell r="DD33" t="str">
            <v>Knowledge (General)</v>
          </cell>
          <cell r="DE33" t="str">
            <v>Knowledge (Nature)</v>
          </cell>
          <cell r="DF33" t="str">
            <v>Knowledge (Psionic)</v>
          </cell>
          <cell r="DG33" t="str">
            <v>Knowledge (Religion)</v>
          </cell>
          <cell r="DH33" t="str">
            <v>Listen</v>
          </cell>
          <cell r="DI33" t="str">
            <v>Perform (General)</v>
          </cell>
          <cell r="DJ33" t="str">
            <v>Ride</v>
          </cell>
          <cell r="DK33" t="str">
            <v>Sense Motive</v>
          </cell>
          <cell r="DL33" t="str">
            <v>Speak Language</v>
          </cell>
          <cell r="DM33" t="str">
            <v>Spot</v>
          </cell>
          <cell r="DN33" t="str">
            <v>Survival</v>
          </cell>
          <cell r="DO33" t="str">
            <v>Swim</v>
          </cell>
          <cell r="DP33" t="str">
            <v>Write Language</v>
          </cell>
        </row>
        <row r="34">
          <cell r="A34" t="str">
            <v>Artisan</v>
          </cell>
          <cell r="D34" t="str">
            <v>AEG</v>
          </cell>
          <cell r="E34" t="str">
            <v>Rokugan</v>
          </cell>
          <cell r="AF34">
            <v>0.33</v>
          </cell>
          <cell r="AL34">
            <v>0.33</v>
          </cell>
          <cell r="AR34">
            <v>0.33</v>
          </cell>
        </row>
        <row r="35">
          <cell r="A35" t="str">
            <v>Assassin (GR)</v>
          </cell>
          <cell r="C35" t="str">
            <v>Alignment:  Any Non-good.
Weapon and Armor Proficiency:  The assassin is proficient with the use of all simple &amp; martial weapons, as well as light &amp; medium armor &amp; shields.
1st:  Bonus Feat, Extra Languages
2nd:  Killing Blow 1/day
3rd:  Sneak Attack +1d6
4th:  Bonus Feat, Arcane Spells
6th:  Killing Blow 2/day
8th:  Bonus Feat
9th:  Sneak Attack +2d6
10th:  Killing Blow 3/day
12th:  Bonus Feat
14th:  Killing Blow 4/day
15th:  Sneak Attack +3d6
16th:  Bonus Feat
18th:  Killing Blow 5/day
20th:  Bonus Feat</v>
          </cell>
          <cell r="D35" t="str">
            <v>Green Ronin</v>
          </cell>
          <cell r="E35" t="str">
            <v>Assassin's Handbook</v>
          </cell>
          <cell r="F35">
            <v>3</v>
          </cell>
          <cell r="G35">
            <v>20</v>
          </cell>
          <cell r="H35">
            <v>6</v>
          </cell>
          <cell r="I35">
            <v>0.75</v>
          </cell>
          <cell r="S35" t="str">
            <v>Sneak Attack</v>
          </cell>
          <cell r="T35">
            <v>6</v>
          </cell>
          <cell r="U35">
            <v>3</v>
          </cell>
          <cell r="V35">
            <v>6</v>
          </cell>
          <cell r="AF35">
            <v>0.33</v>
          </cell>
          <cell r="AL35">
            <v>0.5</v>
          </cell>
          <cell r="AR35">
            <v>0.33</v>
          </cell>
          <cell r="AX35">
            <v>1</v>
          </cell>
          <cell r="AZ35" t="str">
            <v>List_Validation</v>
          </cell>
          <cell r="CS35">
            <v>4</v>
          </cell>
          <cell r="CT35" t="str">
            <v>Bluff</v>
          </cell>
          <cell r="CU35" t="str">
            <v>Climb</v>
          </cell>
          <cell r="CV35" t="str">
            <v>Concentration</v>
          </cell>
          <cell r="CW35" t="str">
            <v>Craft (General)</v>
          </cell>
          <cell r="CX35" t="str">
            <v>Disguise</v>
          </cell>
          <cell r="CY35" t="str">
            <v>Escape Artist</v>
          </cell>
          <cell r="CZ35" t="str">
            <v>Forgery</v>
          </cell>
          <cell r="DA35" t="str">
            <v>Gather Info</v>
          </cell>
          <cell r="DB35" t="str">
            <v>Hide</v>
          </cell>
          <cell r="DC35" t="str">
            <v>Innuendo</v>
          </cell>
          <cell r="DD35" t="str">
            <v>Intimidate</v>
          </cell>
          <cell r="DE35" t="str">
            <v>Jump</v>
          </cell>
          <cell r="DF35" t="str">
            <v>Listen</v>
          </cell>
          <cell r="DG35" t="str">
            <v>Move Silently</v>
          </cell>
          <cell r="DH35" t="str">
            <v>Perform (General)</v>
          </cell>
          <cell r="DI35" t="str">
            <v>Profession (General)</v>
          </cell>
          <cell r="DJ35" t="str">
            <v>Sense Motive</v>
          </cell>
          <cell r="DK35" t="str">
            <v>Spot</v>
          </cell>
          <cell r="DL35" t="str">
            <v>Swim</v>
          </cell>
          <cell r="DM35" t="str">
            <v>Use Rope</v>
          </cell>
        </row>
        <row r="36">
          <cell r="A36" t="str">
            <v>Assassin (WotC)</v>
          </cell>
          <cell r="C36" t="str">
            <v>Requirements:
Alignment: Any Evil
Move Silently: 8 ranks
Hide: 8 ranks
Disguise: 4 ranks
Special: In addition, he must kill someone for no other reason than to join the assassins.
Weapon and Armor Proficiency: Assassins are proficient with the crossbow (hand, light, or heavy), dagger (any type), dart, rapier, sap, shortbow (nor­mal and composite), and short sword. Assassins are proficient with light armor but not with shields.
1st Sneak attack +1d6, death attack, poison use
2nd save vs. poison, uncanny dodge (Dex bonus to AC)
3rd Sneak attack +2d6
4th save vs. poison
5th Sneak attack +3d6, uncanny dodge (can’t be flanked)
6th save vs. poison
7th Sneak attack +4d6
8th save vs. poison
9th Sneak attack +5d6
10th save vs. poison, uncanny dodge (+1 vs. traps)</v>
          </cell>
          <cell r="D36" t="str">
            <v>WotC</v>
          </cell>
          <cell r="E36" t="str">
            <v>3.5e SRD</v>
          </cell>
          <cell r="G36">
            <v>10</v>
          </cell>
          <cell r="H36">
            <v>6</v>
          </cell>
          <cell r="I36">
            <v>0.75</v>
          </cell>
          <cell r="S36" t="str">
            <v>Sneak Attack</v>
          </cell>
          <cell r="T36">
            <v>6</v>
          </cell>
          <cell r="U36">
            <v>1</v>
          </cell>
          <cell r="V36">
            <v>2</v>
          </cell>
          <cell r="AF36">
            <v>0.33</v>
          </cell>
          <cell r="AL36">
            <v>0.5</v>
          </cell>
          <cell r="AR36">
            <v>0.33</v>
          </cell>
          <cell r="CS36">
            <v>4</v>
          </cell>
          <cell r="CT36" t="str">
            <v>Balance</v>
          </cell>
          <cell r="CU36" t="str">
            <v>Bluff</v>
          </cell>
          <cell r="CV36" t="str">
            <v>Climb</v>
          </cell>
          <cell r="CW36" t="str">
            <v>Craft (General)</v>
          </cell>
          <cell r="CX36" t="str">
            <v>Decipher Script</v>
          </cell>
          <cell r="CY36" t="str">
            <v>Diplomacy</v>
          </cell>
          <cell r="CZ36" t="str">
            <v>Disable Device</v>
          </cell>
          <cell r="DA36" t="str">
            <v>Disguise</v>
          </cell>
          <cell r="DB36" t="str">
            <v>Escape Artist</v>
          </cell>
          <cell r="DC36" t="str">
            <v>Forgery</v>
          </cell>
          <cell r="DD36" t="str">
            <v>Gather Info</v>
          </cell>
          <cell r="DE36" t="str">
            <v>Hide</v>
          </cell>
          <cell r="DF36" t="str">
            <v>Innuendo</v>
          </cell>
          <cell r="DG36" t="str">
            <v>Intimidate</v>
          </cell>
          <cell r="DH36" t="str">
            <v>Jump</v>
          </cell>
          <cell r="DI36" t="str">
            <v>Listen</v>
          </cell>
          <cell r="DJ36" t="str">
            <v>Move Silently</v>
          </cell>
          <cell r="DK36" t="str">
            <v>Open Lock</v>
          </cell>
          <cell r="DL36" t="str">
            <v>Search</v>
          </cell>
          <cell r="DM36" t="str">
            <v>Sense Motive</v>
          </cell>
          <cell r="DN36" t="str">
            <v>Sleight of Hand</v>
          </cell>
          <cell r="DO36" t="str">
            <v>Spot</v>
          </cell>
          <cell r="DP36" t="str">
            <v>Swim</v>
          </cell>
          <cell r="DQ36" t="str">
            <v>Tumble</v>
          </cell>
          <cell r="DR36" t="str">
            <v>Use Magic Device</v>
          </cell>
          <cell r="DS36" t="str">
            <v>Use Rope</v>
          </cell>
        </row>
        <row r="37">
          <cell r="A37" t="str">
            <v>Athar</v>
          </cell>
          <cell r="C37" t="str">
            <v>Requirements:
BAB: +7
Base Will Save: +3
Knowledge (Religion): 10 ranks
Spellcasting: Ability to cast divine spells.
Special: Must abandon the worship of gods &amp; refuse to acknowledge the as beings worthy of praise.  Clerics who become Athar become ex-clerics, loose all cleric spells &amp; class features, &amp; cannot gain levels as clerics.  Athars who pray to or call upon a deity for aid become ex-athars &amp; loose all spells &amp; class features provided by the athar class.
Spells: Athars gain +1 divine spell casting level per class levels 3 &amp; up.
Weapon and Armor Proficiency: An athar gains no new proficiency in any weapons or armor.
1st Spell Immunity
2nd Divine Resistance
3rd Divine &amp; Holy Damage Immunity
4th Banishment
5th Divine Prevention
6th Divine Cancellation
7th Divine Retribution
8th Divine Interference
9th Nondetection
10th Divine Disavowal</v>
          </cell>
          <cell r="D37" t="str">
            <v>Piazo</v>
          </cell>
          <cell r="E37" t="str">
            <v>Dragon 287</v>
          </cell>
          <cell r="F37">
            <v>45</v>
          </cell>
          <cell r="G37">
            <v>10</v>
          </cell>
          <cell r="H37">
            <v>8</v>
          </cell>
          <cell r="I37">
            <v>0.75</v>
          </cell>
          <cell r="AF37">
            <v>0.5</v>
          </cell>
          <cell r="AL37">
            <v>0.33</v>
          </cell>
          <cell r="AR37">
            <v>0.5</v>
          </cell>
          <cell r="CS37">
            <v>2</v>
          </cell>
          <cell r="CT37" t="str">
            <v>Concentration</v>
          </cell>
          <cell r="CU37" t="str">
            <v>Craft (General)</v>
          </cell>
          <cell r="CV37" t="str">
            <v>Innuendo</v>
          </cell>
          <cell r="CW37" t="str">
            <v>Intimidate</v>
          </cell>
          <cell r="CX37" t="str">
            <v>Knowledge (Religion)</v>
          </cell>
          <cell r="CY37" t="str">
            <v>Listen</v>
          </cell>
          <cell r="CZ37" t="str">
            <v>Profession (General)</v>
          </cell>
          <cell r="DA37" t="str">
            <v>Spellcraft</v>
          </cell>
        </row>
        <row r="38">
          <cell r="A38" t="str">
            <v>Auspician</v>
          </cell>
          <cell r="D38" t="str">
            <v>WotC</v>
          </cell>
          <cell r="E38" t="str">
            <v>Faiths &amp; Pantheons</v>
          </cell>
          <cell r="AF38">
            <v>0.33</v>
          </cell>
          <cell r="AL38">
            <v>0.33</v>
          </cell>
          <cell r="AR38">
            <v>0.33</v>
          </cell>
        </row>
        <row r="39">
          <cell r="A39" t="str">
            <v>Balan's Jackal</v>
          </cell>
          <cell r="D39" t="str">
            <v>Green Ronin</v>
          </cell>
          <cell r="E39" t="str">
            <v>Legion's of Hell</v>
          </cell>
          <cell r="AF39">
            <v>0.33</v>
          </cell>
          <cell r="AL39">
            <v>0.33</v>
          </cell>
          <cell r="AR39">
            <v>0.33</v>
          </cell>
        </row>
        <row r="40">
          <cell r="A40" t="str">
            <v>Barbarian</v>
          </cell>
          <cell r="C40" t="str">
            <v>Alignment: Any nonlawful.
Weapon and Armor Proficiency: A barbarian is proficient with all simple and martial weapons, light armor, medium armor, and shields. 
1 Rage 1/day; fast movement
2 Uncanny dodge (Dex bonus to AC)
4 Rage 2/day
5 Uncanny dodge (can't be flanked)
8 Rage 3/day
10 Uncanny dodge (+1 against traps)
11 Damage reduction 1/—
12 Rage 4/day
13 Uncanny dodge (+2 against traps)
14 Damage reduction 2/—
15 Greater rage
16 Rage 5/day, uncanny dodge (+3 against traps)
17 Damage reduction 3/—
19 Uncanny dodge (+4 against traps)
20 Rage 6/day; no longer winded after rage; damage reduction 4/—</v>
          </cell>
          <cell r="D40" t="str">
            <v>WotC</v>
          </cell>
          <cell r="E40" t="str">
            <v>3.5e SRD</v>
          </cell>
          <cell r="G40">
            <v>20</v>
          </cell>
          <cell r="H40">
            <v>12</v>
          </cell>
          <cell r="I40">
            <v>1</v>
          </cell>
          <cell r="AF40">
            <v>0.5</v>
          </cell>
          <cell r="AL40">
            <v>0.33</v>
          </cell>
          <cell r="AR40">
            <v>0.33</v>
          </cell>
          <cell r="BQ40">
            <v>1</v>
          </cell>
          <cell r="BR40">
            <v>11</v>
          </cell>
          <cell r="BS40">
            <v>0.34</v>
          </cell>
          <cell r="BT40" t="str">
            <v>--</v>
          </cell>
          <cell r="CC40">
            <v>10</v>
          </cell>
          <cell r="CJ40">
            <v>2</v>
          </cell>
          <cell r="CS40">
            <v>4</v>
          </cell>
          <cell r="CT40" t="str">
            <v>Climb</v>
          </cell>
          <cell r="CU40" t="str">
            <v>Craft (General)</v>
          </cell>
          <cell r="CV40" t="str">
            <v>Handle Animal</v>
          </cell>
          <cell r="CW40" t="str">
            <v>Intimidate</v>
          </cell>
          <cell r="CX40" t="str">
            <v>Jump</v>
          </cell>
          <cell r="CY40" t="str">
            <v>Listen</v>
          </cell>
          <cell r="CZ40" t="str">
            <v>Ride</v>
          </cell>
          <cell r="DA40" t="str">
            <v>Survival</v>
          </cell>
          <cell r="DB40" t="str">
            <v>Swim</v>
          </cell>
        </row>
        <row r="41">
          <cell r="A41" t="str">
            <v>Bard (Monte Cook)</v>
          </cell>
          <cell r="D41" t="str">
            <v>Malhavoc</v>
          </cell>
          <cell r="E41" t="str">
            <v>BoEM</v>
          </cell>
          <cell r="AF41">
            <v>0.33</v>
          </cell>
          <cell r="AL41">
            <v>0.33</v>
          </cell>
          <cell r="AR41">
            <v>0.33</v>
          </cell>
        </row>
        <row r="42">
          <cell r="A42" t="str">
            <v>Bard (WotC)</v>
          </cell>
          <cell r="C42" t="str">
            <v>Alignment: Any Non-lawful.
Weapon and Armor Proficiency: A bard is proficient with all simple weapons. Additionally, the bard is proficient with one of the following weapons: longbow, composite longbow, longsword, rapier, sap, short composite bow, short sword, shortbow, or whip.  Bards are proficient with all light armor, medium armor, and shields. 
1st:  Bardic Music, Bardic Knowledge.
Perform, 3 ranks: Inspire Courage, Countersong, Fascinate.
Perform, 6 ranks: Inspire .
Perform, 9 ranks: Suggestion.
Perform, 12 ranks: Inspire Greatness.</v>
          </cell>
          <cell r="D42" t="str">
            <v>WotC</v>
          </cell>
          <cell r="E42" t="str">
            <v>3.5e SRD</v>
          </cell>
          <cell r="G42">
            <v>20</v>
          </cell>
          <cell r="H42">
            <v>6</v>
          </cell>
          <cell r="I42">
            <v>0.75</v>
          </cell>
          <cell r="AF42">
            <v>0.33</v>
          </cell>
          <cell r="AL42">
            <v>0.5</v>
          </cell>
          <cell r="AR42">
            <v>0.5</v>
          </cell>
          <cell r="CS42">
            <v>6</v>
          </cell>
          <cell r="CT42" t="str">
            <v>Appraise</v>
          </cell>
          <cell r="CU42" t="str">
            <v>Balance</v>
          </cell>
          <cell r="CV42" t="str">
            <v>Bluff</v>
          </cell>
          <cell r="CW42" t="str">
            <v>Climb</v>
          </cell>
          <cell r="CX42" t="str">
            <v>Concentration</v>
          </cell>
          <cell r="CY42" t="str">
            <v>Craft (General)</v>
          </cell>
          <cell r="CZ42" t="str">
            <v>Decipher Script</v>
          </cell>
          <cell r="DA42" t="str">
            <v>Diplomacy</v>
          </cell>
          <cell r="DB42" t="str">
            <v>Disguise</v>
          </cell>
          <cell r="DC42" t="str">
            <v>Escape Artist</v>
          </cell>
          <cell r="DD42" t="str">
            <v>Gather Info</v>
          </cell>
          <cell r="DE42" t="str">
            <v>Hide</v>
          </cell>
          <cell r="DF42" t="str">
            <v>Jump</v>
          </cell>
          <cell r="DG42" t="str">
            <v>Knowledge (Arcana)</v>
          </cell>
          <cell r="DH42" t="str">
            <v>Knowledge (General)</v>
          </cell>
          <cell r="DI42" t="str">
            <v>Knowledge (Nature)</v>
          </cell>
          <cell r="DJ42" t="str">
            <v>Knowledge (Psionic)</v>
          </cell>
          <cell r="DK42" t="str">
            <v>Knowledge (Religion)</v>
          </cell>
          <cell r="DL42" t="str">
            <v>Listen</v>
          </cell>
          <cell r="DM42" t="str">
            <v>Move Silently</v>
          </cell>
          <cell r="DN42" t="str">
            <v>Perform (General)</v>
          </cell>
          <cell r="DO42" t="str">
            <v>Profession (General)</v>
          </cell>
          <cell r="DP42" t="str">
            <v>Sense Motive</v>
          </cell>
          <cell r="DQ42" t="str">
            <v>Sleight of Hand</v>
          </cell>
          <cell r="DR42" t="str">
            <v>Speak Language</v>
          </cell>
          <cell r="DS42" t="str">
            <v>Spellcraft</v>
          </cell>
          <cell r="DT42" t="str">
            <v>Swim</v>
          </cell>
          <cell r="DU42" t="str">
            <v>Tumble</v>
          </cell>
          <cell r="DV42" t="str">
            <v>Use Magic Device</v>
          </cell>
          <cell r="DW42" t="str">
            <v>Write Language</v>
          </cell>
        </row>
        <row r="43">
          <cell r="A43" t="str">
            <v>Bargainer</v>
          </cell>
          <cell r="D43" t="str">
            <v>AEG</v>
          </cell>
          <cell r="E43" t="str">
            <v>Evil</v>
          </cell>
          <cell r="AF43">
            <v>0.33</v>
          </cell>
          <cell r="AL43">
            <v>0.33</v>
          </cell>
          <cell r="AR43">
            <v>0.33</v>
          </cell>
        </row>
        <row r="44">
          <cell r="A44" t="str">
            <v>Battle Maiden</v>
          </cell>
          <cell r="C44" t="str">
            <v>Gender:  Female
Alignment:  Any Lawful
BAB:  +7
Feats:  Mounted Combat, Ride-by Attack, Spirited Charge
Skills:  Handle Animal 10 ranks, Ride 10 ranks
Weapon and Armor Proficiency:  The battle maiden is proficient with the use of all simple and martial weapons, as well as light &amp; medium armor.
1st:  Special Mount, Ride Bonus +2
2nd:  Burst of Speed
3rd:  Ride Bonus +2 (Initiative)
4th:  Defensive Riding
5th:  Ride Bonus +4 (AC)
7th:  Ride Bonus +4 (Attacks)
8th:  Heal Mount
9th:  Ride Bonus +6</v>
          </cell>
          <cell r="D44" t="str">
            <v>WotC</v>
          </cell>
          <cell r="E44" t="str">
            <v>OA</v>
          </cell>
          <cell r="F44">
            <v>34</v>
          </cell>
          <cell r="G44">
            <v>10</v>
          </cell>
          <cell r="H44">
            <v>10</v>
          </cell>
          <cell r="I44">
            <v>1</v>
          </cell>
          <cell r="AF44">
            <v>0.5</v>
          </cell>
          <cell r="AL44">
            <v>0.33</v>
          </cell>
          <cell r="AR44">
            <v>0.33</v>
          </cell>
          <cell r="CS44">
            <v>2</v>
          </cell>
          <cell r="CT44" t="str">
            <v>Craft (General)</v>
          </cell>
          <cell r="CU44" t="str">
            <v>Diplomacy</v>
          </cell>
          <cell r="CV44" t="str">
            <v>Handle Animal</v>
          </cell>
          <cell r="CW44" t="str">
            <v>Profession (General)</v>
          </cell>
          <cell r="CX44" t="str">
            <v>Ride</v>
          </cell>
        </row>
        <row r="45">
          <cell r="A45" t="str">
            <v>Battleguard</v>
          </cell>
          <cell r="D45" t="str">
            <v>JL</v>
          </cell>
          <cell r="AF45">
            <v>0.33</v>
          </cell>
          <cell r="AL45">
            <v>0.33</v>
          </cell>
          <cell r="AR45">
            <v>0.33</v>
          </cell>
        </row>
        <row r="46">
          <cell r="A46" t="str">
            <v>Bayushi Elite Guard</v>
          </cell>
          <cell r="D46" t="str">
            <v>AEG</v>
          </cell>
          <cell r="E46" t="str">
            <v>Way of the Samurai</v>
          </cell>
          <cell r="AF46">
            <v>0.33</v>
          </cell>
          <cell r="AL46">
            <v>0.33</v>
          </cell>
          <cell r="AR46">
            <v>0.33</v>
          </cell>
        </row>
        <row r="47">
          <cell r="A47" t="str">
            <v>Bear Warrior</v>
          </cell>
          <cell r="C47" t="str">
            <v>Requirements:
BAB:  +7
Feats:  Power Attack
Special:  Rage, fury, or ki frenzy ability.
Weapon and Armor Proficiency:  The bear warrior is proficient with the use of all simple and martial weapons, but are not proficient with the use of any armor or shields.
1st:  Bear Form (Black) 1/day
3rd:  Scent
4th:  Bear Form (Brown) 2/day
5th:  Extra Raging
8th:  Bear Form (Dire) 3/day
10th:  Extra Raging</v>
          </cell>
          <cell r="D47" t="str">
            <v>WotC</v>
          </cell>
          <cell r="E47" t="str">
            <v>OA</v>
          </cell>
          <cell r="F47">
            <v>36</v>
          </cell>
          <cell r="G47">
            <v>10</v>
          </cell>
          <cell r="H47">
            <v>12</v>
          </cell>
          <cell r="I47">
            <v>1</v>
          </cell>
          <cell r="AF47">
            <v>0.5</v>
          </cell>
          <cell r="AL47">
            <v>0.33</v>
          </cell>
          <cell r="AR47">
            <v>0.5</v>
          </cell>
          <cell r="CS47">
            <v>4</v>
          </cell>
          <cell r="CT47" t="str">
            <v>Climb</v>
          </cell>
          <cell r="CU47" t="str">
            <v>Handle Animal</v>
          </cell>
          <cell r="CV47" t="str">
            <v>Jump</v>
          </cell>
          <cell r="CW47" t="str">
            <v>Listen</v>
          </cell>
          <cell r="CX47" t="str">
            <v>Ride</v>
          </cell>
          <cell r="CY47" t="str">
            <v>Survival</v>
          </cell>
          <cell r="CZ47" t="str">
            <v>Swim</v>
          </cell>
        </row>
        <row r="48">
          <cell r="A48" t="str">
            <v>Beast Handler</v>
          </cell>
          <cell r="C48" t="str">
            <v>Requirements:
BAB:  +4
Feats:  Exotic Weapon Proficiency (Whip), Skill Focus (Handle Animal)
Skills:  Handle Animal 8 ranks
Weapon and Armor Proficiency:  The beast handler is proficient with the use of all simple and martial weapons, as well as light and medium armor.
Spell Casting:  Arcane spells based on Charisma.
1st:  Ward Animal
2nd:  Animal Training
3rd:  Animal Training
4th:  Animal Training
5th:  Rally Animal, Animal Training
6th:  Animal Training
7th:  Animal Training
8th:  Animal Training
9th:  Animal Training
10th:  Special Mount, Animal Training</v>
          </cell>
          <cell r="D48" t="str">
            <v>AEG</v>
          </cell>
          <cell r="E48" t="str">
            <v>War</v>
          </cell>
          <cell r="F48">
            <v>48</v>
          </cell>
          <cell r="G48">
            <v>10</v>
          </cell>
          <cell r="H48">
            <v>10</v>
          </cell>
          <cell r="I48">
            <v>1</v>
          </cell>
          <cell r="AF48">
            <v>0.5</v>
          </cell>
          <cell r="AL48">
            <v>0.33</v>
          </cell>
          <cell r="AR48">
            <v>0.33</v>
          </cell>
          <cell r="CP48">
            <v>1</v>
          </cell>
          <cell r="CR48" t="str">
            <v>paladin</v>
          </cell>
          <cell r="CS48">
            <v>2</v>
          </cell>
          <cell r="CT48" t="str">
            <v>Climb</v>
          </cell>
          <cell r="CU48" t="str">
            <v>Craft (General)</v>
          </cell>
          <cell r="CV48" t="str">
            <v>Intimidate</v>
          </cell>
          <cell r="CW48" t="str">
            <v>Jump</v>
          </cell>
          <cell r="CX48" t="str">
            <v>Knowledge (Nature)</v>
          </cell>
          <cell r="CY48" t="str">
            <v>Ride</v>
          </cell>
          <cell r="CZ48" t="str">
            <v>Swim</v>
          </cell>
        </row>
        <row r="49">
          <cell r="A49" t="str">
            <v>Beholder Mage</v>
          </cell>
          <cell r="D49" t="str">
            <v>WotC</v>
          </cell>
          <cell r="E49" t="str">
            <v>Monster Manual</v>
          </cell>
          <cell r="AF49">
            <v>0.33</v>
          </cell>
          <cell r="AL49">
            <v>0.33</v>
          </cell>
          <cell r="AR49">
            <v>0.33</v>
          </cell>
        </row>
        <row r="50">
          <cell r="A50" t="str">
            <v>Blackguard</v>
          </cell>
          <cell r="C50" t="str">
            <v>Requirements:
Alignment: Any Evil.
Base Attack Bonus: +6
Knowledge (Religion): 2 ranks
Hide: 5 ranks.
Feats: Cleave, Sunder
Special: Must have made peaceful contact with an evil outsider who was summoned by him or someone else to have contracted the taint of true evil.
Weapon and Armor Proficiency: Blackguards are proficient with all simple and martial weapons, with all types of armor, and with shields.
1st Detect good, poison use
2nd Dark blessing, smite good
3rd Command undead, aura of despair
4th Sneak attack +1d6
5th Fiendish servant
7th Sneak attack +2d6
10th Sneak attack +3d6</v>
          </cell>
          <cell r="D50" t="str">
            <v>WotC</v>
          </cell>
          <cell r="E50" t="str">
            <v>3.5e SRD</v>
          </cell>
          <cell r="G50">
            <v>10</v>
          </cell>
          <cell r="H50">
            <v>10</v>
          </cell>
          <cell r="I50">
            <v>1</v>
          </cell>
          <cell r="K50" t="str">
            <v>Good</v>
          </cell>
          <cell r="L50" t="str">
            <v>Chr</v>
          </cell>
          <cell r="M50" t="str">
            <v>level</v>
          </cell>
          <cell r="N50">
            <v>2</v>
          </cell>
          <cell r="S50" t="str">
            <v>Sneak Attack</v>
          </cell>
          <cell r="T50">
            <v>6</v>
          </cell>
          <cell r="U50">
            <v>4</v>
          </cell>
          <cell r="V50">
            <v>3</v>
          </cell>
          <cell r="AF50">
            <v>0.5</v>
          </cell>
          <cell r="AG50" t="str">
            <v>Chr</v>
          </cell>
          <cell r="AH50">
            <v>2</v>
          </cell>
          <cell r="AJ50">
            <v>5</v>
          </cell>
          <cell r="AL50">
            <v>0.33</v>
          </cell>
          <cell r="AM50" t="str">
            <v>Chr</v>
          </cell>
          <cell r="AN50">
            <v>2</v>
          </cell>
          <cell r="AP50">
            <v>5</v>
          </cell>
          <cell r="AR50">
            <v>0.33</v>
          </cell>
          <cell r="AS50" t="str">
            <v>Chr</v>
          </cell>
          <cell r="AT50">
            <v>2</v>
          </cell>
          <cell r="AV50">
            <v>5</v>
          </cell>
          <cell r="BO50">
            <v>3</v>
          </cell>
          <cell r="BP50">
            <v>-2</v>
          </cell>
          <cell r="CP50">
            <v>5</v>
          </cell>
          <cell r="CR50" t="str">
            <v>fiendish</v>
          </cell>
          <cell r="CS50">
            <v>2</v>
          </cell>
          <cell r="CT50" t="str">
            <v>Concentration</v>
          </cell>
          <cell r="CU50" t="str">
            <v>Craft (General)</v>
          </cell>
          <cell r="CV50" t="str">
            <v>Diplomacy</v>
          </cell>
          <cell r="CW50" t="str">
            <v>Handle Animal</v>
          </cell>
          <cell r="CX50" t="str">
            <v>Heal</v>
          </cell>
          <cell r="CY50" t="str">
            <v>Intimidate</v>
          </cell>
          <cell r="CZ50" t="str">
            <v>Knowledge (Religion)</v>
          </cell>
          <cell r="DA50" t="str">
            <v>Profession (General)</v>
          </cell>
          <cell r="DB50" t="str">
            <v>Ride</v>
          </cell>
        </row>
        <row r="51">
          <cell r="A51" t="str">
            <v>Blade Dancer</v>
          </cell>
          <cell r="C51" t="str">
            <v>Requirements:
Alignment:  Any Lawful
BAB:  +7
Feats:  Dodge, Mobility, Spring Attack
Skills:  Jump 12 ranks, Tumble 12 ranks
Special:  Proficiency with any sword.
Spells:  Able to cast arcane or divine spells.
Weapon and Armor Proficiency:  The blade dancer is proficient with the use of all simple and martial weapons and with light armor.
1st:  Acrobatics (+10), Leap of the Clouds, Fast Movement
2nd:  Enchanted Blade I
4th:  Ride the Wind, Fast Movement
5th:  Acrobatics (+20), Acrobatic Attack
6th:  Enchanted Blade II
7th:  Fast Movement
10th:  Acrobatics (+30), Enchanted Blade III, Fast Movement</v>
          </cell>
          <cell r="D51" t="str">
            <v>WotC</v>
          </cell>
          <cell r="E51" t="str">
            <v>OA</v>
          </cell>
          <cell r="F51">
            <v>37</v>
          </cell>
          <cell r="G51">
            <v>10</v>
          </cell>
          <cell r="H51">
            <v>8</v>
          </cell>
          <cell r="I51">
            <v>1</v>
          </cell>
          <cell r="AF51">
            <v>0.33</v>
          </cell>
          <cell r="AL51">
            <v>0.5</v>
          </cell>
          <cell r="AR51">
            <v>0.33</v>
          </cell>
          <cell r="CS51">
            <v>4</v>
          </cell>
          <cell r="CT51" t="str">
            <v>Balance</v>
          </cell>
          <cell r="CU51" t="str">
            <v>Climb</v>
          </cell>
          <cell r="CV51" t="str">
            <v>Craft (General)</v>
          </cell>
          <cell r="CW51" t="str">
            <v>Escape Artist</v>
          </cell>
          <cell r="CX51" t="str">
            <v>Jump</v>
          </cell>
          <cell r="CY51" t="str">
            <v>Perform (General)</v>
          </cell>
          <cell r="CZ51" t="str">
            <v>Profession (General)</v>
          </cell>
          <cell r="DA51" t="str">
            <v>Ride</v>
          </cell>
          <cell r="DB51" t="str">
            <v>Tumble</v>
          </cell>
        </row>
        <row r="52">
          <cell r="A52" t="str">
            <v>Bladesinger</v>
          </cell>
          <cell r="C52" t="str">
            <v>Requirements:
Race:  Elf or Half-Elf
Base Attack: +5
Concentration: 4 ranks
Perform (Dance): 3 ranks
Perform (Sing): 3 ranks
Tumble: 3 ranks
Feats: Combat Casting, Dodge, Expertise, Still Spell, Weapon Focus (Longsword)
Spells: Ability to cast arcane spells of 1st level or higher
Special: Proficient with Long Sword.
Weapon and Armor Proficiency:  Light Armor proficiency.
Spellcasting:  Arcane spells; Intelligence determines DCs &amp; bonus spells.
Class Abilities:
1st: Bladesong Style, Arcane Spells
2nd: Bonus Feat
3rd: Lesser Spellsong
5th: Bonus Feat
6th: Song of Celerity
7th: Greater Spellsong
8th: Bonus Feat
10th: Song of Fury</v>
          </cell>
          <cell r="D52" t="str">
            <v>WotC</v>
          </cell>
          <cell r="E52" t="str">
            <v>Tome &amp; Blood WE</v>
          </cell>
          <cell r="F52">
            <v>1</v>
          </cell>
          <cell r="G52">
            <v>10</v>
          </cell>
          <cell r="H52">
            <v>8</v>
          </cell>
          <cell r="I52">
            <v>1</v>
          </cell>
          <cell r="AA52" t="str">
            <v>Int</v>
          </cell>
          <cell r="AD52">
            <v>3</v>
          </cell>
          <cell r="AE52">
            <v>3</v>
          </cell>
          <cell r="AF52">
            <v>0.33</v>
          </cell>
          <cell r="AL52">
            <v>0.5</v>
          </cell>
          <cell r="AR52">
            <v>0.5</v>
          </cell>
          <cell r="AX52">
            <v>2</v>
          </cell>
          <cell r="AY52">
            <v>1</v>
          </cell>
          <cell r="AZ52" t="str">
            <v>List_Validation</v>
          </cell>
          <cell r="CS52">
            <v>2</v>
          </cell>
          <cell r="CT52" t="str">
            <v>Balance</v>
          </cell>
          <cell r="CU52" t="str">
            <v>Concentration</v>
          </cell>
          <cell r="CV52" t="str">
            <v>Jump</v>
          </cell>
          <cell r="CW52" t="str">
            <v>Knowledge (Arcana)</v>
          </cell>
          <cell r="CX52" t="str">
            <v>Perform (General)</v>
          </cell>
          <cell r="CY52" t="str">
            <v>Spellcraft</v>
          </cell>
          <cell r="CZ52" t="str">
            <v>Tumble</v>
          </cell>
        </row>
        <row r="53">
          <cell r="A53" t="str">
            <v>Blessed of Gruumsh</v>
          </cell>
          <cell r="C53" t="str">
            <v>Requirements:
Orc or Half-Orc
Alignment: Any non-good
Base Attack Bonus: +6
Knowledge (Religion): 3 ranks
Feats: Weapon Proficiency (Orc Double-Axe), Power Attack, Cleave
Special: In a ritual dedicated to Gruumsh, a character seeking to become a blessed of Gruumsh must remove one of his own eyes (to further embody the one-eyed god)
1st: Divine Blessing +1
2nd: Fist of Gruumsh
3rd: Evil Eye (eye of distain)
4th: Divine Blessing +2
5th: Keen Eye of Gruumsh
6th: Evil Eye (eye of fear)
7th: Divine Blessing +3
8th: Thunderous Roar of Gruumsh
9th: Evil Eye (eye of curses)
10th: Divine Blessing +4, True Orc
Note: Knowledge (Local) should be listed as a CLASS skill, not cross-class.  You can "override" this default in the Skills :: Class / Cross Class Override area.</v>
          </cell>
          <cell r="D53" t="str">
            <v>Piazo</v>
          </cell>
          <cell r="E53" t="str">
            <v>Dragon 282</v>
          </cell>
          <cell r="F53">
            <v>84</v>
          </cell>
          <cell r="G53">
            <v>10</v>
          </cell>
          <cell r="H53">
            <v>10</v>
          </cell>
          <cell r="I53">
            <v>1</v>
          </cell>
          <cell r="AF53">
            <v>0.5</v>
          </cell>
          <cell r="AL53">
            <v>0.33</v>
          </cell>
          <cell r="AR53">
            <v>0.33</v>
          </cell>
          <cell r="CS53">
            <v>4</v>
          </cell>
          <cell r="CT53" t="str">
            <v>Bluff</v>
          </cell>
          <cell r="CU53" t="str">
            <v>Climb</v>
          </cell>
          <cell r="CV53" t="str">
            <v>Craft (General)</v>
          </cell>
          <cell r="CW53" t="str">
            <v>Intimidate</v>
          </cell>
          <cell r="CX53" t="str">
            <v>Jump</v>
          </cell>
          <cell r="CY53" t="str">
            <v>Knowledge (Local)</v>
          </cell>
          <cell r="CZ53" t="str">
            <v>Knowledge (Nobility/Royalty)</v>
          </cell>
          <cell r="DA53" t="str">
            <v>Knowledge (Religion)</v>
          </cell>
          <cell r="DB53" t="str">
            <v>Profession (General)</v>
          </cell>
          <cell r="DC53" t="str">
            <v>Spot</v>
          </cell>
        </row>
        <row r="54">
          <cell r="A54" t="str">
            <v>Blessed of Xarcon</v>
          </cell>
          <cell r="D54" t="str">
            <v>Green Ronin</v>
          </cell>
          <cell r="E54" t="str">
            <v>Plot &amp; Poison</v>
          </cell>
          <cell r="AF54">
            <v>0.33</v>
          </cell>
          <cell r="AL54">
            <v>0.33</v>
          </cell>
          <cell r="AR54">
            <v>0.33</v>
          </cell>
        </row>
        <row r="55">
          <cell r="A55" t="str">
            <v>Blood Archer</v>
          </cell>
          <cell r="D55" t="str">
            <v>AEG</v>
          </cell>
          <cell r="E55" t="str">
            <v>Evil</v>
          </cell>
          <cell r="AF55">
            <v>0.33</v>
          </cell>
          <cell r="AL55">
            <v>0.33</v>
          </cell>
          <cell r="AR55">
            <v>0.33</v>
          </cell>
        </row>
        <row r="56">
          <cell r="A56" t="str">
            <v>Blood Magus</v>
          </cell>
          <cell r="C56" t="str">
            <v>Requirements:
Alignment: Any non-lawful.
Heal: 4 ranks
Feat: Toughness
Spells: Ability to cast arcane spells of 3rd level or higher.
Special: The Blood Magus must have been revived after death through another's use of Raise Dead, Resurrection, or other methods of returning life to a dead body.
Weapon and Armor Proficiency: No additional proficiency gained.
Class Abilities:
Gains additional arcane spells per day per even class level of Blood Magus.
1st: Blood Component, Staunch
2nd: Scarification
3rd: Death Knell
4th: Blood Draught
5th: Infusion
6th: Gore
7th: Thicker than Water
8th: Awaken Blood
9th: Homunculus
10th: Bloodwalk</v>
          </cell>
          <cell r="D56" t="str">
            <v>WotC</v>
          </cell>
          <cell r="E56" t="str">
            <v>Tome &amp; Blood</v>
          </cell>
          <cell r="F56">
            <v>50</v>
          </cell>
          <cell r="G56">
            <v>10</v>
          </cell>
          <cell r="H56">
            <v>4</v>
          </cell>
          <cell r="I56">
            <v>0.5</v>
          </cell>
          <cell r="AF56">
            <v>0.5</v>
          </cell>
          <cell r="AL56">
            <v>0.33</v>
          </cell>
          <cell r="AR56">
            <v>0.33</v>
          </cell>
          <cell r="CS56">
            <v>2</v>
          </cell>
          <cell r="CT56" t="str">
            <v>Bluff</v>
          </cell>
          <cell r="CU56" t="str">
            <v>Concentration</v>
          </cell>
          <cell r="CV56" t="str">
            <v>Craft (General)</v>
          </cell>
          <cell r="CW56" t="str">
            <v>Heal</v>
          </cell>
          <cell r="CX56" t="str">
            <v>Spellcraft</v>
          </cell>
        </row>
        <row r="57">
          <cell r="A57" t="str">
            <v>Bloodreaver</v>
          </cell>
          <cell r="D57" t="str">
            <v>JL</v>
          </cell>
          <cell r="AF57">
            <v>0.33</v>
          </cell>
          <cell r="AL57">
            <v>0.33</v>
          </cell>
          <cell r="AR57">
            <v>0.33</v>
          </cell>
        </row>
        <row r="58">
          <cell r="A58" t="str">
            <v>Brute</v>
          </cell>
          <cell r="C58" t="str">
            <v>Requirements:
BAB:  +7
Feats:  Power Attack, Toughness
Skills:  Intimidate 5 ranks
Weapon and Armor Proficiency:  The brute is proficient with the use of all simple and martial weapons, as well as light, medium, &amp; heavy armor, &amp; shields.
1st:  Improved Power Attack, Toughness
2nd:  Battle Cry
3rd:  Shield Breaker
4th:  Toughness
5th:  Relentless Assault
6th:  Onslaught, Battle Cry
7th:  Toughness
8th:  Batter Foe
9th:  Batter Steel
10th:  Brutal Assault, Battle Cry</v>
          </cell>
          <cell r="D58" t="str">
            <v>AEG</v>
          </cell>
          <cell r="E58" t="str">
            <v>War</v>
          </cell>
          <cell r="F58">
            <v>50</v>
          </cell>
          <cell r="G58">
            <v>10</v>
          </cell>
          <cell r="H58">
            <v>10</v>
          </cell>
          <cell r="I58">
            <v>1</v>
          </cell>
          <cell r="AF58">
            <v>0.5</v>
          </cell>
          <cell r="AL58">
            <v>0.33</v>
          </cell>
          <cell r="AR58">
            <v>0.33</v>
          </cell>
          <cell r="CS58">
            <v>2</v>
          </cell>
          <cell r="CT58" t="str">
            <v>Climb</v>
          </cell>
          <cell r="CU58" t="str">
            <v>Craft (General)</v>
          </cell>
          <cell r="CV58" t="str">
            <v>Intimidate</v>
          </cell>
          <cell r="CW58" t="str">
            <v>Jump</v>
          </cell>
          <cell r="CX58" t="str">
            <v>Ride</v>
          </cell>
          <cell r="CY58" t="str">
            <v>Swim</v>
          </cell>
        </row>
        <row r="59">
          <cell r="A59" t="str">
            <v>Butei</v>
          </cell>
          <cell r="D59" t="str">
            <v>AEG</v>
          </cell>
          <cell r="E59" t="str">
            <v>Rokugan</v>
          </cell>
          <cell r="AF59">
            <v>0.33</v>
          </cell>
          <cell r="AL59">
            <v>0.33</v>
          </cell>
          <cell r="AR59">
            <v>0.33</v>
          </cell>
        </row>
        <row r="60">
          <cell r="A60" t="str">
            <v>Caller in Gray</v>
          </cell>
          <cell r="C60" t="str">
            <v>Feats:  Spell Focus (Conjuration), Any 2 metamagic feats that affect a summoning spell(s).
Skills:  Concentration 4 ranks, Knowledge (Arcana) 8 ranks, Knowledge (The Planes) 8 ranks, Spellcraft 4 ranks
Spells:  Must be able to cast 3rd level arcane spells; have knowledge of at least 2 different conjuration spells that summon a creature from each of the 1st, 2nd, &amp; 3rd spell levels; &amp; must have summoned a different creature with Summon Monster I, II, &amp; III at least 3 times each.
Weapon and Armor Proficiency:  The caller in gray gains no proficiency in any type of weapons or armor.
1st:  Conjuration Specialization, Spell Knowledge
2nd:  Conjure Mastery
3rd:  Metamagic Feat, Sanctuary I
4th:  Planar Preference
5th:  Earth Bound
6th:  Pierce Protection, Sanctuary II
7th:  Extend Summoning
8th:  Metamagic Feat
9th:  Dispell Protection, Sanctuary III
10th:  Native Outsider, Quicken Summoning</v>
          </cell>
          <cell r="D60" t="str">
            <v>JL</v>
          </cell>
          <cell r="G60">
            <v>10</v>
          </cell>
          <cell r="H60">
            <v>1</v>
          </cell>
          <cell r="I60">
            <v>0.5</v>
          </cell>
          <cell r="AF60">
            <v>0.33</v>
          </cell>
          <cell r="AL60">
            <v>0.33</v>
          </cell>
          <cell r="AR60">
            <v>0.5</v>
          </cell>
          <cell r="AX60">
            <v>3</v>
          </cell>
          <cell r="AZ60" t="str">
            <v>Metamagic</v>
          </cell>
          <cell r="CS60">
            <v>2</v>
          </cell>
          <cell r="CT60" t="str">
            <v>Concentration</v>
          </cell>
          <cell r="CU60" t="str">
            <v>Craft (General)</v>
          </cell>
          <cell r="CV60" t="str">
            <v>Diplomacy</v>
          </cell>
          <cell r="CW60" t="str">
            <v>Knowledge (Arcana)</v>
          </cell>
          <cell r="CX60" t="str">
            <v>Knowledge (General)</v>
          </cell>
          <cell r="CY60" t="str">
            <v>Knowledge (Nature)</v>
          </cell>
          <cell r="CZ60" t="str">
            <v>Knowledge (Psionic)</v>
          </cell>
          <cell r="DA60" t="str">
            <v>Knowledge (Religion)</v>
          </cell>
          <cell r="DB60" t="str">
            <v>Profession (General)</v>
          </cell>
          <cell r="DC60" t="str">
            <v>Search</v>
          </cell>
          <cell r="DD60" t="str">
            <v>Speak Language</v>
          </cell>
          <cell r="DE60" t="str">
            <v>Spellcraft</v>
          </cell>
          <cell r="DF60" t="str">
            <v>Write Language</v>
          </cell>
        </row>
        <row r="61">
          <cell r="A61" t="str">
            <v>Candle Caster</v>
          </cell>
          <cell r="C61" t="str">
            <v>Requirements:
Craft (Candlemaking): 6 ranks
Feat: Great Fortitude
Spells: Ability to cast spells of 3rd level or higher.
Special: The candle caster must initially possess a supply of at least 100 tindertwigs.
Weapon and Armor Proficiency: No additional proficiency gained.
Class Abilities:
Gains additional arcane spells per day per class level of Candle Caster.
1st: Scribe Candle
2nd: Extend Candle
3rd: Unfettered Candle
4th: Enlarge Candle
5th: Dipped Candle
6th: Empower Candle
7th: Quick Light
8th: Heighten Candle
9th: Striped Candle
10th: Maximize Candle</v>
          </cell>
          <cell r="D61" t="str">
            <v>WotC</v>
          </cell>
          <cell r="E61" t="str">
            <v>Tome &amp; Blood</v>
          </cell>
          <cell r="F61">
            <v>52</v>
          </cell>
          <cell r="G61">
            <v>10</v>
          </cell>
          <cell r="H61">
            <v>4</v>
          </cell>
          <cell r="I61">
            <v>0.5</v>
          </cell>
          <cell r="AF61">
            <v>0.33</v>
          </cell>
          <cell r="AL61">
            <v>0.33</v>
          </cell>
          <cell r="AR61">
            <v>0.5</v>
          </cell>
          <cell r="CS61">
            <v>2</v>
          </cell>
          <cell r="CT61" t="str">
            <v>Concentration</v>
          </cell>
          <cell r="CU61" t="str">
            <v>Craft (General)</v>
          </cell>
          <cell r="CV61" t="str">
            <v>Knowledge (Arcana)</v>
          </cell>
          <cell r="CW61" t="str">
            <v>Knowledge (General)</v>
          </cell>
          <cell r="CX61" t="str">
            <v>Knowledge (Nature)</v>
          </cell>
          <cell r="CY61" t="str">
            <v>Knowledge (Psionic)</v>
          </cell>
          <cell r="CZ61" t="str">
            <v>Knowledge (Religion)</v>
          </cell>
          <cell r="DA61" t="str">
            <v>Profession (General)</v>
          </cell>
          <cell r="DB61" t="str">
            <v>Search</v>
          </cell>
          <cell r="DC61" t="str">
            <v>Speak Language</v>
          </cell>
          <cell r="DD61" t="str">
            <v>Spellcraft</v>
          </cell>
          <cell r="DE61" t="str">
            <v>Write Language</v>
          </cell>
        </row>
        <row r="62">
          <cell r="A62" t="str">
            <v>Cavalier</v>
          </cell>
          <cell r="C62" t="str">
            <v xml:space="preserve">Requirements:
Alignment: Lawful; Base Attack Bonus: +8
Feats: Spirited Charge, Weapon Focus (lance), Weapon Focus (any sword), Mounted Combat, Ride-by attack
Handle Animal ranks: 4; Knowledge (Nobility and Royalty) ranks: 4; Ride ranks: 6
Equipment: Masterwork heavy armor and masterwork large shield.
1 Mounted WB: Lance +1, Ride bonus +2, Tall/Saddle +1
2 Deadly Charge 1/day, Mounted WB: Sword +1
3 Burst of speed, Mounted WB: Lance +2, Tall/Saddle +2
4 Deadly Charge 2/day, Mounted WB: Sword +2, Ride bonus +4
5 Mounted WB: Lance +3, Tall/Saddle +3
6 Deadly Charge 3/day, Full mounted attack, Mounted WB: Sword +3
7 Mounted WB: Lance +4, , Ride bonus +6, Tall/Saddle +4
8 Deadly Charge 4/day, Mounted WB: Sword +5 [+4?]
9 Mounted WB: Lance +5, Ride bonus +8, Tall/Saddle +5
10 Deadly Charge 5/day </v>
          </cell>
          <cell r="D62" t="str">
            <v>WotC</v>
          </cell>
          <cell r="E62" t="str">
            <v>Sword &amp; Fist</v>
          </cell>
          <cell r="F62">
            <v>12</v>
          </cell>
          <cell r="G62">
            <v>10</v>
          </cell>
          <cell r="H62">
            <v>10</v>
          </cell>
          <cell r="I62">
            <v>1</v>
          </cell>
          <cell r="AF62">
            <v>0.5</v>
          </cell>
          <cell r="AL62">
            <v>0.33</v>
          </cell>
          <cell r="AR62">
            <v>0.5</v>
          </cell>
          <cell r="CS62">
            <v>2</v>
          </cell>
          <cell r="CT62" t="str">
            <v>Diplomacy</v>
          </cell>
          <cell r="CU62" t="str">
            <v>Intimidate</v>
          </cell>
          <cell r="CV62" t="str">
            <v>Knowledge (Nobility/Royalty)</v>
          </cell>
          <cell r="CW62" t="str">
            <v>Profession (General)</v>
          </cell>
          <cell r="CX62" t="str">
            <v>Ride</v>
          </cell>
        </row>
        <row r="63">
          <cell r="A63" t="str">
            <v>Cave Stalker</v>
          </cell>
          <cell r="D63" t="str">
            <v>Piazo</v>
          </cell>
          <cell r="E63" t="str">
            <v>Dragon ?</v>
          </cell>
          <cell r="AF63">
            <v>0.33</v>
          </cell>
          <cell r="AL63">
            <v>0.33</v>
          </cell>
          <cell r="AR63">
            <v>0.33</v>
          </cell>
        </row>
        <row r="64">
          <cell r="A64" t="str">
            <v>Cavern Strider</v>
          </cell>
          <cell r="C64" t="str">
            <v>Skills:  Climb 10 ranks, Craft (Stonecutting) 5 ranks, Jump 5 ranks, Wilderness Lore 5 ranks
Special:  Stonecunning Ability
Weapon and Armor Proficiency:  The cavern strider gains no proficiency in any type of weapons, armor, or shields.
1st:  Climb
2nd:  Anchor Stance
3rd:  Wall Walk (15')
4th:  Downwall Charge
5th:  Wall Walk (Full Move)</v>
          </cell>
          <cell r="D64" t="str">
            <v>Green Ronin</v>
          </cell>
          <cell r="E64" t="str">
            <v>Hammer &amp; Helm</v>
          </cell>
          <cell r="F64">
            <v>25</v>
          </cell>
          <cell r="G64">
            <v>5</v>
          </cell>
          <cell r="H64">
            <v>8</v>
          </cell>
          <cell r="I64">
            <v>1</v>
          </cell>
          <cell r="AF64">
            <v>0.5</v>
          </cell>
          <cell r="AL64">
            <v>0.33</v>
          </cell>
          <cell r="AR64">
            <v>0.33</v>
          </cell>
          <cell r="CS64">
            <v>2</v>
          </cell>
          <cell r="CT64" t="str">
            <v>Climb</v>
          </cell>
          <cell r="CU64" t="str">
            <v>Craft (General)</v>
          </cell>
          <cell r="CV64" t="str">
            <v>Intimidate</v>
          </cell>
          <cell r="CW64" t="str">
            <v>Jump</v>
          </cell>
          <cell r="CX64" t="str">
            <v>Spot</v>
          </cell>
          <cell r="CY64" t="str">
            <v>Survival</v>
          </cell>
          <cell r="CZ64" t="str">
            <v>Swim</v>
          </cell>
        </row>
        <row r="65">
          <cell r="A65" t="str">
            <v>Cavernsgaarder</v>
          </cell>
          <cell r="C65" t="str">
            <v>Race:  Dwarf
Alignment:  Any Non-chaotic
BAB:  +1
Feats:  Armor Proficiency (Medium), Martial Weapon Proficiency (any), Shield Proficiency, Shield Wall
Weapon and Armor Proficiency:  The cavernsgaarders are proficient in all simple &amp; martial weapons as well as all armor &amp; shields.
1st:  Close Fighting +1
2nd:  Command Radius (10')
3rd:  Close Fighting +2, Command Radius (15')</v>
          </cell>
          <cell r="D65" t="str">
            <v>Green Ronin</v>
          </cell>
          <cell r="E65" t="str">
            <v>Hammer &amp; Helm</v>
          </cell>
          <cell r="F65">
            <v>25</v>
          </cell>
          <cell r="G65">
            <v>3</v>
          </cell>
          <cell r="H65">
            <v>10</v>
          </cell>
          <cell r="I65">
            <v>1</v>
          </cell>
          <cell r="AF65">
            <v>0.5</v>
          </cell>
          <cell r="AL65">
            <v>0.33</v>
          </cell>
          <cell r="AR65">
            <v>0.33</v>
          </cell>
          <cell r="CS65">
            <v>2</v>
          </cell>
          <cell r="CT65" t="str">
            <v>Climb</v>
          </cell>
          <cell r="CU65" t="str">
            <v>Craft (General)</v>
          </cell>
          <cell r="CV65" t="str">
            <v>Handle Animal</v>
          </cell>
          <cell r="CW65" t="str">
            <v>Jump</v>
          </cell>
          <cell r="CX65" t="str">
            <v>Ride</v>
          </cell>
          <cell r="CY65" t="str">
            <v>Swim</v>
          </cell>
        </row>
        <row r="66">
          <cell r="A66" t="str">
            <v>Champion of the Dead</v>
          </cell>
          <cell r="D66" t="str">
            <v>AEG</v>
          </cell>
          <cell r="E66" t="str">
            <v>Undead</v>
          </cell>
          <cell r="AF66">
            <v>0.33</v>
          </cell>
          <cell r="AL66">
            <v>0.33</v>
          </cell>
          <cell r="AR66">
            <v>0.33</v>
          </cell>
        </row>
        <row r="67">
          <cell r="A67" t="str">
            <v>Chirurgeon</v>
          </cell>
          <cell r="D67" t="str">
            <v>AEG</v>
          </cell>
          <cell r="E67" t="str">
            <v>Undead</v>
          </cell>
          <cell r="AF67">
            <v>0.33</v>
          </cell>
          <cell r="AL67">
            <v>0.33</v>
          </cell>
          <cell r="AR67">
            <v>0.33</v>
          </cell>
        </row>
        <row r="68">
          <cell r="A68" t="str">
            <v>Church Inquisitor</v>
          </cell>
          <cell r="C68" t="str">
            <v>Requirements:
Alignment: Lawful Good or Lawful Neutral
Base Will Save: +3
Knowledge (Arcana): 8 ranks; Spellcraft: 8 ranks
Spells: Ability to cast Dispel Magic as a Divine spell.
Special: Must be a member of a lawful good church or religious order, and must have already uncovered some corruption within that organization.
Weapon and Armor Proficiency: Light, Medium, and Heavy Armors; Shields; all Simple Weapons.
Church Inquisitors gain +1 spell casting level of existing class for each level.
1st: Detect Evil; Prestige Domain: Inquisition
2nd: Immune to Charms
3rd: Pierce Illusion
5th: Immune to Compulsions
6th: Force Shapechange
8th: Immune to Possession
9th: Discern Lies; Learn the Truth</v>
          </cell>
          <cell r="D68" t="str">
            <v>WotC</v>
          </cell>
          <cell r="E68" t="str">
            <v>Defenders of the Faith</v>
          </cell>
          <cell r="F68">
            <v>51</v>
          </cell>
          <cell r="G68">
            <v>10</v>
          </cell>
          <cell r="H68">
            <v>8</v>
          </cell>
          <cell r="I68">
            <v>0.75</v>
          </cell>
          <cell r="AF68">
            <v>0.5</v>
          </cell>
          <cell r="AL68">
            <v>0.33</v>
          </cell>
          <cell r="AR68">
            <v>0.5</v>
          </cell>
          <cell r="BJ68">
            <v>1</v>
          </cell>
          <cell r="CS68">
            <v>2</v>
          </cell>
          <cell r="CT68" t="str">
            <v>Concentration</v>
          </cell>
          <cell r="CU68" t="str">
            <v>Diplomacy</v>
          </cell>
          <cell r="CV68" t="str">
            <v>Gather Info</v>
          </cell>
          <cell r="CW68" t="str">
            <v>Intimidate</v>
          </cell>
          <cell r="CX68" t="str">
            <v>Knowledge (The Planes)</v>
          </cell>
          <cell r="CY68" t="str">
            <v>Knowledge (Arcana)</v>
          </cell>
          <cell r="CZ68" t="str">
            <v>Knowledge (Religion)</v>
          </cell>
          <cell r="DA68" t="str">
            <v>Search</v>
          </cell>
          <cell r="DB68" t="str">
            <v>Sense Motive</v>
          </cell>
          <cell r="DC68" t="str">
            <v>Spellcraft</v>
          </cell>
        </row>
        <row r="69">
          <cell r="A69" t="str">
            <v>Cipher</v>
          </cell>
          <cell r="C69" t="str">
            <v>Requirements:
Balance: 5 ranks
Jump: 10 ranks
Knowledge (Religion): 10 ranks
Feats: Improved Initiative, Power Attack, Sunder 
Weapon and Armor Proficiency: A cipher gains no new proficiency in any weapons or armor.
1st Improved Unarmed Strike, Locate Weakness
2nd Heightened Instinct +1, Evasion
3rd Self Mastery +1
4th Battlemind +1, Improved Evasion
5th Heightened Instinct +2
6th Self Mastery +2, Move Without Barriers
7th Battlemind +2
8th Heightened Instinct +3, Clarity of Vision
9th Self Mastery +3
10th Battlemind +3, Thought is Action</v>
          </cell>
          <cell r="D69" t="str">
            <v>Piazo</v>
          </cell>
          <cell r="E69" t="str">
            <v>Dragon 287</v>
          </cell>
          <cell r="F69">
            <v>46</v>
          </cell>
          <cell r="G69">
            <v>10</v>
          </cell>
          <cell r="H69">
            <v>8</v>
          </cell>
          <cell r="I69">
            <v>0.75</v>
          </cell>
          <cell r="AF69">
            <v>0.33</v>
          </cell>
          <cell r="AL69">
            <v>0.5</v>
          </cell>
          <cell r="AR69">
            <v>0.33</v>
          </cell>
          <cell r="CS69">
            <v>2</v>
          </cell>
          <cell r="CT69" t="str">
            <v>Balance</v>
          </cell>
          <cell r="CU69" t="str">
            <v>Climb</v>
          </cell>
          <cell r="CV69" t="str">
            <v>Concentration</v>
          </cell>
          <cell r="CW69" t="str">
            <v>Escape Artist</v>
          </cell>
          <cell r="CX69" t="str">
            <v>Hide</v>
          </cell>
          <cell r="CY69" t="str">
            <v>Jump</v>
          </cell>
          <cell r="CZ69" t="str">
            <v>Move Silently</v>
          </cell>
          <cell r="DA69" t="str">
            <v>Ride</v>
          </cell>
          <cell r="DB69" t="str">
            <v>Sense Motive</v>
          </cell>
          <cell r="DC69" t="str">
            <v>Swim</v>
          </cell>
          <cell r="DD69" t="str">
            <v>Tumble</v>
          </cell>
        </row>
        <row r="70">
          <cell r="A70" t="str">
            <v>Clanheart Disciple</v>
          </cell>
          <cell r="C70" t="str">
            <v>Feats:  Any Prime Bloodgift (DM's option to make it the one associated with their Clan), Clanheart Magic, Iron Will
Skills:  Craft (any) 7 ranks (DM's option to make it the their Clan's favored craft), Knowledge (History) 7 ranks
Spellcasting:  Must be able to cast 3rd level arcane spells (must be the appropriate spellcasting tradition for the Clan)
Weapon and Armor Proficiency:  The clanheart disciple gains no proficiency in any type of weapons, armor, or shields.
Spellcasting:  +1 level of previous spell casting level per clanheart disciple level.
1st:  Gifted Familiar
2nd:  Blood Power
3rd:  Bonus Bloodgift
4th:  Blood Power
5th:  Ability Score Increase</v>
          </cell>
          <cell r="D70" t="str">
            <v>Green Ronin</v>
          </cell>
          <cell r="E70" t="str">
            <v>Hammer &amp; Helm</v>
          </cell>
          <cell r="F70">
            <v>27</v>
          </cell>
          <cell r="G70">
            <v>5</v>
          </cell>
          <cell r="H70">
            <v>4</v>
          </cell>
          <cell r="I70">
            <v>0.5</v>
          </cell>
          <cell r="AF70">
            <v>0.33</v>
          </cell>
          <cell r="AL70">
            <v>0.33</v>
          </cell>
          <cell r="AR70">
            <v>0.5</v>
          </cell>
          <cell r="AX70">
            <v>3</v>
          </cell>
          <cell r="AZ70" t="str">
            <v>Bloodgift</v>
          </cell>
          <cell r="CS70">
            <v>2</v>
          </cell>
          <cell r="CT70" t="str">
            <v>Concentration</v>
          </cell>
          <cell r="CU70" t="str">
            <v>Craft (General)</v>
          </cell>
          <cell r="CV70" t="str">
            <v>Knowledge (Arcana)</v>
          </cell>
          <cell r="CW70" t="str">
            <v>Knowledge (General)</v>
          </cell>
          <cell r="CX70" t="str">
            <v>Knowledge (Nature)</v>
          </cell>
          <cell r="CY70" t="str">
            <v>Knowledge (Psionic)</v>
          </cell>
          <cell r="CZ70" t="str">
            <v>Knowledge (Religion)</v>
          </cell>
          <cell r="DA70" t="str">
            <v>Profession (General)</v>
          </cell>
          <cell r="DB70" t="str">
            <v>Speak Language</v>
          </cell>
          <cell r="DC70" t="str">
            <v>Spellcraft</v>
          </cell>
          <cell r="DD70" t="str">
            <v>Write Language</v>
          </cell>
        </row>
        <row r="71">
          <cell r="A71" t="str">
            <v>Cleric</v>
          </cell>
          <cell r="C71" t="str">
            <v>Alignment: Varies by deity. A cleric's alignment must be within one step of his deity's, and it may not be neutral unless the deity's alignment is neutral.
Domains and Class Skills: A cleric who chooses Animal or Plant as one of his domains also has Knowledge (nature) (Int) as a class skill. A cleric who chooses Knowledge as one of his domains also has all Knowledge (Int) skills as class skills. A cleric who chooses Travel as one of his domains also has Wilderness Lore as a class skill. A cleric who chooses Trickery as one of his domains also has Bluff (Cha), Disguise (Cha), and Hide (Dex) as class skills.
Armor and Weapon Proficiency: Clerics are proficient with all simple weapons. Clerics are proficient with all types of armor (light, medium, and heavy) and with shields.
1st:  Turn or rebuke undead.</v>
          </cell>
          <cell r="D71" t="str">
            <v>WotC</v>
          </cell>
          <cell r="E71" t="str">
            <v>3.5e SRD</v>
          </cell>
          <cell r="G71">
            <v>20</v>
          </cell>
          <cell r="H71">
            <v>8</v>
          </cell>
          <cell r="I71">
            <v>0.75</v>
          </cell>
          <cell r="AF71">
            <v>0.5</v>
          </cell>
          <cell r="AL71">
            <v>0.33</v>
          </cell>
          <cell r="AR71">
            <v>0.5</v>
          </cell>
          <cell r="BJ71">
            <v>1</v>
          </cell>
          <cell r="BO71">
            <v>3</v>
          </cell>
          <cell r="CS71">
            <v>2</v>
          </cell>
          <cell r="CT71" t="str">
            <v>Concentration</v>
          </cell>
          <cell r="CU71" t="str">
            <v>Craft (General)</v>
          </cell>
          <cell r="CV71" t="str">
            <v>Diplomacy</v>
          </cell>
          <cell r="CW71" t="str">
            <v>Heal</v>
          </cell>
          <cell r="CX71" t="str">
            <v>Knowledge (Arcana)</v>
          </cell>
          <cell r="CY71" t="str">
            <v>Knowledge (Religion)</v>
          </cell>
          <cell r="CZ71" t="str">
            <v>Profession (General)</v>
          </cell>
          <cell r="DA71" t="str">
            <v>Spellcraft</v>
          </cell>
        </row>
        <row r="72">
          <cell r="A72" t="str">
            <v>Commoner</v>
          </cell>
          <cell r="C72" t="str">
            <v>Alignment: Any
Weapon and Armor Proficiency: The commoner is proficient with one simple weapon. He is not proficient with weapons, armor, or shields.</v>
          </cell>
          <cell r="D72" t="str">
            <v>WotC</v>
          </cell>
          <cell r="E72" t="str">
            <v>3.5e SRD</v>
          </cell>
          <cell r="G72">
            <v>20</v>
          </cell>
          <cell r="H72">
            <v>4</v>
          </cell>
          <cell r="I72">
            <v>0.5</v>
          </cell>
          <cell r="AF72">
            <v>0.33</v>
          </cell>
          <cell r="AL72">
            <v>0.33</v>
          </cell>
          <cell r="AR72">
            <v>0.33</v>
          </cell>
          <cell r="CS72">
            <v>2</v>
          </cell>
          <cell r="CT72" t="str">
            <v>Climb</v>
          </cell>
          <cell r="CU72" t="str">
            <v>Craft (General)</v>
          </cell>
          <cell r="CV72" t="str">
            <v>Handle Animal</v>
          </cell>
          <cell r="CW72" t="str">
            <v>Jump</v>
          </cell>
          <cell r="CX72" t="str">
            <v>Listen</v>
          </cell>
          <cell r="CY72" t="str">
            <v>Profession (General)</v>
          </cell>
          <cell r="CZ72" t="str">
            <v>Ride</v>
          </cell>
          <cell r="DA72" t="str">
            <v>Spot</v>
          </cell>
          <cell r="DB72" t="str">
            <v>Swim</v>
          </cell>
          <cell r="DC72" t="str">
            <v>Use Rope</v>
          </cell>
        </row>
        <row r="73">
          <cell r="A73" t="str">
            <v>Conjurer</v>
          </cell>
          <cell r="C73"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73" t="str">
            <v>WotC</v>
          </cell>
          <cell r="E73" t="str">
            <v>3.5e SRD</v>
          </cell>
          <cell r="G73">
            <v>20</v>
          </cell>
          <cell r="H73">
            <v>4</v>
          </cell>
          <cell r="I73">
            <v>0.5</v>
          </cell>
          <cell r="AF73">
            <v>0.33</v>
          </cell>
          <cell r="AL73">
            <v>0.33</v>
          </cell>
          <cell r="AR73">
            <v>0.5</v>
          </cell>
          <cell r="AX73">
            <v>1</v>
          </cell>
          <cell r="AZ73" t="str">
            <v>Metamagic</v>
          </cell>
          <cell r="CP73">
            <v>1</v>
          </cell>
          <cell r="CR73" t="str">
            <v>familiar</v>
          </cell>
          <cell r="CS73">
            <v>2</v>
          </cell>
          <cell r="CT73" t="str">
            <v>Concentration</v>
          </cell>
          <cell r="CU73" t="str">
            <v>Craft (General)</v>
          </cell>
          <cell r="CV73" t="str">
            <v>Decipher Script</v>
          </cell>
          <cell r="CW73" t="str">
            <v>Knowledge (General)</v>
          </cell>
          <cell r="CX73" t="str">
            <v>Profession (General)</v>
          </cell>
          <cell r="CY73" t="str">
            <v>Spellcraft</v>
          </cell>
        </row>
        <row r="74">
          <cell r="A74" t="str">
            <v>Consecrated Harrier</v>
          </cell>
          <cell r="C74" t="str">
            <v>Requirements:
Alignment: Any Lawful
Base Attack Bonus: +5
Disguise: 5 ranks; Gather Information: 5 ranks; Profession (Lawyer): 5 ranks
Feats: Track
Special: The candidate must accept an assignment from her church to locate and destroy some specific, individual enemy of the church.  (See DotF for info.)
Weapon and Armor Proficiency: Light, Medium, and Heavy Armors; Shields; all Simple and Martial Weapons.
1st: Blessing of Scripture +2; Detect Chaos
2nd: Sanctified Sight
3rd: Blessing of Scripture +4; Dispel Magic
4th: Emotion
5th: Blessing of Scripture +6
6th: False Vision
7th: Blessing of Scripture +8
8th: Implacable Hunt
9th: Blessing of Scripture +10
10th: Faultless Hunt</v>
          </cell>
          <cell r="D74" t="str">
            <v>WotC</v>
          </cell>
          <cell r="E74" t="str">
            <v>Defenders of the Faith</v>
          </cell>
          <cell r="F74">
            <v>52</v>
          </cell>
          <cell r="G74">
            <v>10</v>
          </cell>
          <cell r="H74">
            <v>10</v>
          </cell>
          <cell r="I74">
            <v>1</v>
          </cell>
          <cell r="AF74">
            <v>0.33</v>
          </cell>
          <cell r="AL74">
            <v>0.33</v>
          </cell>
          <cell r="AR74">
            <v>0.5</v>
          </cell>
          <cell r="CS74">
            <v>4</v>
          </cell>
          <cell r="CT74" t="str">
            <v>Bluff</v>
          </cell>
          <cell r="CU74" t="str">
            <v>Diplomacy</v>
          </cell>
          <cell r="CV74" t="str">
            <v>Disguise</v>
          </cell>
          <cell r="CW74" t="str">
            <v>Gather Info</v>
          </cell>
          <cell r="CX74" t="str">
            <v>Intimidate</v>
          </cell>
          <cell r="CY74" t="str">
            <v>Profession (General)</v>
          </cell>
          <cell r="CZ74" t="str">
            <v>Search</v>
          </cell>
        </row>
        <row r="75">
          <cell r="A75" t="str">
            <v>Constructor</v>
          </cell>
          <cell r="C75" t="str">
            <v>Requirements:
Feats:  Augment Construction, Empower Construction.
Special:  Ability to manifest the following powers: astral construct I, astral construct II, and astral construct III.
Weapon and Armor Proficiency:  The Constructor gain no proficiency in any armor or weapons, though they retain any knowledge gained from former classes.
Powers and Power Points: The Constructor gains power points per day and powers as though they gained a level of psion.
Psionic Combat: Psionic attack and defense modes are discovered as though the character were a psychic warrior of the same level as the prestige class.
Psicrystals: Constructor levels count toward the level of the psionic character for purposes determining psicrystal Intelligence and special abilities.
1st:  Advanced Construction                                            --
2nd:  Extended Construction                                 +1 Psion Level
3rd:  Infused Construction, Efficient Construction 1  +1 Psion Level
4th:  Enhanced Construction, Ecto Manipulation     +1 Psion Level
5th:  Empower Construction                                  +1 Psion Level
6th:  Infused Construction, Efficient Construction 2  +1 Psion Level
7th:  Combat Construction                                     +1 Psion Level
8th:  Empower Construction                                   +1 Psion Level
9th:  Infused Construction, Efficient Construction 3   +1 Psion Level
10th:Quickened Construction                                          --</v>
          </cell>
          <cell r="D75" t="str">
            <v>WotC</v>
          </cell>
          <cell r="E75" t="str">
            <v>Mind's Eye</v>
          </cell>
          <cell r="F75">
            <v>5</v>
          </cell>
          <cell r="G75">
            <v>10</v>
          </cell>
          <cell r="H75">
            <v>4</v>
          </cell>
          <cell r="I75">
            <v>25</v>
          </cell>
          <cell r="AF75">
            <v>0.33</v>
          </cell>
          <cell r="AL75">
            <v>0.33</v>
          </cell>
          <cell r="AR75">
            <v>0.5</v>
          </cell>
          <cell r="CS75">
            <v>4</v>
          </cell>
          <cell r="CT75" t="str">
            <v>Appraise</v>
          </cell>
          <cell r="CU75" t="str">
            <v>Concentration</v>
          </cell>
          <cell r="CV75" t="str">
            <v>Craft (General)</v>
          </cell>
          <cell r="CW75" t="str">
            <v>Disguise</v>
          </cell>
          <cell r="CX75" t="str">
            <v>Knowledge (Psionic)</v>
          </cell>
          <cell r="CY75" t="str">
            <v>Psicraft</v>
          </cell>
          <cell r="CZ75" t="str">
            <v>Spot</v>
          </cell>
        </row>
        <row r="76">
          <cell r="A76" t="str">
            <v>Contemplative</v>
          </cell>
          <cell r="C76" t="str">
            <v>Requirements:
Knowledge (Religion): 13 ranks
Special: Must have had direct contact with one's patron deity or a direct servant of that deity, or with an enlightened being embodying the highest principles of an alignment (a solar, for example).
Weapon and Armor Proficiency: All Simple Weapons.
Contemplatives gain +1 spell casting level of existing class for each level.
1st: First Prestige Domain; Divine Health
2nd: Slippery Mind
3rd: Divine Wholeness
5th: Divine Body
6th: Second Prestige Domain
7th: Divine Soul
9th: Eternal Body
10th: Mystic Union</v>
          </cell>
          <cell r="D76" t="str">
            <v>WotC</v>
          </cell>
          <cell r="E76" t="str">
            <v>Defenders of the Faith</v>
          </cell>
          <cell r="F76">
            <v>54</v>
          </cell>
          <cell r="G76">
            <v>10</v>
          </cell>
          <cell r="H76">
            <v>6</v>
          </cell>
          <cell r="I76">
            <v>0.5</v>
          </cell>
          <cell r="AF76">
            <v>0.33</v>
          </cell>
          <cell r="AL76">
            <v>0.33</v>
          </cell>
          <cell r="AR76">
            <v>0.5</v>
          </cell>
          <cell r="BJ76">
            <v>1</v>
          </cell>
          <cell r="CS76">
            <v>2</v>
          </cell>
          <cell r="CT76" t="str">
            <v>Concentration</v>
          </cell>
          <cell r="CU76" t="str">
            <v>Craft (General)</v>
          </cell>
          <cell r="CV76" t="str">
            <v>Diplomacy</v>
          </cell>
          <cell r="CW76" t="str">
            <v>Heal</v>
          </cell>
          <cell r="CX76" t="str">
            <v>Intimidate</v>
          </cell>
          <cell r="CY76" t="str">
            <v>Knowledge (Religion)</v>
          </cell>
          <cell r="CZ76" t="str">
            <v>Profession (General)</v>
          </cell>
          <cell r="DA76" t="str">
            <v>Sense Motive</v>
          </cell>
          <cell r="DB76" t="str">
            <v>Spellcraft</v>
          </cell>
        </row>
        <row r="77">
          <cell r="A77" t="str">
            <v>Courtier</v>
          </cell>
          <cell r="D77" t="str">
            <v>AEG</v>
          </cell>
          <cell r="E77" t="str">
            <v>Rokugan</v>
          </cell>
          <cell r="G77">
            <v>20</v>
          </cell>
          <cell r="H77">
            <v>6</v>
          </cell>
          <cell r="I77">
            <v>0.5</v>
          </cell>
          <cell r="AF77">
            <v>0.33</v>
          </cell>
          <cell r="AL77">
            <v>0.33</v>
          </cell>
          <cell r="AR77">
            <v>0.5</v>
          </cell>
          <cell r="CS77">
            <v>8</v>
          </cell>
          <cell r="CT77" t="str">
            <v>Bluff</v>
          </cell>
          <cell r="CU77" t="str">
            <v>Craft (General)</v>
          </cell>
          <cell r="CV77" t="str">
            <v>Decipher Script</v>
          </cell>
          <cell r="CW77" t="str">
            <v>Diplomacy</v>
          </cell>
          <cell r="CX77" t="str">
            <v>Disguise</v>
          </cell>
          <cell r="CY77" t="str">
            <v>Forgery</v>
          </cell>
          <cell r="CZ77" t="str">
            <v>Gather Info</v>
          </cell>
          <cell r="DA77" t="str">
            <v>Hide</v>
          </cell>
          <cell r="DB77" t="str">
            <v>Innuendo</v>
          </cell>
          <cell r="DC77" t="str">
            <v>Intimidate</v>
          </cell>
          <cell r="DD77" t="str">
            <v>Knowledge (General)</v>
          </cell>
          <cell r="DE77" t="str">
            <v>Listen</v>
          </cell>
          <cell r="DF77" t="str">
            <v>Move Silently</v>
          </cell>
          <cell r="DG77" t="str">
            <v>Open Lock</v>
          </cell>
          <cell r="DH77" t="str">
            <v>Perform (General)</v>
          </cell>
          <cell r="DI77" t="str">
            <v>Search</v>
          </cell>
          <cell r="DJ77" t="str">
            <v>Sense Motive</v>
          </cell>
          <cell r="DK77" t="str">
            <v>Speak Language</v>
          </cell>
          <cell r="DL77" t="str">
            <v>Spot</v>
          </cell>
          <cell r="DM77" t="str">
            <v>Write Language</v>
          </cell>
        </row>
        <row r="78">
          <cell r="A78" t="str">
            <v>Creature Cultist</v>
          </cell>
          <cell r="D78" t="str">
            <v>Green Ronin</v>
          </cell>
          <cell r="E78" t="str">
            <v>Plot &amp; Poison</v>
          </cell>
          <cell r="AF78">
            <v>0.33</v>
          </cell>
          <cell r="AL78">
            <v>0.33</v>
          </cell>
          <cell r="AR78">
            <v>0.33</v>
          </cell>
        </row>
        <row r="79">
          <cell r="A79" t="str">
            <v>Crusader</v>
          </cell>
          <cell r="D79" t="str">
            <v>AEG</v>
          </cell>
          <cell r="E79" t="str">
            <v>Dungeons</v>
          </cell>
          <cell r="AF79">
            <v>0.33</v>
          </cell>
          <cell r="AL79">
            <v>0.33</v>
          </cell>
          <cell r="AR79">
            <v>0.33</v>
          </cell>
        </row>
        <row r="80">
          <cell r="A80" t="str">
            <v>Crystal Master</v>
          </cell>
          <cell r="C80" t="str">
            <v>Feats:  Encode Stone.
Skills:  Knowledge (gemology) 4 ranks, Craft (gemcutting) 4 ranks.
Special:  Ability to manifest a 3rd-level power.
Weapon and Armor Proficiency:  Crystal masters gain no proficiency in any armor or weapons, though they retain any knowledge gained from former classes.
Powers and Power Points: Crystal masters gains power points per day and powers as though they gained a level of psion.
Psionic Combat: Psionic attack and defense modes are discovered as though the character were a psychic warrior of the same level as the prestige class.
Psicrystals: Crystal master levels count toward the level of the psionic character for purposes determining psicrystal Intelligence and special abilities.
1st:  Craft Master's Third Eye                  --
2nd: Embed Gem                         +1 Psion Level
3rd:                                             +1 Psion Level
4th: Embed Gem                          +1 Psion Level
5th:                                             +1 Psion Level
6th:  Embed Gem                         +1 Psion Level
7th:                                             +1 Psion Level
8th: Embed Gem                          +1 Psion Level
9th:                                             +1 Psion Level
10th:Embed Gem                                   --</v>
          </cell>
          <cell r="D80" t="str">
            <v>WotC</v>
          </cell>
          <cell r="E80" t="str">
            <v>Mind's Eye</v>
          </cell>
          <cell r="F80">
            <v>7</v>
          </cell>
          <cell r="G80">
            <v>10</v>
          </cell>
          <cell r="H80">
            <v>4</v>
          </cell>
          <cell r="I80">
            <v>25</v>
          </cell>
          <cell r="AF80">
            <v>0.33</v>
          </cell>
          <cell r="AL80">
            <v>0.33</v>
          </cell>
          <cell r="AR80">
            <v>0.5</v>
          </cell>
          <cell r="CS80">
            <v>4</v>
          </cell>
          <cell r="CT80" t="str">
            <v>Appraise</v>
          </cell>
          <cell r="CU80" t="str">
            <v>Climb</v>
          </cell>
          <cell r="CV80" t="str">
            <v>Concentration</v>
          </cell>
          <cell r="CW80" t="str">
            <v>Craft (Gemcutting)</v>
          </cell>
          <cell r="CX80" t="str">
            <v>Craft (General)</v>
          </cell>
          <cell r="CY80" t="str">
            <v>Knowledge (Geology)</v>
          </cell>
          <cell r="CZ80" t="str">
            <v>Knowledge (Psionic)</v>
          </cell>
          <cell r="DA80" t="str">
            <v>Psicraft</v>
          </cell>
          <cell r="DB80" t="str">
            <v>Search</v>
          </cell>
        </row>
        <row r="81">
          <cell r="A81" t="str">
            <v>Crystalsinger</v>
          </cell>
          <cell r="C81" t="str">
            <v>Feats:  Any 2 item creation feats.
Skills:  Knowledge (psionics): 10 ranks, Perform: 6 ranks, Psicraft: 10 ranks.
Special:  Ability to manifest a 5th-level power.
Weapon and Armor Proficiency:  The crystalsinger gain no proficiency in any armor or weapons, though they retain any knowledge gained from former classes.
Powers and Power Points: The crystalsinger gains power points per day and powers as though they gained a level of psion.
Psionic Combat: Psionic attack and defense modes are discovered as though the character were a psychic warrior of the same level as the prestige class.
Psicrystals: Crystalsinger levels count toward the level of the psionic character for purposes determining psicrystal Intelligence and special abilities.
1st:  Channeling 5th, Metacreative Creation 1           +1 Psion Level
2nd:  Enhanced Craft, Item Creation                        +1 Psion Level
3rd:  Channeling 6th, Metacreative Creation 2           +1 Psion Level
4th:  Enhanced Craft, Item Creation                         +1 Psion Level
5th:  Channeling 7th, Metacreative Creation 3                  --
6th:  Enhanced Craft, Item Creation                         +1 Psion Level
7th:  Channeling 8th, Metacreative Creation 4           +1 Psion Level
8th:  Enhanced Craft, Item Creation                         +1 Psion Level
9th:  Channeling 9th, Metacreative Creation 5           +1 Psion Level
10th:Item Creation, Song of the Crystal                           --</v>
          </cell>
          <cell r="D81" t="str">
            <v>WotC</v>
          </cell>
          <cell r="E81" t="str">
            <v>Mind's Eye</v>
          </cell>
          <cell r="F81">
            <v>12</v>
          </cell>
          <cell r="G81">
            <v>10</v>
          </cell>
          <cell r="H81">
            <v>4</v>
          </cell>
          <cell r="I81">
            <v>25</v>
          </cell>
          <cell r="AF81">
            <v>0.33</v>
          </cell>
          <cell r="AL81">
            <v>0.33</v>
          </cell>
          <cell r="AR81">
            <v>0.5</v>
          </cell>
          <cell r="CS81">
            <v>4</v>
          </cell>
          <cell r="CT81" t="str">
            <v>Appraise</v>
          </cell>
          <cell r="CU81" t="str">
            <v>Concentration</v>
          </cell>
          <cell r="CV81" t="str">
            <v>Craft (General)</v>
          </cell>
          <cell r="CW81" t="str">
            <v>Knowledge (Psionic)</v>
          </cell>
          <cell r="CX81" t="str">
            <v>Perform (General)</v>
          </cell>
          <cell r="CY81" t="str">
            <v>Psicraft</v>
          </cell>
          <cell r="CZ81" t="str">
            <v>Spot</v>
          </cell>
          <cell r="DA81" t="str">
            <v>Use Psionic Device</v>
          </cell>
        </row>
        <row r="82">
          <cell r="A82" t="str">
            <v>Daigotsu's Elite Guard</v>
          </cell>
          <cell r="D82" t="str">
            <v>AEG</v>
          </cell>
          <cell r="E82" t="str">
            <v>Way of the Samurai</v>
          </cell>
          <cell r="AF82">
            <v>0.33</v>
          </cell>
          <cell r="AL82">
            <v>0.33</v>
          </cell>
          <cell r="AR82">
            <v>0.33</v>
          </cell>
        </row>
        <row r="83">
          <cell r="A83" t="str">
            <v>Dark Dancer</v>
          </cell>
          <cell r="D83" t="str">
            <v>Green Ronin</v>
          </cell>
          <cell r="E83" t="str">
            <v>Plot &amp; Poison</v>
          </cell>
          <cell r="AF83">
            <v>0.33</v>
          </cell>
          <cell r="AL83">
            <v>0.33</v>
          </cell>
          <cell r="AR83">
            <v>0.33</v>
          </cell>
        </row>
        <row r="84">
          <cell r="A84" t="str">
            <v>Darkmask</v>
          </cell>
          <cell r="C84" t="str">
            <v>Race:  Drow or Half-Drow
Feats:  Daylight Adaptation, Stealthy
Skills:  Hide 8 ranks, Move Silently 6 ranks, Pick Pocket 4 ranks, Wilderness Lore 2 ranks
Patron:  Vhaeraun
Spellcasting:  Must be able to cast 2nd level divine spells.
Special:  Must have survived a combat encounter against one or more clerics of Lolth.
Spellcasting:  Darkmasks gain +1 level per darkmask level in an existing class.
Weapon and Armor Proficiency:  Darkmasks gain no proficiency in any weapons, armor, or shields.
1st:  Darkfire, Pass Without Trace
2nd:  Change Self, Skill Focus
3rd:  Dark Embrace, Sneak Attack +1d6
4th:  Resist Illusions, Cloak of Shadows
5th:  Bladebend</v>
          </cell>
          <cell r="D84" t="str">
            <v>WotC</v>
          </cell>
          <cell r="E84" t="str">
            <v>Lords of Darkness</v>
          </cell>
          <cell r="F84">
            <v>33</v>
          </cell>
          <cell r="G84">
            <v>5</v>
          </cell>
          <cell r="H84">
            <v>6</v>
          </cell>
          <cell r="I84">
            <v>0.75</v>
          </cell>
          <cell r="S84" t="str">
            <v>Sneak Attack</v>
          </cell>
          <cell r="T84">
            <v>6</v>
          </cell>
          <cell r="U84">
            <v>3</v>
          </cell>
          <cell r="V84">
            <v>3</v>
          </cell>
          <cell r="AF84">
            <v>0.33</v>
          </cell>
          <cell r="AL84">
            <v>0.5</v>
          </cell>
          <cell r="AR84">
            <v>0.5</v>
          </cell>
          <cell r="CS84">
            <v>6</v>
          </cell>
          <cell r="CT84" t="str">
            <v>Balance</v>
          </cell>
          <cell r="CU84" t="str">
            <v>Bluff</v>
          </cell>
          <cell r="CV84" t="str">
            <v>Climb</v>
          </cell>
          <cell r="CW84" t="str">
            <v>Concentration</v>
          </cell>
          <cell r="CX84" t="str">
            <v>Craft (General)</v>
          </cell>
          <cell r="CY84" t="str">
            <v>Diplomacy</v>
          </cell>
          <cell r="CZ84" t="str">
            <v>Disguise</v>
          </cell>
          <cell r="DA84" t="str">
            <v>Escape Artist</v>
          </cell>
          <cell r="DB84" t="str">
            <v>Heal</v>
          </cell>
          <cell r="DC84" t="str">
            <v>Hide</v>
          </cell>
          <cell r="DD84" t="str">
            <v>Jump</v>
          </cell>
          <cell r="DE84" t="str">
            <v>Knowledge (Religion)</v>
          </cell>
          <cell r="DF84" t="str">
            <v>Listen</v>
          </cell>
          <cell r="DG84" t="str">
            <v>Move Silently</v>
          </cell>
          <cell r="DH84" t="str">
            <v>Open Lock</v>
          </cell>
          <cell r="DI84" t="str">
            <v>Profession (General)</v>
          </cell>
          <cell r="DJ84" t="str">
            <v>Search</v>
          </cell>
          <cell r="DK84" t="str">
            <v>Sleight of Hand</v>
          </cell>
          <cell r="DL84" t="str">
            <v>Spot</v>
          </cell>
          <cell r="DM84" t="str">
            <v>Survival</v>
          </cell>
          <cell r="DN84" t="str">
            <v>Tumble</v>
          </cell>
          <cell r="DO84" t="str">
            <v>Use Magic Device</v>
          </cell>
          <cell r="DP84" t="str">
            <v>Use Rope</v>
          </cell>
        </row>
        <row r="85">
          <cell r="A85" t="str">
            <v>Darksight Slayer</v>
          </cell>
          <cell r="D85" t="str">
            <v>Green Ronin</v>
          </cell>
          <cell r="E85" t="str">
            <v>Plot &amp; Poison</v>
          </cell>
          <cell r="G85">
            <v>10</v>
          </cell>
          <cell r="H85">
            <v>6</v>
          </cell>
          <cell r="I85">
            <v>0.75</v>
          </cell>
          <cell r="S85" t="str">
            <v>Sneack Attack</v>
          </cell>
          <cell r="T85">
            <v>6</v>
          </cell>
          <cell r="U85">
            <v>2</v>
          </cell>
          <cell r="V85">
            <v>2</v>
          </cell>
          <cell r="AF85">
            <v>0.33</v>
          </cell>
          <cell r="AL85">
            <v>0.5</v>
          </cell>
          <cell r="AR85">
            <v>0.33</v>
          </cell>
          <cell r="CS85">
            <v>8</v>
          </cell>
          <cell r="CT85" t="str">
            <v>Appraise</v>
          </cell>
          <cell r="CU85" t="str">
            <v>Balance</v>
          </cell>
          <cell r="CV85" t="str">
            <v>Bluff</v>
          </cell>
          <cell r="CW85" t="str">
            <v>Climb</v>
          </cell>
          <cell r="CX85" t="str">
            <v>Craft (General)</v>
          </cell>
          <cell r="CY85" t="str">
            <v>Decipher Script</v>
          </cell>
          <cell r="CZ85" t="str">
            <v>Diplomacy</v>
          </cell>
          <cell r="DA85" t="str">
            <v>Disable Device</v>
          </cell>
          <cell r="DB85" t="str">
            <v>Disguise</v>
          </cell>
          <cell r="DC85" t="str">
            <v>Escape Artist</v>
          </cell>
          <cell r="DD85" t="str">
            <v>Forgery</v>
          </cell>
          <cell r="DE85" t="str">
            <v>Gather Info</v>
          </cell>
          <cell r="DF85" t="str">
            <v>Hide</v>
          </cell>
          <cell r="DG85" t="str">
            <v>Innuendo</v>
          </cell>
          <cell r="DH85" t="str">
            <v>Intimidate</v>
          </cell>
          <cell r="DI85" t="str">
            <v>Jump</v>
          </cell>
          <cell r="DJ85" t="str">
            <v>Listen</v>
          </cell>
          <cell r="DK85" t="str">
            <v>Move Silently</v>
          </cell>
          <cell r="DL85" t="str">
            <v>Open Lock</v>
          </cell>
          <cell r="DM85" t="str">
            <v>Perform (General)</v>
          </cell>
          <cell r="DN85" t="str">
            <v>Profession (General)</v>
          </cell>
          <cell r="DO85" t="str">
            <v>Search</v>
          </cell>
          <cell r="DP85" t="str">
            <v>Sense Motive</v>
          </cell>
          <cell r="DQ85" t="str">
            <v>Sleight of Hand</v>
          </cell>
          <cell r="DR85" t="str">
            <v>Spot</v>
          </cell>
          <cell r="DS85" t="str">
            <v>Swim</v>
          </cell>
          <cell r="DT85" t="str">
            <v>Tumble</v>
          </cell>
          <cell r="DU85" t="str">
            <v>Use Magic Device</v>
          </cell>
          <cell r="DV85" t="str">
            <v>Use Rope</v>
          </cell>
        </row>
        <row r="86">
          <cell r="A86" t="str">
            <v>Darkwood Stalker</v>
          </cell>
          <cell r="D86" t="str">
            <v>Piazo</v>
          </cell>
          <cell r="E86" t="str">
            <v>Dragon ?</v>
          </cell>
          <cell r="AF86">
            <v>0.33</v>
          </cell>
          <cell r="AL86">
            <v>0.33</v>
          </cell>
          <cell r="AR86">
            <v>0.33</v>
          </cell>
        </row>
        <row r="87">
          <cell r="A87" t="str">
            <v>Dead-Eyes Berserker</v>
          </cell>
          <cell r="D87" t="str">
            <v>AEG</v>
          </cell>
          <cell r="E87" t="str">
            <v>Way of the Samurai</v>
          </cell>
          <cell r="AF87">
            <v>0.33</v>
          </cell>
          <cell r="AL87">
            <v>0.33</v>
          </cell>
          <cell r="AR87">
            <v>0.33</v>
          </cell>
        </row>
        <row r="88">
          <cell r="A88" t="str">
            <v>Death Knight</v>
          </cell>
          <cell r="C88" t="str">
            <v>Alignment:  Any Evil
Weapon and Armor Proficiency:  The death knight is proficient with the use of all simple &amp; martial weapons, as well as all types armor &amp; shields.
1st:  Resist Poison
2nd:  Unholy Aura
3rd:  Immune to Disease
4th:  Bonus Feat
5th:  Unholy Steed
6th:  Cold Resistance
8th:  Dark Ritual
9th:  Lightning Resistance
10th:  Bonus Feat
11th:  Fire Resistance
12th:  Touch of Death
14th:  Control Undead
15th:  Unnatural Vigor
16th:  Bonus Feat
17th:  Unhallow
18th:  face of Death
20th:  Death Knight</v>
          </cell>
          <cell r="D88" t="str">
            <v>Green Ronin</v>
          </cell>
          <cell r="E88" t="str">
            <v>Secret College of Necromancy</v>
          </cell>
          <cell r="F88">
            <v>11</v>
          </cell>
          <cell r="G88">
            <v>20</v>
          </cell>
          <cell r="H88">
            <v>10</v>
          </cell>
          <cell r="I88">
            <v>1</v>
          </cell>
          <cell r="AF88">
            <v>0.33</v>
          </cell>
          <cell r="AL88">
            <v>0.33</v>
          </cell>
          <cell r="AR88">
            <v>0.5</v>
          </cell>
          <cell r="AX88">
            <v>4</v>
          </cell>
          <cell r="AY88">
            <v>4</v>
          </cell>
          <cell r="AZ88" t="str">
            <v>List_Validation</v>
          </cell>
          <cell r="BO88">
            <v>3</v>
          </cell>
          <cell r="BP88">
            <v>-5</v>
          </cell>
          <cell r="BY88">
            <v>6</v>
          </cell>
          <cell r="BZ88">
            <v>6</v>
          </cell>
          <cell r="CA88">
            <v>1</v>
          </cell>
          <cell r="CB88" t="str">
            <v>Cold</v>
          </cell>
          <cell r="CP88">
            <v>5</v>
          </cell>
          <cell r="CR88" t="str">
            <v>paladin</v>
          </cell>
          <cell r="CS88">
            <v>2</v>
          </cell>
          <cell r="CT88" t="str">
            <v>Appraise</v>
          </cell>
          <cell r="CU88" t="str">
            <v>Climb</v>
          </cell>
          <cell r="CV88" t="str">
            <v>Concentration</v>
          </cell>
          <cell r="CW88" t="str">
            <v>Handle Animal</v>
          </cell>
          <cell r="CX88" t="str">
            <v>Innuendo</v>
          </cell>
          <cell r="CY88" t="str">
            <v>Intimidate</v>
          </cell>
          <cell r="CZ88" t="str">
            <v>Jump</v>
          </cell>
          <cell r="DA88" t="str">
            <v>Ride</v>
          </cell>
          <cell r="DB88" t="str">
            <v>Sense Motive</v>
          </cell>
          <cell r="DC88" t="str">
            <v>Spot</v>
          </cell>
          <cell r="DD88" t="str">
            <v>Swim</v>
          </cell>
        </row>
        <row r="89">
          <cell r="A89" t="str">
            <v>Deepsinger</v>
          </cell>
          <cell r="D89" t="str">
            <v>Green Ronin</v>
          </cell>
          <cell r="E89" t="str">
            <v>Plot &amp; Poison</v>
          </cell>
          <cell r="AF89">
            <v>0.33</v>
          </cell>
          <cell r="AL89">
            <v>0.33</v>
          </cell>
          <cell r="AR89">
            <v>0.33</v>
          </cell>
        </row>
        <row r="90">
          <cell r="A90" t="str">
            <v>Deepwoods Sniper</v>
          </cell>
          <cell r="D90" t="str">
            <v>WotC</v>
          </cell>
          <cell r="E90" t="str">
            <v>Masters of the Wild</v>
          </cell>
          <cell r="AF90">
            <v>0.33</v>
          </cell>
          <cell r="AL90">
            <v>0.33</v>
          </cell>
          <cell r="AR90">
            <v>0.33</v>
          </cell>
        </row>
        <row r="91">
          <cell r="A91" t="str">
            <v>Demarch</v>
          </cell>
          <cell r="D91" t="str">
            <v>JL</v>
          </cell>
          <cell r="AF91">
            <v>0.33</v>
          </cell>
          <cell r="AL91">
            <v>0.33</v>
          </cell>
          <cell r="AR91">
            <v>0.33</v>
          </cell>
        </row>
        <row r="92">
          <cell r="A92" t="str">
            <v>Demolitionist</v>
          </cell>
          <cell r="D92" t="str">
            <v>AEG</v>
          </cell>
          <cell r="E92" t="str">
            <v>Dungeons</v>
          </cell>
          <cell r="AF92">
            <v>0.33</v>
          </cell>
          <cell r="AL92">
            <v>0.33</v>
          </cell>
          <cell r="AR92">
            <v>0.33</v>
          </cell>
        </row>
        <row r="93">
          <cell r="A93" t="str">
            <v>Devoted Defender</v>
          </cell>
          <cell r="C93" t="str">
            <v>Requirements:
Base Attack Bonus: +5
Feats: Weapon Focus (any melee weapon), Alertness
Search ranks: 4
Sense Motive ranks: 4
Spot ranks: 4
1 Harm's way     AC Bonus +1
2 Defensive strike     AC Bonus +1
3 Deflect attack +1    AC Bonus +2
4 Defensive strike +1     AC Bonus +2
5 Deflect attack +2     AC Bonus +3
6 Defensive strike +2     AC Bonus +3
7 Deflect attack +3     AC Bonus +4
8 Defensive strike +3     AC Bonus +4
9 Deflect attack +4     AC Bonus +5
10 Defensive strike +4     AC Bonus +5</v>
          </cell>
          <cell r="D93" t="str">
            <v>WotC</v>
          </cell>
          <cell r="E93" t="str">
            <v>Sword &amp; Fist</v>
          </cell>
          <cell r="F93">
            <v>13</v>
          </cell>
          <cell r="G93">
            <v>10</v>
          </cell>
          <cell r="H93">
            <v>12</v>
          </cell>
          <cell r="I93">
            <v>1</v>
          </cell>
          <cell r="AF93">
            <v>0.5</v>
          </cell>
          <cell r="AL93">
            <v>0.5</v>
          </cell>
          <cell r="AR93">
            <v>0.33</v>
          </cell>
          <cell r="CS93">
            <v>2</v>
          </cell>
          <cell r="CT93" t="str">
            <v>Climb</v>
          </cell>
          <cell r="CU93" t="str">
            <v>Innuendo</v>
          </cell>
          <cell r="CV93" t="str">
            <v>Jump</v>
          </cell>
          <cell r="CW93" t="str">
            <v>Listen</v>
          </cell>
          <cell r="CX93" t="str">
            <v>Profession (General)</v>
          </cell>
          <cell r="CY93" t="str">
            <v>Search</v>
          </cell>
          <cell r="CZ93" t="str">
            <v>Sense Motive</v>
          </cell>
          <cell r="DA93" t="str">
            <v>Spot</v>
          </cell>
        </row>
        <row r="94">
          <cell r="A94" t="str">
            <v>Dhaeraowathila</v>
          </cell>
          <cell r="D94" t="str">
            <v>JL</v>
          </cell>
          <cell r="AF94">
            <v>0.33</v>
          </cell>
          <cell r="AL94">
            <v>0.33</v>
          </cell>
          <cell r="AR94">
            <v>0.33</v>
          </cell>
        </row>
        <row r="95">
          <cell r="A95" t="str">
            <v>Diamond Warrior</v>
          </cell>
          <cell r="C95" t="str">
            <v>BAB: +5
Manifesting:  Ability to manifest a 3rd-level psychic warrior power.
Feats:  Improved Unarmed Strike, Inertial Armor, Psychic Charge, Speed of Thought.
Skills:  Jump 6 ranks, Tumble 6 ranks.
Special:  Must be selected by a current diamond warrior to join the order.
Weapon and Armor Proficiency:  Diamond warriors gain no proficiency in any armor or weapons, though they retain any knowledge gained from former classes.
Powers and Power Points: With the exception of 1st, 5th, and 9th levels, diamond warriors gain power points and powers every level as though they gained a level of psychic warrior. Diamond warriors do not gain bonus power points.
Psionic Combat: Diamond warriors do not gain any psionic attack or defense modes.
Armor Restriction: A diamond warrior can wear armor only at the cost of his mobility special abilities. The only special abilities that continue to function while in armor are Diamond Body, Diamond Soul, and Teleport.Evasion and Uncanny Dodge are negated by armor.
Unarmed Attacks: The diamond warrior gains both the normal base attack bonus and the unarmed base attack bonus when using unarmed strikes. Their unarmed strikes follow the standard attack pattern for extra attacks each round and not the monk's unarmed strike pattern.
Note: The diamond warrior does not gain any bonus psychic warrior feats when they gain a level.
                                                                                                                 Unarmed  Unarmed Damage
                                                                                                                  BAB            M/S
1st:  Improved inertial armor, crystal mask                 --                                  +1            1d6/1d4
2nd:  Speed of thought, uncanny dodge       +1 Psychic Warrior Level              +1            1d8/1d6
3rd: Improved inertial armor                         +1 Psychic Warrior Level              +1            1d8/1d6
4th:  Speed of thought, evasion                   +1 Psychic Warrior Level              +1            1d10/1d8
5th:  Crystal mask                                                   --                                   +2           1d10/1d8
6th:  Improved inertial armor, diamond body +1 Psychic Warrior Level               +2           1d10/1d8
7th:  Speed of thought                               +1 Psychic Warrior Level               +2           1d12/1d10
8th:  Uncanny dodge                                 +1 Psychic Warrior Level               +2           1d12/1d10
9th:  Speed of thought, crystal mask                         --                                  +3            1d12/1d10
10th:Diamond soul, teleport                       +1 Psychic Warrior Level               +3            1d12/1d10</v>
          </cell>
          <cell r="D95" t="str">
            <v>WotC</v>
          </cell>
          <cell r="E95" t="str">
            <v>Mind's Eye</v>
          </cell>
          <cell r="F95">
            <v>13</v>
          </cell>
          <cell r="G95">
            <v>10</v>
          </cell>
          <cell r="H95">
            <v>8</v>
          </cell>
          <cell r="I95">
            <v>0.75</v>
          </cell>
          <cell r="AF95">
            <v>0.5</v>
          </cell>
          <cell r="AL95">
            <v>0.5</v>
          </cell>
          <cell r="AR95">
            <v>0.5</v>
          </cell>
          <cell r="CS95">
            <v>4</v>
          </cell>
          <cell r="CT95" t="str">
            <v>Autohypnosis</v>
          </cell>
          <cell r="CU95" t="str">
            <v>Balance</v>
          </cell>
          <cell r="CV95" t="str">
            <v>Climb</v>
          </cell>
          <cell r="CW95" t="str">
            <v>Concentration</v>
          </cell>
          <cell r="CX95" t="str">
            <v>Escape Artist</v>
          </cell>
          <cell r="CY95" t="str">
            <v>Jump</v>
          </cell>
          <cell r="CZ95" t="str">
            <v>Listen</v>
          </cell>
          <cell r="DA95" t="str">
            <v>Move Silently</v>
          </cell>
          <cell r="DB95" t="str">
            <v>Profession (General)</v>
          </cell>
          <cell r="DC95" t="str">
            <v>Sense Motive</v>
          </cell>
          <cell r="DD95" t="str">
            <v>Spot</v>
          </cell>
          <cell r="DE95" t="str">
            <v>Swim</v>
          </cell>
          <cell r="DF95" t="str">
            <v>Tumble</v>
          </cell>
        </row>
        <row r="96">
          <cell r="A96" t="str">
            <v>Diplomancer</v>
          </cell>
          <cell r="D96" t="str">
            <v>Malhavoc</v>
          </cell>
          <cell r="E96" t="str">
            <v>BoEM2</v>
          </cell>
          <cell r="AF96">
            <v>0.33</v>
          </cell>
          <cell r="AL96">
            <v>0.33</v>
          </cell>
          <cell r="AR96">
            <v>0.33</v>
          </cell>
        </row>
        <row r="97">
          <cell r="A97" t="str">
            <v>Divine Agent</v>
          </cell>
          <cell r="D97" t="str">
            <v>WotC</v>
          </cell>
          <cell r="E97" t="str">
            <v>Manual of the Planes</v>
          </cell>
          <cell r="AF97">
            <v>0.33</v>
          </cell>
          <cell r="AL97">
            <v>0.33</v>
          </cell>
          <cell r="AR97">
            <v>0.33</v>
          </cell>
        </row>
        <row r="98">
          <cell r="A98" t="str">
            <v>Divine Champion</v>
          </cell>
          <cell r="C98" t="str">
            <v>Requirements:
Base Attack Bonus +7
Knowledge (Religion): 3 ranks
Feats: Weapon Focus in the deity's favored weapon
Patron: A Divine Champion must have a patron deity, and it must be the deity of which she is a champion.
Weapon and Armor Proficiency: Light, Medium Armor; Shields; Simple and Martial Weapons
Class Abilities:
1st: Lay on Hands
2nd: Fighter Feat, Sacred Defense +1
3rd: Smite Infidel
4th: Fighter Feat, Sacred Defense +2
5th: Divine Wrath</v>
          </cell>
          <cell r="D98" t="str">
            <v>WotC</v>
          </cell>
          <cell r="E98" t="str">
            <v>FRCS</v>
          </cell>
          <cell r="F98">
            <v>42</v>
          </cell>
          <cell r="G98">
            <v>5</v>
          </cell>
          <cell r="H98">
            <v>10</v>
          </cell>
          <cell r="I98">
            <v>1</v>
          </cell>
          <cell r="K98" t="str">
            <v>Infidel</v>
          </cell>
          <cell r="L98" t="str">
            <v>Chr</v>
          </cell>
          <cell r="M98" t="str">
            <v>level</v>
          </cell>
          <cell r="N98">
            <v>3</v>
          </cell>
          <cell r="AF98">
            <v>0.5</v>
          </cell>
          <cell r="AL98">
            <v>0.5</v>
          </cell>
          <cell r="AR98">
            <v>0.33</v>
          </cell>
          <cell r="AX98">
            <v>2</v>
          </cell>
          <cell r="AY98">
            <v>1</v>
          </cell>
          <cell r="CS98">
            <v>2</v>
          </cell>
          <cell r="CT98" t="str">
            <v>Climb</v>
          </cell>
          <cell r="CU98" t="str">
            <v>Craft (General)</v>
          </cell>
          <cell r="CV98" t="str">
            <v>Handle Animal</v>
          </cell>
          <cell r="CW98" t="str">
            <v>Jump</v>
          </cell>
          <cell r="CX98" t="str">
            <v>Knowledge (Religion)</v>
          </cell>
          <cell r="CY98" t="str">
            <v>Ride</v>
          </cell>
          <cell r="CZ98" t="str">
            <v>Spot</v>
          </cell>
          <cell r="DA98" t="str">
            <v>Swim</v>
          </cell>
        </row>
        <row r="99">
          <cell r="A99" t="str">
            <v>Divine Disciple</v>
          </cell>
          <cell r="C99" t="str">
            <v>Requirements:
Diplomacy 5 ranks
Knowledge (Religion): 8 ranks
Spellcasting: Ability to cast 4th-level divine spells
Patron: A Divine Disciple must have a patron deity, and it must be the deity of which she is a disciple.
Weapon and Armor Proficiency: No additional proficiency gained.
Class Abilities:
Gains additional spells per day per class level of Divine Disciple.
1st: New Domain; Divine Emissary
2nd: Sacred Defense +1
3rd: Imbue with Spell Ability
4th: Sacred Defense +2
5th: Transcendence</v>
          </cell>
          <cell r="D99" t="str">
            <v>WotC</v>
          </cell>
          <cell r="E99" t="str">
            <v>FRCS</v>
          </cell>
          <cell r="F99">
            <v>43</v>
          </cell>
          <cell r="G99">
            <v>5</v>
          </cell>
          <cell r="H99">
            <v>8</v>
          </cell>
          <cell r="I99">
            <v>0.5</v>
          </cell>
          <cell r="AF99">
            <v>0.5</v>
          </cell>
          <cell r="AL99">
            <v>0.33</v>
          </cell>
          <cell r="AR99">
            <v>0.5</v>
          </cell>
          <cell r="BJ99">
            <v>1</v>
          </cell>
          <cell r="CS99">
            <v>2</v>
          </cell>
          <cell r="CT99" t="str">
            <v>Concentration</v>
          </cell>
          <cell r="CU99" t="str">
            <v>Craft (General)</v>
          </cell>
          <cell r="CV99" t="str">
            <v>Diplomacy</v>
          </cell>
          <cell r="CW99" t="str">
            <v>Heal</v>
          </cell>
          <cell r="CX99" t="str">
            <v>Knowledge (Arcana)</v>
          </cell>
          <cell r="CY99" t="str">
            <v>Knowledge (Nature)</v>
          </cell>
          <cell r="CZ99" t="str">
            <v>Knowledge (Religion)</v>
          </cell>
          <cell r="DA99" t="str">
            <v>Profession (General)</v>
          </cell>
          <cell r="DB99" t="str">
            <v>Spellcraft</v>
          </cell>
          <cell r="DC99" t="str">
            <v>Survival</v>
          </cell>
        </row>
        <row r="100">
          <cell r="A100" t="str">
            <v>Divine Oracle</v>
          </cell>
          <cell r="C100" t="str">
            <v>Requirements:
Feats: Skill Focus (Scry)
Scry (10 ranks)
Weapon and Armor Proficiency: All Simple Weapons.
Divine Oracles gain +1 spell casting level of existing class for each level.
1st: Prestige Domain: Divination; Scry Bonus
2nd: Prescient Sense
3rd: Divination Enhancement
4th: Uncanny Dodge (Dex bonus to AC)
6th: Uncanny Dodge (Can't be flanked)
8th: Uncanny Dodge (+1 vs. Traps)
10th: Immune to surprise.</v>
          </cell>
          <cell r="D100" t="str">
            <v>WotC</v>
          </cell>
          <cell r="E100" t="str">
            <v>Defenders of the Faith</v>
          </cell>
          <cell r="F100">
            <v>56</v>
          </cell>
          <cell r="G100">
            <v>10</v>
          </cell>
          <cell r="H100">
            <v>6</v>
          </cell>
          <cell r="I100">
            <v>0.5</v>
          </cell>
          <cell r="AF100">
            <v>0.33</v>
          </cell>
          <cell r="AL100">
            <v>0.33</v>
          </cell>
          <cell r="AR100">
            <v>0.5</v>
          </cell>
          <cell r="BJ100">
            <v>1</v>
          </cell>
          <cell r="CS100">
            <v>2</v>
          </cell>
          <cell r="CT100" t="str">
            <v>Concentration</v>
          </cell>
          <cell r="CU100" t="str">
            <v>Craft (General)</v>
          </cell>
          <cell r="CV100" t="str">
            <v>Heal</v>
          </cell>
          <cell r="CW100" t="str">
            <v>Intimidate</v>
          </cell>
          <cell r="CX100" t="str">
            <v>Knowledge (Religion)</v>
          </cell>
          <cell r="CY100" t="str">
            <v>Profession (General)</v>
          </cell>
          <cell r="CZ100" t="str">
            <v>Spellcraft</v>
          </cell>
        </row>
        <row r="101">
          <cell r="A101" t="str">
            <v>Divine Seeker</v>
          </cell>
          <cell r="C101" t="str">
            <v>Requirements:
Hide: 10 ranks
Knowledge (Religion): 3 ranks
Move Silently: 8 ranks
Spot: 5 ranks
Patron: An Divine Seeker must have a patron deity, and it must be the deity of which she is a seeker.
Weapon and Armor Proficiency: No additional proficiency gained.
Class Abilities:
1st: Sanctuary; Thwart Glyph
2nd: Sacred Defense +1; Sneak Attack +1d6
3rd: Locate Object; Obscure Object
4th: Sacred Defense +2; Sneak Attack +2d6
5th: Locate Creature; Divine Perseverance</v>
          </cell>
          <cell r="D101" t="str">
            <v>WotC</v>
          </cell>
          <cell r="E101" t="str">
            <v>FRCS</v>
          </cell>
          <cell r="F101">
            <v>44</v>
          </cell>
          <cell r="G101">
            <v>5</v>
          </cell>
          <cell r="H101">
            <v>6</v>
          </cell>
          <cell r="I101">
            <v>0.75</v>
          </cell>
          <cell r="S101" t="str">
            <v>Sneak Attack</v>
          </cell>
          <cell r="T101">
            <v>6</v>
          </cell>
          <cell r="U101">
            <v>2</v>
          </cell>
          <cell r="V101">
            <v>2</v>
          </cell>
          <cell r="AF101">
            <v>0.33</v>
          </cell>
          <cell r="AL101">
            <v>0.5</v>
          </cell>
          <cell r="AR101">
            <v>0.33</v>
          </cell>
          <cell r="CS101">
            <v>6</v>
          </cell>
          <cell r="CT101" t="str">
            <v>Bluff</v>
          </cell>
          <cell r="CU101" t="str">
            <v>Climb</v>
          </cell>
          <cell r="CV101" t="str">
            <v>Craft (General)</v>
          </cell>
          <cell r="CW101" t="str">
            <v>Decipher Script</v>
          </cell>
          <cell r="CX101" t="str">
            <v>Diplomacy</v>
          </cell>
          <cell r="CY101" t="str">
            <v>Disable Device</v>
          </cell>
          <cell r="CZ101" t="str">
            <v>Jump</v>
          </cell>
          <cell r="DA101" t="str">
            <v>Knowledge (Religion)</v>
          </cell>
          <cell r="DB101" t="str">
            <v>Listen</v>
          </cell>
          <cell r="DC101" t="str">
            <v>Move Silently</v>
          </cell>
          <cell r="DD101" t="str">
            <v>Open Lock</v>
          </cell>
          <cell r="DE101" t="str">
            <v>Profession (General)</v>
          </cell>
          <cell r="DF101" t="str">
            <v>Search</v>
          </cell>
          <cell r="DG101" t="str">
            <v>Sleight of Hand</v>
          </cell>
          <cell r="DH101" t="str">
            <v>Spot</v>
          </cell>
          <cell r="DI101" t="str">
            <v>Tumble</v>
          </cell>
          <cell r="DJ101" t="str">
            <v>Use Rope</v>
          </cell>
        </row>
        <row r="102">
          <cell r="A102" t="str">
            <v>Diviner</v>
          </cell>
          <cell r="C102"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02" t="str">
            <v>WotC</v>
          </cell>
          <cell r="E102" t="str">
            <v>3.5e SRD</v>
          </cell>
          <cell r="G102">
            <v>20</v>
          </cell>
          <cell r="H102">
            <v>4</v>
          </cell>
          <cell r="I102">
            <v>0.5</v>
          </cell>
          <cell r="AF102">
            <v>0.33</v>
          </cell>
          <cell r="AL102">
            <v>0.33</v>
          </cell>
          <cell r="AR102">
            <v>0.5</v>
          </cell>
          <cell r="AX102">
            <v>1</v>
          </cell>
          <cell r="AZ102" t="str">
            <v>Metamagic</v>
          </cell>
          <cell r="CP102">
            <v>1</v>
          </cell>
          <cell r="CR102" t="str">
            <v>familiar</v>
          </cell>
          <cell r="CS102">
            <v>2</v>
          </cell>
          <cell r="CT102" t="str">
            <v>Concentration</v>
          </cell>
          <cell r="CU102" t="str">
            <v>Craft (General)</v>
          </cell>
          <cell r="CV102" t="str">
            <v>Decipher Script</v>
          </cell>
          <cell r="CW102" t="str">
            <v>Knowledge (General)</v>
          </cell>
          <cell r="CX102" t="str">
            <v>Profession (General)</v>
          </cell>
          <cell r="CY102" t="str">
            <v>Spellcraft</v>
          </cell>
        </row>
        <row r="103">
          <cell r="A103" t="str">
            <v>Doji Elite Guard</v>
          </cell>
          <cell r="D103" t="str">
            <v>AEG</v>
          </cell>
          <cell r="E103" t="str">
            <v>Way of the Samurai</v>
          </cell>
          <cell r="AF103">
            <v>0.33</v>
          </cell>
          <cell r="AL103">
            <v>0.33</v>
          </cell>
          <cell r="AR103">
            <v>0.33</v>
          </cell>
        </row>
        <row r="104">
          <cell r="A104" t="str">
            <v>Dominant</v>
          </cell>
          <cell r="D104" t="str">
            <v>Green Ronin</v>
          </cell>
          <cell r="E104" t="str">
            <v>Plot &amp; Poison</v>
          </cell>
          <cell r="AF104">
            <v>0.33</v>
          </cell>
          <cell r="AL104">
            <v>0.33</v>
          </cell>
          <cell r="AR104">
            <v>0.33</v>
          </cell>
        </row>
        <row r="105">
          <cell r="A105" t="str">
            <v>Doomguide</v>
          </cell>
          <cell r="C105" t="str">
            <v>Requirements:
Alignment: Any non-good
Knowledge (The Planes [Outer Planes]): 8 ranks
Spellcasting: Ability to cast 3rd-level arcane spells
Special: The acolyte of the skin must have made peaceful contact with a summoned evil outsider.
Weapon and Armor Proficiency: No additional proficiency gained.
Class Abilities:
Gains additional spells per day per even class level of Acolyte of the Skin.
1st: Wear Fiend 
2nd: Flame Resistant
3rd: Fiendish Glare
4th: Fiendish Knowledge
5th: Skin Adaptation
6th: Cold Resistant
7th: Glare of the Pit
8th: Fiendish Knowledge
9th: Summon Fiend
10th: Symbiosis</v>
          </cell>
          <cell r="D105" t="str">
            <v>WotC</v>
          </cell>
          <cell r="E105" t="str">
            <v>Tome &amp; Blood</v>
          </cell>
          <cell r="F105">
            <v>43</v>
          </cell>
          <cell r="G105">
            <v>10</v>
          </cell>
          <cell r="H105">
            <v>6</v>
          </cell>
          <cell r="I105">
            <v>0.75</v>
          </cell>
          <cell r="AF105">
            <v>0.5</v>
          </cell>
          <cell r="AL105">
            <v>0.33</v>
          </cell>
          <cell r="AR105">
            <v>0.5</v>
          </cell>
          <cell r="AX105">
            <v>3</v>
          </cell>
          <cell r="BP105">
            <v>1</v>
          </cell>
          <cell r="CS105">
            <v>2</v>
          </cell>
          <cell r="CT105" t="str">
            <v>Concentration</v>
          </cell>
          <cell r="CU105" t="str">
            <v>Craft (General)</v>
          </cell>
          <cell r="CV105" t="str">
            <v>Diplomacy</v>
          </cell>
          <cell r="CW105" t="str">
            <v>Heal</v>
          </cell>
          <cell r="CX105" t="str">
            <v>Knowledge (The Planes)</v>
          </cell>
          <cell r="CY105" t="str">
            <v>Knowledge (Undead)</v>
          </cell>
          <cell r="CZ105" t="str">
            <v>Knowledge (Arcana)</v>
          </cell>
          <cell r="DA105" t="str">
            <v>Knowledge (Nature)</v>
          </cell>
          <cell r="DB105" t="str">
            <v>Knowledge (Religion)</v>
          </cell>
          <cell r="DC105" t="str">
            <v>Profession (General)</v>
          </cell>
          <cell r="DD105" t="str">
            <v>Spellcraft</v>
          </cell>
        </row>
        <row r="106">
          <cell r="A106" t="str">
            <v>Dragon Disciple</v>
          </cell>
          <cell r="C106" t="str">
            <v>Alignment: Any
Weapon and Armor Proficiency: Adepts are skilled with all simple weapons. Adepts are not proficient with any type of armor nor with shields.
2nd Summon familiar</v>
          </cell>
          <cell r="D106" t="str">
            <v>WotC</v>
          </cell>
          <cell r="E106" t="str">
            <v>3.5e SRD</v>
          </cell>
          <cell r="G106">
            <v>10</v>
          </cell>
          <cell r="H106">
            <v>6</v>
          </cell>
          <cell r="I106">
            <v>0.75</v>
          </cell>
          <cell r="AF106">
            <v>0.5</v>
          </cell>
          <cell r="AL106">
            <v>0.33</v>
          </cell>
          <cell r="AR106">
            <v>0.5</v>
          </cell>
          <cell r="CS106">
            <v>2</v>
          </cell>
          <cell r="CT106" t="str">
            <v>Concentration</v>
          </cell>
          <cell r="CU106" t="str">
            <v>Craft (General)</v>
          </cell>
          <cell r="CV106" t="str">
            <v>Diplomacy</v>
          </cell>
          <cell r="CW106" t="str">
            <v>Escape Artist</v>
          </cell>
          <cell r="CX106" t="str">
            <v>Gather Info</v>
          </cell>
          <cell r="CY106" t="str">
            <v>Knowledge (Arcana)</v>
          </cell>
          <cell r="CZ106" t="str">
            <v>Knowledge (General)</v>
          </cell>
          <cell r="DA106" t="str">
            <v>Knowledge (Nature)</v>
          </cell>
          <cell r="DB106" t="str">
            <v>Knowledge (Psionic)</v>
          </cell>
          <cell r="DC106" t="str">
            <v>Knowledge (Religion)</v>
          </cell>
          <cell r="DD106" t="str">
            <v>Listen</v>
          </cell>
          <cell r="DE106" t="str">
            <v>Profession (General)</v>
          </cell>
          <cell r="DF106" t="str">
            <v>Search</v>
          </cell>
          <cell r="DG106" t="str">
            <v>Speak Language</v>
          </cell>
          <cell r="DH106" t="str">
            <v>Spellcraft</v>
          </cell>
          <cell r="DI106" t="str">
            <v>Spot</v>
          </cell>
          <cell r="DJ106" t="str">
            <v>Write Language</v>
          </cell>
        </row>
        <row r="107">
          <cell r="A107" t="str">
            <v>Dragon Slayer</v>
          </cell>
          <cell r="C107" t="str">
            <v>Requirements:
Feat: Alertness
Knowledge (Arcane): 8 ranks
Knowledge (The Planes): 8 ranks
Spellcasting: Ability to cast one Divination spell, and one Summoning spell of 3rd level or higher.
Special: Prior contact with an alienist or a pseudonatural creature.
Weapon and Armor Proficiency: No additional proficiency gained.
Class Abilities:
Gains additional spells per day per class level of Alienist.
1st: Summon Alien
2nd: Alien Blessing
3rd: Metamagic Secret
4th: Mad Certainty
5th: Pseudonatural Familiar
6th: Extra Summoning
7th: Metamagic Secret
8th: Insane Certainty
9th: Timeless Secret
10th: Trancendence</v>
          </cell>
          <cell r="D107" t="str">
            <v>WotC</v>
          </cell>
          <cell r="E107" t="str">
            <v>Tome &amp; Blood</v>
          </cell>
          <cell r="F107">
            <v>45</v>
          </cell>
          <cell r="G107">
            <v>10</v>
          </cell>
          <cell r="H107">
            <v>10</v>
          </cell>
          <cell r="I107">
            <v>1</v>
          </cell>
          <cell r="AF107">
            <v>0.5</v>
          </cell>
          <cell r="AL107">
            <v>0.5</v>
          </cell>
          <cell r="AR107">
            <v>0.33</v>
          </cell>
          <cell r="CS107">
            <v>2</v>
          </cell>
          <cell r="CT107" t="str">
            <v>Climb</v>
          </cell>
          <cell r="CU107" t="str">
            <v>Craft (General)</v>
          </cell>
          <cell r="CV107" t="str">
            <v>Handle Animal</v>
          </cell>
          <cell r="CW107" t="str">
            <v>Intimidate</v>
          </cell>
          <cell r="CX107" t="str">
            <v>Jump</v>
          </cell>
          <cell r="CY107" t="str">
            <v>Listen</v>
          </cell>
          <cell r="CZ107" t="str">
            <v>Ride</v>
          </cell>
          <cell r="DA107" t="str">
            <v>Spot</v>
          </cell>
          <cell r="DB107" t="str">
            <v>Swim</v>
          </cell>
        </row>
        <row r="108">
          <cell r="A108" t="str">
            <v>Dragon Swordmaster</v>
          </cell>
          <cell r="D108" t="str">
            <v>AEG</v>
          </cell>
          <cell r="E108" t="str">
            <v>Rokugan</v>
          </cell>
          <cell r="AF108">
            <v>0.33</v>
          </cell>
          <cell r="AL108">
            <v>0.33</v>
          </cell>
          <cell r="AR108">
            <v>0.33</v>
          </cell>
        </row>
        <row r="109">
          <cell r="A109" t="str">
            <v>Dragonkith</v>
          </cell>
          <cell r="C109" t="str">
            <v>Race: Elf or Half-Elf
Base Attack Bonus: +6
Feats: Weapon Focus (any bow other than a crossbow), Point Blank Shot, Precise Shot
Spellcasting: Ability to cast 1st level Arcane spells.
Weapon and Armor Proficiency: An arcane archer is proficient with all simple and martial weapons, light armor, medium armor, and shields.
Class Abilities:
1st Enchant arrow +1
2nd Imbue arrow
3rd Enchant arrow +2
4th Seeker arrow
5th Enchant arrow +3
6th Phase arrow
7th Enchant arrow +4
8th Hail of arrows
9th Enchant arrow +5
10th Arrow of death</v>
          </cell>
          <cell r="D109" t="str">
            <v>WotC</v>
          </cell>
          <cell r="E109" t="str">
            <v>3.5e SRD</v>
          </cell>
          <cell r="G109">
            <v>10</v>
          </cell>
          <cell r="H109">
            <v>8</v>
          </cell>
          <cell r="I109">
            <v>1</v>
          </cell>
          <cell r="S109" t="str">
            <v>Mighty Attack</v>
          </cell>
          <cell r="T109">
            <v>6</v>
          </cell>
          <cell r="U109">
            <v>2</v>
          </cell>
          <cell r="V109">
            <v>3</v>
          </cell>
          <cell r="AF109">
            <v>0.5</v>
          </cell>
          <cell r="AL109">
            <v>0.33</v>
          </cell>
          <cell r="AR109">
            <v>0.33</v>
          </cell>
          <cell r="CS109">
            <v>4</v>
          </cell>
          <cell r="CT109" t="str">
            <v>Bluff</v>
          </cell>
          <cell r="CU109" t="str">
            <v>Craft (General)</v>
          </cell>
          <cell r="CV109" t="str">
            <v>Diplomacy</v>
          </cell>
          <cell r="CW109" t="str">
            <v>Intimidate</v>
          </cell>
          <cell r="CX109" t="str">
            <v>Knowledge (Arcana)</v>
          </cell>
          <cell r="CY109" t="str">
            <v>Knowledge (General)</v>
          </cell>
          <cell r="CZ109" t="str">
            <v>Knowledge (Nature)</v>
          </cell>
          <cell r="DA109" t="str">
            <v>Knowledge (Psionic)</v>
          </cell>
          <cell r="DB109" t="str">
            <v>Knowledge (Religion)</v>
          </cell>
          <cell r="DC109" t="str">
            <v>Listen</v>
          </cell>
          <cell r="DD109" t="str">
            <v>Profession (General)</v>
          </cell>
          <cell r="DE109" t="str">
            <v>Search</v>
          </cell>
          <cell r="DF109" t="str">
            <v>Speak Language</v>
          </cell>
          <cell r="DG109" t="str">
            <v>Spot</v>
          </cell>
          <cell r="DH109" t="str">
            <v>Write Language</v>
          </cell>
        </row>
        <row r="110">
          <cell r="A110" t="str">
            <v>Dread Pirate</v>
          </cell>
          <cell r="D110" t="str">
            <v>WotC</v>
          </cell>
          <cell r="E110" t="str">
            <v>Song &amp; Silence</v>
          </cell>
          <cell r="AF110">
            <v>0.33</v>
          </cell>
          <cell r="AL110">
            <v>0.33</v>
          </cell>
          <cell r="AR110">
            <v>0.33</v>
          </cell>
        </row>
        <row r="111">
          <cell r="A111" t="str">
            <v>Dreadmaster (Dragon Mag)</v>
          </cell>
          <cell r="C111" t="str">
            <v>Requirements:
Alignment: Any non-lawful.
Decipher Script: 7 ranks
Disable Device: 7 ranks
Escape Artist: 7 ranks
Knowledge (Arcana): 4 ranks
Spells: Ability to cast Mage Hand, and at least one arcane spell of 3rd level or higher.
Special: Sneak attack +2d6
Weapon and Armor Proficiency: No additional proficiency gained.
Class Abilities:
Gains additional arcane spells per day per class level of Arcane Trickster.
1st: Ranged Legerdemain 1/day
2nd: Sneak Attack +1d6
3rd: Impromptu Sneak Attack 1/day
4th: Sneak Attack +1d6
5th: Ranged Legerdemain 2/day
6th: Sneak Attack +1d6
7th: Impromptu Sneak Attack 2/day
8th: Sneak Attack +1d6
9th: Ranged Legerdemain 3/day
10th: Sneak Attack +1d6</v>
          </cell>
          <cell r="D111" t="str">
            <v>WotC</v>
          </cell>
          <cell r="E111" t="str">
            <v>Tome &amp; Blood</v>
          </cell>
          <cell r="F111">
            <v>47</v>
          </cell>
          <cell r="G111">
            <v>10</v>
          </cell>
          <cell r="H111">
            <v>8</v>
          </cell>
          <cell r="I111">
            <v>0.75</v>
          </cell>
          <cell r="AF111">
            <v>0.5</v>
          </cell>
          <cell r="AL111">
            <v>0.33</v>
          </cell>
          <cell r="AR111">
            <v>0.5</v>
          </cell>
          <cell r="CP111">
            <v>2</v>
          </cell>
          <cell r="CS111">
            <v>2</v>
          </cell>
          <cell r="CT111" t="str">
            <v>Bluff</v>
          </cell>
          <cell r="CU111" t="str">
            <v>Concentration</v>
          </cell>
          <cell r="CV111" t="str">
            <v>Craft (General)</v>
          </cell>
          <cell r="CW111" t="str">
            <v>Diplomacy</v>
          </cell>
          <cell r="CX111" t="str">
            <v>Gather Info</v>
          </cell>
          <cell r="CY111" t="str">
            <v>Intimidate</v>
          </cell>
          <cell r="CZ111" t="str">
            <v>Knowledge (Geography)</v>
          </cell>
          <cell r="DA111" t="str">
            <v>Knowledge (History)</v>
          </cell>
          <cell r="DB111" t="str">
            <v>Knowledge (Nobility/Royalty)</v>
          </cell>
          <cell r="DC111" t="str">
            <v>Knowledge (Arcana)</v>
          </cell>
          <cell r="DD111" t="str">
            <v>Knowledge (General)</v>
          </cell>
          <cell r="DE111" t="str">
            <v>Knowledge (Religion)</v>
          </cell>
          <cell r="DF111" t="str">
            <v>Profession (General)</v>
          </cell>
          <cell r="DG111" t="str">
            <v>Ride</v>
          </cell>
          <cell r="DH111" t="str">
            <v>Sense Motive</v>
          </cell>
          <cell r="DI111" t="str">
            <v>Speak Language</v>
          </cell>
          <cell r="DJ111" t="str">
            <v>Spellcraft</v>
          </cell>
          <cell r="DK111" t="str">
            <v>Write Language</v>
          </cell>
        </row>
        <row r="112">
          <cell r="A112" t="str">
            <v>Dreadmaster (FnP)</v>
          </cell>
          <cell r="C112" t="str">
            <v>Requirements:
Alignment: Any non-lawful.
Decipher Script: 7 ranks
Disable Device: 7 ranks
Escape Artist: 7 ranks
Knowledge (Arcana): 4 ranks
Spells: Ability to cast Mage Hand, and at least one arcane spell of 3rd level or higher.
Special: Sneak attack +2d6
Weapon and Armor Proficiency: No additional proficiency gained.
Class Abilities:
Gains additional arcane spells per day per class level of Arcane Trickster.
1st: Ranged Legerdemain 1/day
2nd: Sneak Attack +1d6
3rd: Impromptu Sneak Attack 1/day
4th: Sneak Attack +1d6
5th: Ranged Legerdemain 2/day
6th: Sneak Attack +1d6
7th: Impromptu Sneak Attack 2/day
8th: Sneak Attack +1d6
9th: Ranged Legerdemain 3/day
10th: Sneak Attack +1d6</v>
          </cell>
          <cell r="D112" t="str">
            <v>WotC</v>
          </cell>
          <cell r="E112" t="str">
            <v>Tome &amp; Blood</v>
          </cell>
          <cell r="F112">
            <v>47</v>
          </cell>
          <cell r="G112">
            <v>10</v>
          </cell>
          <cell r="H112">
            <v>8</v>
          </cell>
          <cell r="I112">
            <v>0.75</v>
          </cell>
          <cell r="AF112">
            <v>0.5</v>
          </cell>
          <cell r="AL112">
            <v>0.33</v>
          </cell>
          <cell r="AR112">
            <v>0.5</v>
          </cell>
          <cell r="CP112">
            <v>2</v>
          </cell>
          <cell r="CS112">
            <v>2</v>
          </cell>
          <cell r="CT112" t="str">
            <v>Bluff</v>
          </cell>
          <cell r="CU112" t="str">
            <v>Concentration</v>
          </cell>
          <cell r="CV112" t="str">
            <v>Craft (General)</v>
          </cell>
          <cell r="CW112" t="str">
            <v>Diplomacy</v>
          </cell>
          <cell r="CX112" t="str">
            <v>Gather Info</v>
          </cell>
          <cell r="CY112" t="str">
            <v>Intimidate</v>
          </cell>
          <cell r="CZ112" t="str">
            <v>Knowledge (Geography)</v>
          </cell>
          <cell r="DA112" t="str">
            <v>Knowledge (History)</v>
          </cell>
          <cell r="DB112" t="str">
            <v>Knowledge (Nobility/Royalty)</v>
          </cell>
          <cell r="DC112" t="str">
            <v>Knowledge (Arcana)</v>
          </cell>
          <cell r="DD112" t="str">
            <v>Knowledge (General)</v>
          </cell>
          <cell r="DE112" t="str">
            <v>Knowledge (Religion)</v>
          </cell>
          <cell r="DF112" t="str">
            <v>Profession (General)</v>
          </cell>
          <cell r="DG112" t="str">
            <v>Ride</v>
          </cell>
          <cell r="DH112" t="str">
            <v>Sense Motive</v>
          </cell>
          <cell r="DI112" t="str">
            <v>Speak Language</v>
          </cell>
          <cell r="DJ112" t="str">
            <v>Spellcraft</v>
          </cell>
          <cell r="DK112" t="str">
            <v>Write Language</v>
          </cell>
        </row>
        <row r="113">
          <cell r="A113" t="str">
            <v>Druid</v>
          </cell>
          <cell r="C113" t="str">
            <v>Requirements:
Base Attack Bonus: +4
Knowledge (Arcana): 8 ranks
Feats: Improved Unarmed Strike, Deflect Arrows, Dodge, Mobility
Alignment: Any Lawful
Special: Must find the Monastery of Finithamon amidst the chaos of limbo, successfully petition the sensei for membership, and have slain an arcane spellcaster.
1st: Student of Perfection; Clap of Deafness
2nd: Chop of Muteness
3rd: Strike of Confusion
4th: Deflect Spell
5th: Ki Strike
6th: Allseeing Eye
7th: Slap of Forgetfulness
8th: Empty Hand
9th: Reflect Spell
10th: Sundering Strike of Oblivion
Note: Monks may multiclass freely with this class.
NOTE: This is for characters WITH 'Monk' as one of thier classes.</v>
          </cell>
          <cell r="D113" t="str">
            <v>Piazo</v>
          </cell>
          <cell r="E113" t="str">
            <v>Dragon 281</v>
          </cell>
          <cell r="F113">
            <v>36</v>
          </cell>
          <cell r="G113">
            <v>20</v>
          </cell>
          <cell r="H113">
            <v>8</v>
          </cell>
          <cell r="I113">
            <v>0.75</v>
          </cell>
          <cell r="AF113">
            <v>0.5</v>
          </cell>
          <cell r="AL113">
            <v>0.33</v>
          </cell>
          <cell r="AR113">
            <v>0.5</v>
          </cell>
          <cell r="CP113">
            <v>1</v>
          </cell>
          <cell r="CS113">
            <v>4</v>
          </cell>
          <cell r="CT113" t="str">
            <v>Concentration</v>
          </cell>
          <cell r="CU113" t="str">
            <v>Craft (General)</v>
          </cell>
          <cell r="CV113" t="str">
            <v>Diplomacy</v>
          </cell>
          <cell r="CW113" t="str">
            <v>Handle Animal</v>
          </cell>
          <cell r="CX113" t="str">
            <v>Heal</v>
          </cell>
          <cell r="CY113" t="str">
            <v>Knowledge (Nature)</v>
          </cell>
          <cell r="CZ113" t="str">
            <v>Profession (General)</v>
          </cell>
          <cell r="DA113" t="str">
            <v>Spellcraft</v>
          </cell>
          <cell r="DB113" t="str">
            <v>Survival</v>
          </cell>
          <cell r="DC113" t="str">
            <v>Swim</v>
          </cell>
        </row>
        <row r="114">
          <cell r="A114" t="str">
            <v>Drunken Master</v>
          </cell>
          <cell r="C114" t="str">
            <v>Alignment: Any
Weapon and Armor Proficiency: The aristocrat is proficient in the use of all simple and martial weapons and with all types of armor and shields.</v>
          </cell>
          <cell r="D114" t="str">
            <v>WotC</v>
          </cell>
          <cell r="E114" t="str">
            <v>3.5e SRD</v>
          </cell>
          <cell r="G114">
            <v>10</v>
          </cell>
          <cell r="H114">
            <v>8</v>
          </cell>
          <cell r="I114">
            <v>1</v>
          </cell>
          <cell r="AF114">
            <v>0.5</v>
          </cell>
          <cell r="AL114">
            <v>0.5</v>
          </cell>
          <cell r="AR114">
            <v>0.33</v>
          </cell>
          <cell r="CS114">
            <v>4</v>
          </cell>
          <cell r="CT114" t="str">
            <v>Balance</v>
          </cell>
          <cell r="CU114" t="str">
            <v>Bluff</v>
          </cell>
          <cell r="CV114" t="str">
            <v>Climb</v>
          </cell>
          <cell r="CW114" t="str">
            <v>Craft (General)</v>
          </cell>
          <cell r="CX114" t="str">
            <v>Escape Artist</v>
          </cell>
          <cell r="CY114" t="str">
            <v>Hide</v>
          </cell>
          <cell r="CZ114" t="str">
            <v>Jump</v>
          </cell>
          <cell r="DA114" t="str">
            <v>Listen</v>
          </cell>
          <cell r="DB114" t="str">
            <v>Move Silently</v>
          </cell>
          <cell r="DC114" t="str">
            <v>Perform (General)</v>
          </cell>
          <cell r="DD114" t="str">
            <v>Profession (General)</v>
          </cell>
          <cell r="DE114" t="str">
            <v>Swim</v>
          </cell>
          <cell r="DF114" t="str">
            <v>Tumble</v>
          </cell>
        </row>
        <row r="115">
          <cell r="A115" t="str">
            <v>Duelist</v>
          </cell>
          <cell r="C115" t="str">
            <v>Requirements:
Alignment: Any Evil.
Base Attack Bonus: +6
Knowledge (Religion): 2 ranks
Hide: 5 ranks.
Feats: Cleave, Sunder
Special: Must have made peaceful contact with an evil outsider who was summoned by him or someone else to have contracted the taint of true evil.
Weapon and Armor Proficiency: Blackguards are proficient with all simple and martial weapons, with all types of armor, and with shields.
1st Detect good, poison use
2nd Dark blessing, smite good
3rd Command undead, aura of despair
4th Sneak attack +1d6
5th Fiendish servant
7th Sneak attack +2d6
10th Sneak attack +3d6</v>
          </cell>
          <cell r="D115" t="str">
            <v>WotC</v>
          </cell>
          <cell r="E115" t="str">
            <v>3.5e SRD</v>
          </cell>
          <cell r="G115">
            <v>10</v>
          </cell>
          <cell r="H115">
            <v>10</v>
          </cell>
          <cell r="I115">
            <v>1</v>
          </cell>
          <cell r="S115" t="str">
            <v>Precise Strike</v>
          </cell>
          <cell r="T115">
            <v>6</v>
          </cell>
          <cell r="U115">
            <v>2</v>
          </cell>
          <cell r="V115">
            <v>4</v>
          </cell>
          <cell r="AA115" t="str">
            <v>Int</v>
          </cell>
          <cell r="AD115">
            <v>1</v>
          </cell>
          <cell r="AE115">
            <v>1</v>
          </cell>
          <cell r="AF115">
            <v>0.33</v>
          </cell>
          <cell r="AH115">
            <v>4</v>
          </cell>
          <cell r="AJ115">
            <v>1</v>
          </cell>
          <cell r="AL115">
            <v>0.5</v>
          </cell>
          <cell r="AM115">
            <v>2</v>
          </cell>
          <cell r="AN115">
            <v>4</v>
          </cell>
          <cell r="AP115">
            <v>1</v>
          </cell>
          <cell r="AR115">
            <v>0.33</v>
          </cell>
          <cell r="AT115">
            <v>4</v>
          </cell>
          <cell r="AV115">
            <v>1</v>
          </cell>
          <cell r="CS115">
            <v>4</v>
          </cell>
          <cell r="CT115" t="str">
            <v>Balance</v>
          </cell>
          <cell r="CU115" t="str">
            <v>Bluff</v>
          </cell>
          <cell r="CV115" t="str">
            <v>Escape Artist</v>
          </cell>
          <cell r="CW115" t="str">
            <v>Innuendo</v>
          </cell>
          <cell r="CX115" t="str">
            <v>Jump</v>
          </cell>
          <cell r="CY115" t="str">
            <v>Listen</v>
          </cell>
          <cell r="CZ115" t="str">
            <v>Perform (General)</v>
          </cell>
          <cell r="DA115" t="str">
            <v>Sense Motive</v>
          </cell>
          <cell r="DB115" t="str">
            <v>Spot</v>
          </cell>
          <cell r="DC115" t="str">
            <v>Tumble</v>
          </cell>
        </row>
        <row r="116">
          <cell r="A116" t="str">
            <v>Duelist (Dragon Mag)</v>
          </cell>
          <cell r="C116" t="str">
            <v>Requirements:
Alignment: Any Evil
Move Silently: 8 ranks
Hide: 8 ranks
Disguise: 4 ranks
Special: In addition, he must kill someone for no other reason than to join the assassins.
Weapon and Armor Proficiency: Assassins are proficient with the crossbow (hand, light, or heavy), dagger (any type), dart, rapier, sap, shortbow (nor­mal and composite), and short sword. Assassins are proficient with light armor but not with shields.
1st Sneak attack +1d6, death attack, poison use
2nd save vs. poison, uncanny dodge (Dex bonus to AC)
3rd Sneak attack +2d6
4th save vs. poison
5th Sneak attack +3d6, uncanny dodge (can’t be flanked)
6th save vs. poison
7th Sneak attack +4d6
8th save vs. poison
9th Sneak attack +5d6
10th save vs. poison, uncanny dodge (+1 vs. traps)</v>
          </cell>
          <cell r="D116" t="str">
            <v>WotC</v>
          </cell>
          <cell r="E116" t="str">
            <v>3.5e SRD</v>
          </cell>
          <cell r="G116">
            <v>10</v>
          </cell>
          <cell r="H116">
            <v>10</v>
          </cell>
          <cell r="I116">
            <v>1</v>
          </cell>
          <cell r="AA116" t="str">
            <v>Int</v>
          </cell>
          <cell r="AD116">
            <v>1</v>
          </cell>
          <cell r="AE116">
            <v>1</v>
          </cell>
          <cell r="AF116">
            <v>0.33</v>
          </cell>
          <cell r="AH116">
            <v>4</v>
          </cell>
          <cell r="AJ116">
            <v>1</v>
          </cell>
          <cell r="AL116">
            <v>0.5</v>
          </cell>
          <cell r="AM116">
            <v>2</v>
          </cell>
          <cell r="AN116">
            <v>4</v>
          </cell>
          <cell r="AP116">
            <v>1</v>
          </cell>
          <cell r="AR116">
            <v>0.33</v>
          </cell>
          <cell r="AT116">
            <v>4</v>
          </cell>
          <cell r="AV116">
            <v>1</v>
          </cell>
          <cell r="CS116">
            <v>4</v>
          </cell>
          <cell r="CT116" t="str">
            <v>Balance</v>
          </cell>
          <cell r="CU116" t="str">
            <v>Bluff</v>
          </cell>
          <cell r="CV116" t="str">
            <v>Escape Artist</v>
          </cell>
          <cell r="CW116" t="str">
            <v>Innuendo</v>
          </cell>
          <cell r="CX116" t="str">
            <v>Jump</v>
          </cell>
          <cell r="CY116" t="str">
            <v>Listen</v>
          </cell>
          <cell r="CZ116" t="str">
            <v>Perform (General)</v>
          </cell>
          <cell r="DA116" t="str">
            <v>Sense Motive</v>
          </cell>
          <cell r="DB116" t="str">
            <v>Spot</v>
          </cell>
          <cell r="DC116" t="str">
            <v>Tumble</v>
          </cell>
        </row>
        <row r="117">
          <cell r="A117" t="str">
            <v>Dungeon Delver</v>
          </cell>
          <cell r="D117" t="str">
            <v>WotC</v>
          </cell>
          <cell r="E117" t="str">
            <v>Song &amp; Silence</v>
          </cell>
          <cell r="AF117">
            <v>0.33</v>
          </cell>
          <cell r="AL117">
            <v>0.33</v>
          </cell>
          <cell r="AR117">
            <v>0.33</v>
          </cell>
        </row>
        <row r="118">
          <cell r="A118" t="str">
            <v>Dwarven Defender</v>
          </cell>
          <cell r="C118" t="str">
            <v xml:space="preserve">Requirements:
Race: Dwarf
Alignment: Any Lawful
Base Attack Bonus: +7
Feats: Dodge, Endurance, Toughness.
Weapon and Armor Proficiency: The dwarven defender is proficient with all simple and martial weapons, all types of armor, and shields.
1st Defensive stance 1/day
2nd Defensive awareness (Dex bonus to AC)
3rd Defensive stance 2/day
5th Defensive stance 3/day
6th Damage reduction (3), defensive awareness (can’t be flanked)
7th Defensive stance 4/day
9th Defensive stance 5/day
10th Damage reduction (6), defensive awareness (+1 vs. traps)
</v>
          </cell>
          <cell r="D118" t="str">
            <v>WotC</v>
          </cell>
          <cell r="E118" t="str">
            <v>3.5e SRD</v>
          </cell>
          <cell r="G118">
            <v>10</v>
          </cell>
          <cell r="H118">
            <v>12</v>
          </cell>
          <cell r="I118">
            <v>1</v>
          </cell>
          <cell r="AF118">
            <v>0.5</v>
          </cell>
          <cell r="AL118">
            <v>0.33</v>
          </cell>
          <cell r="AR118">
            <v>0.5</v>
          </cell>
          <cell r="CS118">
            <v>2</v>
          </cell>
          <cell r="CT118" t="str">
            <v>Craft (General)</v>
          </cell>
          <cell r="CU118" t="str">
            <v>Listen</v>
          </cell>
          <cell r="CV118" t="str">
            <v>Sense Motive</v>
          </cell>
          <cell r="CW118" t="str">
            <v>Spot</v>
          </cell>
        </row>
        <row r="119">
          <cell r="A119" t="str">
            <v>Dweomer Defender</v>
          </cell>
          <cell r="D119" t="str">
            <v>Green Ronin</v>
          </cell>
          <cell r="E119" t="str">
            <v>Plot &amp; Poison</v>
          </cell>
          <cell r="AF119">
            <v>0.33</v>
          </cell>
          <cell r="AL119">
            <v>0.33</v>
          </cell>
          <cell r="AR119">
            <v>0.33</v>
          </cell>
        </row>
        <row r="120">
          <cell r="A120" t="str">
            <v>Dweomerkeeper (FnP)</v>
          </cell>
          <cell r="D120" t="str">
            <v>WotC</v>
          </cell>
          <cell r="E120" t="str">
            <v>Faiths &amp; Pantheons</v>
          </cell>
          <cell r="AF120">
            <v>0.33</v>
          </cell>
          <cell r="AL120">
            <v>0.33</v>
          </cell>
          <cell r="AR120">
            <v>0.33</v>
          </cell>
        </row>
        <row r="121">
          <cell r="A121" t="str">
            <v>Dweomerkeeper (Josh)</v>
          </cell>
          <cell r="D121" t="str">
            <v>JL</v>
          </cell>
          <cell r="AF121">
            <v>0.33</v>
          </cell>
          <cell r="AL121">
            <v>0.33</v>
          </cell>
          <cell r="AR121">
            <v>0.33</v>
          </cell>
        </row>
        <row r="122">
          <cell r="A122" t="str">
            <v>Dying</v>
          </cell>
          <cell r="D122" t="str">
            <v>AEG</v>
          </cell>
          <cell r="E122" t="str">
            <v>Undead</v>
          </cell>
          <cell r="AF122">
            <v>0.33</v>
          </cell>
          <cell r="AL122">
            <v>0.33</v>
          </cell>
          <cell r="AR122">
            <v>0.33</v>
          </cell>
        </row>
        <row r="123">
          <cell r="A123" t="str">
            <v>Earthwalker</v>
          </cell>
          <cell r="D123" t="str">
            <v>JL</v>
          </cell>
          <cell r="AF123">
            <v>0.33</v>
          </cell>
          <cell r="AL123">
            <v>0.33</v>
          </cell>
          <cell r="AR123">
            <v>0.33</v>
          </cell>
        </row>
        <row r="124">
          <cell r="A124" t="str">
            <v>Elder Druid</v>
          </cell>
          <cell r="D124" t="str">
            <v>Piazo</v>
          </cell>
          <cell r="E124" t="str">
            <v>Dragon ?</v>
          </cell>
          <cell r="AF124">
            <v>0.33</v>
          </cell>
          <cell r="AL124">
            <v>0.33</v>
          </cell>
          <cell r="AR124">
            <v>0.33</v>
          </cell>
        </row>
        <row r="125">
          <cell r="A125" t="str">
            <v>Eldritch Master</v>
          </cell>
          <cell r="C125" t="str">
            <v>Requirements:
Knowledge (Arcana): 8 ranks; Spellcraft: 6 ranks; Diplomacy: 2 ranks; Intimidation: 2 ranks.
Spellcasting: Must be able to cast arcane spells
Special: The Eldritch Master must have made a pact or bargain with some powerful, otherworldly entity.  In exchange for teaching the character the ways of the eldritch master, the entity must be rewarded with a special task, a great (magical) treasure, or some special payment determined by the DM.
1st: Detect Magic, Combined Levels
2nd: True Spell (cantrip)
3rd: Metamagic Feat, Spell Boost
4th: Spell Dilettante
5th: True Spell (1st)
6th: Powerful Presence, Metamagic Feat, Spell Boost
7th: True Spell (2nd)
8th: Knowing Stare, Spell Dilettante
9th: Metamagic Feat, Spell Boost
10th: Mastered Name</v>
          </cell>
          <cell r="D125" t="str">
            <v>Piazo</v>
          </cell>
          <cell r="E125" t="str">
            <v>Dragon 280</v>
          </cell>
          <cell r="F125">
            <v>88</v>
          </cell>
          <cell r="G125">
            <v>10</v>
          </cell>
          <cell r="H125">
            <v>4</v>
          </cell>
          <cell r="I125">
            <v>0.5</v>
          </cell>
          <cell r="AF125">
            <v>0.33</v>
          </cell>
          <cell r="AL125">
            <v>0.33</v>
          </cell>
          <cell r="AR125">
            <v>0.5</v>
          </cell>
          <cell r="AX125">
            <v>1</v>
          </cell>
          <cell r="CS125">
            <v>4</v>
          </cell>
          <cell r="CT125" t="str">
            <v>Concentration</v>
          </cell>
          <cell r="CU125" t="str">
            <v>Craft (General)</v>
          </cell>
          <cell r="CV125" t="str">
            <v>Diplomacy</v>
          </cell>
          <cell r="CW125" t="str">
            <v>Intimidate</v>
          </cell>
          <cell r="CX125" t="str">
            <v>Knowledge (Arcana)</v>
          </cell>
          <cell r="CY125" t="str">
            <v>Knowledge (General)</v>
          </cell>
          <cell r="CZ125" t="str">
            <v>Knowledge (Nature)</v>
          </cell>
          <cell r="DA125" t="str">
            <v>Knowledge (Psionic)</v>
          </cell>
          <cell r="DB125" t="str">
            <v>Knowledge (Religion)</v>
          </cell>
          <cell r="DC125" t="str">
            <v>Listen</v>
          </cell>
          <cell r="DD125" t="str">
            <v>Profession (General)</v>
          </cell>
          <cell r="DE125" t="str">
            <v>Sense Motive</v>
          </cell>
          <cell r="DF125" t="str">
            <v>Speak Language</v>
          </cell>
          <cell r="DG125" t="str">
            <v>Spellcraft</v>
          </cell>
          <cell r="DH125" t="str">
            <v>Spot</v>
          </cell>
          <cell r="DI125" t="str">
            <v>Write Language</v>
          </cell>
        </row>
        <row r="126">
          <cell r="A126" t="str">
            <v>Eldritch Warrior</v>
          </cell>
          <cell r="D126" t="str">
            <v>Malhavoc</v>
          </cell>
          <cell r="E126" t="str">
            <v>BoEM2</v>
          </cell>
          <cell r="AF126">
            <v>0.33</v>
          </cell>
          <cell r="AL126">
            <v>0.33</v>
          </cell>
          <cell r="AR126">
            <v>0.33</v>
          </cell>
        </row>
        <row r="127">
          <cell r="A127" t="str">
            <v>Elemental Archon</v>
          </cell>
          <cell r="D127" t="str">
            <v>WotC</v>
          </cell>
          <cell r="E127" t="str">
            <v>Faiths &amp; Pantheons</v>
          </cell>
          <cell r="AF127">
            <v>0.33</v>
          </cell>
          <cell r="AL127">
            <v>0.33</v>
          </cell>
          <cell r="AR127">
            <v>0.33</v>
          </cell>
        </row>
        <row r="128">
          <cell r="A128" t="str">
            <v>Elemental Guardsman</v>
          </cell>
          <cell r="D128" t="str">
            <v>AEG</v>
          </cell>
          <cell r="E128" t="str">
            <v>Rokugan</v>
          </cell>
          <cell r="AF128">
            <v>0.33</v>
          </cell>
          <cell r="AL128">
            <v>0.33</v>
          </cell>
          <cell r="AR128">
            <v>0.33</v>
          </cell>
        </row>
        <row r="129">
          <cell r="A129" t="str">
            <v>Elemental Savant (Air)</v>
          </cell>
          <cell r="C129"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29" t="str">
            <v>WotC</v>
          </cell>
          <cell r="E129" t="str">
            <v>Tome &amp; Blood</v>
          </cell>
          <cell r="F129">
            <v>57</v>
          </cell>
          <cell r="G129">
            <v>10</v>
          </cell>
          <cell r="H129">
            <v>4</v>
          </cell>
          <cell r="I129">
            <v>0.5</v>
          </cell>
          <cell r="AF129">
            <v>0.33</v>
          </cell>
          <cell r="AL129">
            <v>0.33</v>
          </cell>
          <cell r="AR129">
            <v>0.5</v>
          </cell>
          <cell r="CB129" t="str">
            <v>Electricity</v>
          </cell>
          <cell r="CS129">
            <v>2</v>
          </cell>
          <cell r="CT129" t="str">
            <v>Concentration</v>
          </cell>
          <cell r="CU129" t="str">
            <v>Craft (General)</v>
          </cell>
          <cell r="CV129" t="str">
            <v>Handle Animal</v>
          </cell>
          <cell r="CW129" t="str">
            <v>Knowledge (Arcana)</v>
          </cell>
          <cell r="CX129" t="str">
            <v>Knowledge (General)</v>
          </cell>
          <cell r="CY129" t="str">
            <v>Knowledge (Nature)</v>
          </cell>
          <cell r="CZ129" t="str">
            <v>Knowledge (Psionic)</v>
          </cell>
          <cell r="DA129" t="str">
            <v>Knowledge (Religion)</v>
          </cell>
          <cell r="DB129" t="str">
            <v>Profession (General)</v>
          </cell>
          <cell r="DC129" t="str">
            <v>Speak Language</v>
          </cell>
          <cell r="DD129" t="str">
            <v>Spellcraft</v>
          </cell>
          <cell r="DE129" t="str">
            <v>Write Language</v>
          </cell>
        </row>
        <row r="130">
          <cell r="A130" t="str">
            <v>Elemental Savant (Earth)</v>
          </cell>
          <cell r="C130"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30" t="str">
            <v>WotC</v>
          </cell>
          <cell r="E130" t="str">
            <v>Tome &amp; Blood</v>
          </cell>
          <cell r="F130">
            <v>57</v>
          </cell>
          <cell r="G130">
            <v>10</v>
          </cell>
          <cell r="H130">
            <v>4</v>
          </cell>
          <cell r="I130">
            <v>0.5</v>
          </cell>
          <cell r="AF130">
            <v>0.33</v>
          </cell>
          <cell r="AL130">
            <v>0.33</v>
          </cell>
          <cell r="AR130">
            <v>0.5</v>
          </cell>
          <cell r="CB130" t="str">
            <v>Acid</v>
          </cell>
          <cell r="CS130">
            <v>2</v>
          </cell>
          <cell r="CT130" t="str">
            <v>Concentration</v>
          </cell>
          <cell r="CU130" t="str">
            <v>Craft (General)</v>
          </cell>
          <cell r="CV130" t="str">
            <v>Handle Animal</v>
          </cell>
          <cell r="CW130" t="str">
            <v>Knowledge (Arcana)</v>
          </cell>
          <cell r="CX130" t="str">
            <v>Knowledge (General)</v>
          </cell>
          <cell r="CY130" t="str">
            <v>Knowledge (Nature)</v>
          </cell>
          <cell r="CZ130" t="str">
            <v>Knowledge (Psionic)</v>
          </cell>
          <cell r="DA130" t="str">
            <v>Knowledge (Religion)</v>
          </cell>
          <cell r="DB130" t="str">
            <v>Profession (General)</v>
          </cell>
          <cell r="DC130" t="str">
            <v>Speak Language</v>
          </cell>
          <cell r="DD130" t="str">
            <v>Spellcraft</v>
          </cell>
          <cell r="DE130" t="str">
            <v>Write Language</v>
          </cell>
        </row>
        <row r="131">
          <cell r="A131" t="str">
            <v>Elemental Savant (Fire)</v>
          </cell>
          <cell r="C131"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31" t="str">
            <v>WotC</v>
          </cell>
          <cell r="E131" t="str">
            <v>Tome &amp; Blood</v>
          </cell>
          <cell r="F131">
            <v>57</v>
          </cell>
          <cell r="G131">
            <v>10</v>
          </cell>
          <cell r="H131">
            <v>4</v>
          </cell>
          <cell r="I131">
            <v>0.5</v>
          </cell>
          <cell r="AF131">
            <v>0.33</v>
          </cell>
          <cell r="AL131">
            <v>0.33</v>
          </cell>
          <cell r="AR131">
            <v>0.5</v>
          </cell>
          <cell r="CB131" t="str">
            <v>Fire</v>
          </cell>
          <cell r="CS131">
            <v>2</v>
          </cell>
          <cell r="CT131" t="str">
            <v>Concentration</v>
          </cell>
          <cell r="CU131" t="str">
            <v>Craft (General)</v>
          </cell>
          <cell r="CV131" t="str">
            <v>Handle Animal</v>
          </cell>
          <cell r="CW131" t="str">
            <v>Knowledge (Arcana)</v>
          </cell>
          <cell r="CX131" t="str">
            <v>Knowledge (General)</v>
          </cell>
          <cell r="CY131" t="str">
            <v>Knowledge (Nature)</v>
          </cell>
          <cell r="CZ131" t="str">
            <v>Knowledge (Psionic)</v>
          </cell>
          <cell r="DA131" t="str">
            <v>Knowledge (Religion)</v>
          </cell>
          <cell r="DB131" t="str">
            <v>Profession (General)</v>
          </cell>
          <cell r="DC131" t="str">
            <v>Speak Language</v>
          </cell>
          <cell r="DD131" t="str">
            <v>Spellcraft</v>
          </cell>
          <cell r="DE131" t="str">
            <v>Write Language</v>
          </cell>
        </row>
        <row r="132">
          <cell r="A132" t="str">
            <v>Elemental Savant (Water)</v>
          </cell>
          <cell r="C132"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32" t="str">
            <v>WotC</v>
          </cell>
          <cell r="E132" t="str">
            <v>Tome &amp; Blood</v>
          </cell>
          <cell r="F132">
            <v>57</v>
          </cell>
          <cell r="G132">
            <v>10</v>
          </cell>
          <cell r="H132">
            <v>4</v>
          </cell>
          <cell r="I132">
            <v>0.5</v>
          </cell>
          <cell r="AF132">
            <v>0.33</v>
          </cell>
          <cell r="AL132">
            <v>0.33</v>
          </cell>
          <cell r="AR132">
            <v>0.5</v>
          </cell>
          <cell r="CB132" t="str">
            <v>Cold</v>
          </cell>
          <cell r="CS132">
            <v>2</v>
          </cell>
          <cell r="CT132" t="str">
            <v>Concentration</v>
          </cell>
          <cell r="CU132" t="str">
            <v>Craft (General)</v>
          </cell>
          <cell r="CV132" t="str">
            <v>Handle Animal</v>
          </cell>
          <cell r="CW132" t="str">
            <v>Knowledge (Arcana)</v>
          </cell>
          <cell r="CX132" t="str">
            <v>Knowledge (General)</v>
          </cell>
          <cell r="CY132" t="str">
            <v>Knowledge (Nature)</v>
          </cell>
          <cell r="CZ132" t="str">
            <v>Knowledge (Psionic)</v>
          </cell>
          <cell r="DA132" t="str">
            <v>Knowledge (Religion)</v>
          </cell>
          <cell r="DB132" t="str">
            <v>Profession (General)</v>
          </cell>
          <cell r="DC132" t="str">
            <v>Speak Language</v>
          </cell>
          <cell r="DD132" t="str">
            <v>Spellcraft</v>
          </cell>
          <cell r="DE132" t="str">
            <v>Write Language</v>
          </cell>
        </row>
        <row r="133">
          <cell r="A133" t="str">
            <v>Elf Treerunner</v>
          </cell>
          <cell r="C133" t="str">
            <v>Race:  Elf or Half-Elf
BAB:  +5
Feats:  Lightning Reflexes, Track
Skills:  Balance 6 ranks, Climb 8 ranks, Jump 6 ranks, Wilderness Lore 4 ranks
Weapon and Armor Proficiency:  The elf treerunner is proficient with the use of all simple and martial weapons, as well as light armor.
1st:  Tree Walking
2nd:  Trackless Step, Weapons of the Order
3rd:  Treerunning
4th:  Speak with Plants
5th:  Arboreal Ally
6th:  Arboreal Ambush
7th:  Darkvision
8th:  Arboreal Gate
9th:  Arboreal Gate
10th:  Arboreal Gate</v>
          </cell>
          <cell r="D133" t="str">
            <v>AEG</v>
          </cell>
          <cell r="E133" t="str">
            <v>War</v>
          </cell>
          <cell r="F133">
            <v>52</v>
          </cell>
          <cell r="G133">
            <v>10</v>
          </cell>
          <cell r="H133">
            <v>10</v>
          </cell>
          <cell r="I133">
            <v>1</v>
          </cell>
          <cell r="AF133">
            <v>0.33</v>
          </cell>
          <cell r="AL133">
            <v>0.5</v>
          </cell>
          <cell r="AR133">
            <v>0.33</v>
          </cell>
          <cell r="CS133">
            <v>4</v>
          </cell>
          <cell r="CT133" t="str">
            <v>Balance</v>
          </cell>
          <cell r="CU133" t="str">
            <v>Climb</v>
          </cell>
          <cell r="CV133" t="str">
            <v>Handle Animal</v>
          </cell>
          <cell r="CW133" t="str">
            <v>Hide</v>
          </cell>
          <cell r="CX133" t="str">
            <v>Jump</v>
          </cell>
          <cell r="CY133" t="str">
            <v>Knowledge (Nature)</v>
          </cell>
          <cell r="CZ133" t="str">
            <v>Listen</v>
          </cell>
          <cell r="DA133" t="str">
            <v>Move Silently</v>
          </cell>
          <cell r="DB133" t="str">
            <v>Spot</v>
          </cell>
          <cell r="DC133" t="str">
            <v>Survival</v>
          </cell>
          <cell r="DD133" t="str">
            <v>Swim</v>
          </cell>
        </row>
        <row r="134">
          <cell r="A134" t="str">
            <v>Embermage</v>
          </cell>
          <cell r="C134" t="str">
            <v>Requirements:
Skills: Knowledge: Arcana - 10 ranks
Feats: Endurance, Spell Focus: Evocation, Spell Penetration
Spell Casting: Must be able to cast 3rd-level arcane spells. The character must be able to cast five spells of the fire type and may cast no spells of the cold type.
Special: To become an embermage, the character must have been reduced to negative hit points entirely through damage by fire or killed by a fire attack.
Special: A character can use no spell or item that provides protection against fire (doing so prevents the use of embermage abilities until the protection ends).
Weapon and Armor Proficiency: 
Class Abilities:
1st: Burning Touch, Arcane Spell Casting
2nd: Burning Blood
4th: Fingers of Fire
6th: Burning Blood Backlash
8th: Tongue of Fire
9th: Eyes of Fire
10th: Implosion</v>
          </cell>
          <cell r="D134" t="str">
            <v>Malhavoc</v>
          </cell>
          <cell r="E134" t="str">
            <v>BoEM</v>
          </cell>
          <cell r="F134">
            <v>4</v>
          </cell>
          <cell r="G134">
            <v>10</v>
          </cell>
          <cell r="H134">
            <v>6</v>
          </cell>
          <cell r="I134">
            <v>0.5</v>
          </cell>
          <cell r="AF134">
            <v>0.5</v>
          </cell>
          <cell r="AL134">
            <v>0.33</v>
          </cell>
          <cell r="AR134">
            <v>0.5</v>
          </cell>
          <cell r="CS134">
            <v>2</v>
          </cell>
          <cell r="CT134" t="str">
            <v>Concentration</v>
          </cell>
          <cell r="CU134" t="str">
            <v>Craft (General)</v>
          </cell>
          <cell r="CV134" t="str">
            <v>Knowledge (Arcana)</v>
          </cell>
          <cell r="CW134" t="str">
            <v>Profession (General)</v>
          </cell>
          <cell r="CX134" t="str">
            <v>Spellcraft</v>
          </cell>
        </row>
        <row r="135">
          <cell r="A135" t="str">
            <v>Emerald Magistrate</v>
          </cell>
          <cell r="D135" t="str">
            <v>AEG</v>
          </cell>
          <cell r="E135" t="str">
            <v>Rokugan</v>
          </cell>
          <cell r="AF135">
            <v>0.33</v>
          </cell>
          <cell r="AL135">
            <v>0.33</v>
          </cell>
          <cell r="AR135">
            <v>0.33</v>
          </cell>
        </row>
        <row r="136">
          <cell r="A136" t="str">
            <v>Enchanter</v>
          </cell>
          <cell r="C136"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36" t="str">
            <v>WotC</v>
          </cell>
          <cell r="E136" t="str">
            <v>3.5e SRD</v>
          </cell>
          <cell r="G136">
            <v>20</v>
          </cell>
          <cell r="H136">
            <v>4</v>
          </cell>
          <cell r="I136">
            <v>0.5</v>
          </cell>
          <cell r="AF136">
            <v>0.33</v>
          </cell>
          <cell r="AL136">
            <v>0.33</v>
          </cell>
          <cell r="AR136">
            <v>0.5</v>
          </cell>
          <cell r="AX136">
            <v>1</v>
          </cell>
          <cell r="AZ136" t="str">
            <v>Metamagic</v>
          </cell>
          <cell r="CP136">
            <v>1</v>
          </cell>
          <cell r="CR136" t="str">
            <v>familiar</v>
          </cell>
          <cell r="CS136">
            <v>2</v>
          </cell>
          <cell r="CT136" t="str">
            <v>Concentration</v>
          </cell>
          <cell r="CU136" t="str">
            <v>Craft (General)</v>
          </cell>
          <cell r="CV136" t="str">
            <v>Decipher Script</v>
          </cell>
          <cell r="CW136" t="str">
            <v>Knowledge (General)</v>
          </cell>
          <cell r="CX136" t="str">
            <v>Profession (General)</v>
          </cell>
          <cell r="CY136" t="str">
            <v>Spellcraft</v>
          </cell>
        </row>
        <row r="137">
          <cell r="A137" t="str">
            <v>Epic Athlete</v>
          </cell>
          <cell r="C137" t="str">
            <v>BAB:  +5
Feats:  Improved Unarmed Strike, Run, Toughness
Skills:  Balance 4 ranks, Climb 6 ranks, Jump 8 ranks, Swim 6 ranks, Tumble 4 ranks
Special:  Beacuse epic athletes seek physical perfection "for the wrong reasons", monks may never become one.
Weapon and Armor Proficiency:  The epic athlete is proficient with the use of all simple and martial weapons, no forms of armor or shields.  An epic athlete can only use his special abilities while wearing light armor or less.
1st:  Brawler, Fame
2nd:  Improved Speed
3rd:  Far Throw
4th:  Grappler
5th:  The Epic
6th:  Prodigious Leap
7th:  Giant Killer
8th:  Bear Hug
9th:  Hearty Constitution
10th:  Epic Health</v>
          </cell>
          <cell r="D137" t="str">
            <v>AEG</v>
          </cell>
          <cell r="E137" t="str">
            <v>War</v>
          </cell>
          <cell r="F137">
            <v>55</v>
          </cell>
          <cell r="G137">
            <v>10</v>
          </cell>
          <cell r="H137">
            <v>12</v>
          </cell>
          <cell r="I137">
            <v>1</v>
          </cell>
          <cell r="AF137">
            <v>0.33</v>
          </cell>
          <cell r="AL137">
            <v>0.5</v>
          </cell>
          <cell r="AR137">
            <v>0.33</v>
          </cell>
          <cell r="CC137">
            <v>10</v>
          </cell>
          <cell r="CJ137">
            <v>1</v>
          </cell>
          <cell r="CS137">
            <v>4</v>
          </cell>
          <cell r="CT137" t="str">
            <v>Balance</v>
          </cell>
          <cell r="CU137" t="str">
            <v>Climb</v>
          </cell>
          <cell r="CV137" t="str">
            <v>Escape Artist</v>
          </cell>
          <cell r="CW137" t="str">
            <v>Heal</v>
          </cell>
          <cell r="CX137" t="str">
            <v>Intimidate</v>
          </cell>
          <cell r="CY137" t="str">
            <v>Jump</v>
          </cell>
          <cell r="CZ137" t="str">
            <v>Listen</v>
          </cell>
          <cell r="DA137" t="str">
            <v>Perform (General)</v>
          </cell>
          <cell r="DB137" t="str">
            <v>Ride</v>
          </cell>
          <cell r="DC137" t="str">
            <v>Spot</v>
          </cell>
          <cell r="DD137" t="str">
            <v>Swim</v>
          </cell>
          <cell r="DE137" t="str">
            <v>Tumble</v>
          </cell>
        </row>
        <row r="138">
          <cell r="A138" t="str">
            <v>Eunich Warlock</v>
          </cell>
          <cell r="D138" t="str">
            <v>AEG</v>
          </cell>
          <cell r="E138" t="str">
            <v>Rokugan</v>
          </cell>
          <cell r="AF138">
            <v>0.33</v>
          </cell>
          <cell r="AL138">
            <v>0.33</v>
          </cell>
          <cell r="AR138">
            <v>0.33</v>
          </cell>
        </row>
        <row r="139">
          <cell r="A139" t="str">
            <v>Evoker</v>
          </cell>
          <cell r="C139"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39" t="str">
            <v>WotC</v>
          </cell>
          <cell r="E139" t="str">
            <v>3.5e SRD</v>
          </cell>
          <cell r="G139">
            <v>20</v>
          </cell>
          <cell r="H139">
            <v>4</v>
          </cell>
          <cell r="I139">
            <v>0.5</v>
          </cell>
          <cell r="AF139">
            <v>0.33</v>
          </cell>
          <cell r="AL139">
            <v>0.33</v>
          </cell>
          <cell r="AR139">
            <v>0.5</v>
          </cell>
          <cell r="AX139">
            <v>1</v>
          </cell>
          <cell r="AZ139" t="str">
            <v>Metamagic</v>
          </cell>
          <cell r="CP139">
            <v>1</v>
          </cell>
          <cell r="CR139" t="str">
            <v>familiar</v>
          </cell>
          <cell r="CS139">
            <v>2</v>
          </cell>
          <cell r="CT139" t="str">
            <v>Concentration</v>
          </cell>
          <cell r="CU139" t="str">
            <v>Craft (General)</v>
          </cell>
          <cell r="CV139" t="str">
            <v>Decipher Script</v>
          </cell>
          <cell r="CW139" t="str">
            <v>Knowledge (General)</v>
          </cell>
          <cell r="CX139" t="str">
            <v>Profession (General)</v>
          </cell>
          <cell r="CY139" t="str">
            <v>Spellcraft</v>
          </cell>
        </row>
        <row r="140">
          <cell r="A140" t="str">
            <v>Exorcist</v>
          </cell>
          <cell r="D140" t="str">
            <v>AEG</v>
          </cell>
          <cell r="E140" t="str">
            <v>Undead</v>
          </cell>
          <cell r="AF140">
            <v>0.33</v>
          </cell>
          <cell r="AL140">
            <v>0.33</v>
          </cell>
          <cell r="AR140">
            <v>0.33</v>
          </cell>
        </row>
        <row r="141">
          <cell r="A141" t="str">
            <v>Expert</v>
          </cell>
          <cell r="C141" t="str">
            <v>Alignment: Any
Weapon and Armor Proficiency: The expert is proficient in the use of all simple weapons and with light armor but not shields. 
Note that, even if they can chose any 10 skills, they can have (at most) 2 skills which are normally "Exclusive" skills.</v>
          </cell>
          <cell r="D141" t="str">
            <v>WotC</v>
          </cell>
          <cell r="E141" t="str">
            <v>3.5e SRD</v>
          </cell>
          <cell r="G141">
            <v>20</v>
          </cell>
          <cell r="H141">
            <v>6</v>
          </cell>
          <cell r="I141">
            <v>0.75</v>
          </cell>
          <cell r="AF141">
            <v>0.33</v>
          </cell>
          <cell r="AL141">
            <v>0.33</v>
          </cell>
          <cell r="AR141">
            <v>0.5</v>
          </cell>
          <cell r="CS141">
            <v>6</v>
          </cell>
        </row>
        <row r="142">
          <cell r="A142" t="str">
            <v>Faith Hunter</v>
          </cell>
          <cell r="D142" t="str">
            <v>AEG</v>
          </cell>
          <cell r="E142" t="str">
            <v>Undead</v>
          </cell>
          <cell r="AF142">
            <v>0.33</v>
          </cell>
          <cell r="AL142">
            <v>0.33</v>
          </cell>
          <cell r="AR142">
            <v>0.33</v>
          </cell>
        </row>
        <row r="143">
          <cell r="A143" t="str">
            <v>Fang of Lolth</v>
          </cell>
          <cell r="D143" t="str">
            <v>WotC</v>
          </cell>
          <cell r="E143" t="str">
            <v>Song &amp; Silence</v>
          </cell>
          <cell r="AF143">
            <v>0.33</v>
          </cell>
          <cell r="AL143">
            <v>0.33</v>
          </cell>
          <cell r="AR143">
            <v>0.33</v>
          </cell>
        </row>
        <row r="144">
          <cell r="A144" t="str">
            <v>Fate Weaver</v>
          </cell>
          <cell r="D144" t="str">
            <v>Green Ronin</v>
          </cell>
          <cell r="E144" t="str">
            <v>Plot &amp; Poison</v>
          </cell>
          <cell r="AF144">
            <v>0.33</v>
          </cell>
          <cell r="AL144">
            <v>0.33</v>
          </cell>
          <cell r="AR144">
            <v>0.33</v>
          </cell>
        </row>
        <row r="145">
          <cell r="A145" t="str">
            <v>Fatespinner</v>
          </cell>
          <cell r="C145" t="str">
            <v>Requirements:
Knowledge (Arcana): 8 ranks
Knowledge (any): 8 ranks
Spells: Ability to cast arcane spells of 3rd level or higher.
Special: Must have avoided death (or severe calamity) by the machinations of fate.
Weapon and Armor Proficiency: No additional proficiency gained.
Class Abilities:
Gains additional arcane spells per day per even class level of Fatespinner, and at 7th level.
1st: Spin Fate
2nd: Resist Fate
3rd: Fickle Finger of Fate
4th: As Fate Would Have It
5th: Spin Destiny
6th: Deny Fate
7th: Luck to the Wind
8th: As Fate Would Have It
9th: Seal Fate
10th: Favored One</v>
          </cell>
          <cell r="D145" t="str">
            <v>WotC</v>
          </cell>
          <cell r="E145" t="str">
            <v>Tome &amp; Blood</v>
          </cell>
          <cell r="F145">
            <v>58</v>
          </cell>
          <cell r="G145">
            <v>10</v>
          </cell>
          <cell r="H145">
            <v>4</v>
          </cell>
          <cell r="I145">
            <v>0.5</v>
          </cell>
          <cell r="AF145">
            <v>0.33</v>
          </cell>
          <cell r="AL145">
            <v>0.33</v>
          </cell>
          <cell r="AR145">
            <v>0.5</v>
          </cell>
          <cell r="AX145">
            <v>4</v>
          </cell>
          <cell r="AY145">
            <v>1</v>
          </cell>
          <cell r="CS145">
            <v>2</v>
          </cell>
          <cell r="CT145" t="str">
            <v>Concentration</v>
          </cell>
          <cell r="CU145" t="str">
            <v>Craft (General)</v>
          </cell>
          <cell r="CV145" t="str">
            <v>Gather Info</v>
          </cell>
          <cell r="CW145" t="str">
            <v>Knowledge (Arcana)</v>
          </cell>
          <cell r="CX145" t="str">
            <v>Knowledge (General)</v>
          </cell>
          <cell r="CY145" t="str">
            <v>Knowledge (Nature)</v>
          </cell>
          <cell r="CZ145" t="str">
            <v>Knowledge (Psionic)</v>
          </cell>
          <cell r="DA145" t="str">
            <v>Knowledge (Religion)</v>
          </cell>
          <cell r="DB145" t="str">
            <v>Profession (General)</v>
          </cell>
          <cell r="DC145" t="str">
            <v>Search</v>
          </cell>
          <cell r="DD145" t="str">
            <v>Speak Language</v>
          </cell>
          <cell r="DE145" t="str">
            <v>Spellcraft</v>
          </cell>
          <cell r="DF145" t="str">
            <v>Write Language</v>
          </cell>
        </row>
        <row r="146">
          <cell r="A146" t="str">
            <v>Fida'i</v>
          </cell>
          <cell r="C146" t="str">
            <v>Alignment:  Lawful Neutral or Lawful Evil
BAB:  +5
Feats:  Iron Will
Skills:  Concentration 5 ranks, Knowledge (Religion) 5 ranks, Move Silently 10 ranks
Special:  Must be admitted by the Lord of the Mountain
Weapon and Armor Proficiency:  The fida'i gains proficiency with the kukri &amp; short sword.
1st:  Conviction +2
2nd:  Divine Ecstasy 1/day
3rd:  Protection from Chaos
4th:  Conviction +4
5th:  Divine Ecstasy 2/day
6th:  Conviction +6
7th:  Magic Circle Against Chaos
8th:  Conviction +8
9th:  Divine Ecstasy 3/day
10th:  Shield of Law</v>
          </cell>
          <cell r="D146" t="str">
            <v>Green Ronin</v>
          </cell>
          <cell r="E146" t="str">
            <v>Assassin's Handbook</v>
          </cell>
          <cell r="F146">
            <v>8</v>
          </cell>
          <cell r="G146">
            <v>10</v>
          </cell>
          <cell r="H146">
            <v>8</v>
          </cell>
          <cell r="I146">
            <v>1</v>
          </cell>
          <cell r="AF146">
            <v>0.33</v>
          </cell>
          <cell r="AL146">
            <v>0.5</v>
          </cell>
          <cell r="AR146">
            <v>0.5</v>
          </cell>
          <cell r="CS146">
            <v>4</v>
          </cell>
          <cell r="CT146" t="str">
            <v>Concentration</v>
          </cell>
          <cell r="CU146" t="str">
            <v>Craft (General)</v>
          </cell>
          <cell r="CV146" t="str">
            <v>Escape Artist</v>
          </cell>
          <cell r="CW146" t="str">
            <v>Gather Info</v>
          </cell>
          <cell r="CX146" t="str">
            <v>Hide</v>
          </cell>
          <cell r="CY146" t="str">
            <v>Knowledge (Religion)</v>
          </cell>
          <cell r="CZ146" t="str">
            <v>Listen</v>
          </cell>
          <cell r="DA146" t="str">
            <v>Move Silently</v>
          </cell>
          <cell r="DB146" t="str">
            <v>Profession (General)</v>
          </cell>
          <cell r="DC146" t="str">
            <v>Spot</v>
          </cell>
        </row>
        <row r="147">
          <cell r="A147" t="str">
            <v>Fiend Binder</v>
          </cell>
          <cell r="D147" t="str">
            <v>Piazo</v>
          </cell>
          <cell r="E147" t="str">
            <v>Dragon ?</v>
          </cell>
          <cell r="AF147">
            <v>0.33</v>
          </cell>
          <cell r="AL147">
            <v>0.33</v>
          </cell>
          <cell r="AR147">
            <v>0.33</v>
          </cell>
        </row>
        <row r="148">
          <cell r="A148" t="str">
            <v>Fiend Slayer</v>
          </cell>
          <cell r="C148" t="str">
            <v>Requirements:
Alignment: Any Non-Evil
BAB: +4
Knowledge (Arcana): 5 ranks
Knowledge (The Planes): 2 ranks
Favored Enemy: Any Evil Outsider (Demons, Devlis, etc...)
Spell Casting: Must be able to cast protection from evil.
Special: Ex-paladins may forego the favored enemy &amp; protection from evil requirements at the cost of one level of paladin.
Weapon and Armor Proficiency: Fiend slayers gain proficiency with all simple &amp; martial weapons, all types of armor, &amp; shields.
1st Fiend Hunting +1, Fiend Skin +1
2nd Detect Fiends, See in Darkness
3rd Fiend Hunting +2
4th Smite Fiends, Fiend Skin +2
5th Spurn Fiend's Touch
6th Fiend Hunting +3
7th Clutches of Vengeance, Fiend Skin +3
8th Fiendbane Shout
9th Fiend Hunting +4
10th Neutralize Evil, Fiend Skin +4</v>
          </cell>
          <cell r="D148" t="str">
            <v>Piazo</v>
          </cell>
          <cell r="E148" t="str">
            <v>Dragon 287</v>
          </cell>
          <cell r="F148">
            <v>84</v>
          </cell>
          <cell r="G148">
            <v>10</v>
          </cell>
          <cell r="H148">
            <v>8</v>
          </cell>
          <cell r="I148">
            <v>1</v>
          </cell>
          <cell r="AF148">
            <v>0.5</v>
          </cell>
          <cell r="AL148">
            <v>0.33</v>
          </cell>
          <cell r="AR148">
            <v>0.33</v>
          </cell>
          <cell r="CS148">
            <v>4</v>
          </cell>
          <cell r="CT148" t="str">
            <v>Bluff</v>
          </cell>
          <cell r="CU148" t="str">
            <v>Climb</v>
          </cell>
          <cell r="CV148" t="str">
            <v>Heal</v>
          </cell>
          <cell r="CW148" t="str">
            <v>Hide</v>
          </cell>
          <cell r="CX148" t="str">
            <v>Jump</v>
          </cell>
          <cell r="CY148" t="str">
            <v>Knowledge (The Planes)</v>
          </cell>
          <cell r="CZ148" t="str">
            <v>Knowledge (Arcana)</v>
          </cell>
          <cell r="DA148" t="str">
            <v>Knowledge (Religion)</v>
          </cell>
          <cell r="DB148" t="str">
            <v>Move Silently</v>
          </cell>
          <cell r="DC148" t="str">
            <v>Profession (General)</v>
          </cell>
          <cell r="DD148" t="str">
            <v>Search</v>
          </cell>
          <cell r="DE148" t="str">
            <v>Sense Motive</v>
          </cell>
          <cell r="DF148" t="str">
            <v>Spot</v>
          </cell>
          <cell r="DG148" t="str">
            <v>Survival</v>
          </cell>
          <cell r="DH148" t="str">
            <v>Tumble</v>
          </cell>
        </row>
        <row r="149">
          <cell r="A149" t="str">
            <v>Fighter</v>
          </cell>
          <cell r="C149" t="str">
            <v>Alignment:  Any.
Weapon and Armor Proficiency:  The fighter is proficient with the use of all simple and martial weapons and all armor (light, medium, and heavy) and shields.
Bonus feats at levels 1, 2, 4, 6, 8, 10, 12, 14, 16, 18, and 20.</v>
          </cell>
          <cell r="D149" t="str">
            <v>WotC</v>
          </cell>
          <cell r="E149" t="str">
            <v>3.5e SRD</v>
          </cell>
          <cell r="G149">
            <v>20</v>
          </cell>
          <cell r="H149">
            <v>10</v>
          </cell>
          <cell r="I149">
            <v>1</v>
          </cell>
          <cell r="AF149">
            <v>0.5</v>
          </cell>
          <cell r="AL149">
            <v>0.33</v>
          </cell>
          <cell r="AR149">
            <v>0.33</v>
          </cell>
          <cell r="AX149">
            <v>1</v>
          </cell>
          <cell r="AZ149" t="str">
            <v>FighterBonus</v>
          </cell>
          <cell r="BA149">
            <v>2</v>
          </cell>
          <cell r="BB149">
            <v>2</v>
          </cell>
          <cell r="CS149">
            <v>2</v>
          </cell>
          <cell r="CT149" t="str">
            <v>Climb</v>
          </cell>
          <cell r="CU149" t="str">
            <v>Craft (General)</v>
          </cell>
          <cell r="CV149" t="str">
            <v>Handle Animal</v>
          </cell>
          <cell r="CW149" t="str">
            <v>Jump</v>
          </cell>
          <cell r="CX149" t="str">
            <v>Ride</v>
          </cell>
          <cell r="CY149" t="str">
            <v>Swim</v>
          </cell>
        </row>
        <row r="150">
          <cell r="A150" t="str">
            <v>Firewalker</v>
          </cell>
          <cell r="D150" t="str">
            <v>JL</v>
          </cell>
          <cell r="AF150">
            <v>0.33</v>
          </cell>
          <cell r="AL150">
            <v>0.33</v>
          </cell>
          <cell r="AR150">
            <v>0.33</v>
          </cell>
        </row>
        <row r="151">
          <cell r="A151" t="str">
            <v>Fist of Hextor</v>
          </cell>
          <cell r="C151" t="str">
            <v>Requirements:
Alignment: Lawful evil, neutral evil, or lawful neutral.
Base Attack Bonus: +5
Feats: Power Attack, Cleave, Spiked gauntlet proficiency
Intimidate ranks: 4; Spot ranks: 4; Knowledge (Religion) ranks: 4
Other: Must worship Hextor, and must survive the ritual ceremony of induction into the Fists of Hextor (see page 44 of Sword and Fist).
1 Brutal Strike +1
2 Strength boost 1/day
3 Frightful presence 1/day
4 Brutal Strike +2
5 Strength boost 2/day
6 Frightful presence 2/day
7 Brutal Strike +3
8 Strength boost 3/day
9 Frightful presence 3/day
10 Brutal Strike +4</v>
          </cell>
          <cell r="D151" t="str">
            <v>WotC</v>
          </cell>
          <cell r="E151" t="str">
            <v>Sword &amp; Fist</v>
          </cell>
          <cell r="F151">
            <v>18</v>
          </cell>
          <cell r="G151">
            <v>10</v>
          </cell>
          <cell r="H151">
            <v>10</v>
          </cell>
          <cell r="I151">
            <v>1</v>
          </cell>
          <cell r="AF151">
            <v>0.5</v>
          </cell>
          <cell r="AL151">
            <v>0.33</v>
          </cell>
          <cell r="AR151">
            <v>0.33</v>
          </cell>
          <cell r="CS151">
            <v>2</v>
          </cell>
          <cell r="CT151" t="str">
            <v>Climb</v>
          </cell>
          <cell r="CU151" t="str">
            <v>Intimidate</v>
          </cell>
          <cell r="CV151" t="str">
            <v>Knowledge (Religion)</v>
          </cell>
          <cell r="CW151" t="str">
            <v>Profession (General)</v>
          </cell>
          <cell r="CX151" t="str">
            <v>Ride</v>
          </cell>
          <cell r="CY151" t="str">
            <v>Sense Motive</v>
          </cell>
          <cell r="CZ151" t="str">
            <v>Spot</v>
          </cell>
        </row>
        <row r="152">
          <cell r="A152" t="str">
            <v>Flame Steward</v>
          </cell>
          <cell r="C152" t="str">
            <v>Requirements:
Alignment: Any non-evil
Heal: 8; Knowledge (Religion): 5; Knowledge (Arcana): 5
Feats: Endurance, Power Attack
1st: Might of the Sacred Flame
2nd: Sacred Firefan 3/day
3rd: Might of the Sacred Flame
4th: Flames of Healing
5th: Might of the Sacred Flame
6th: Sacred Flame Strike 1/day
7th: Might of the Sacred Flame
8th: Purging Flames 1/day
9th: Might of the Sacred Flame
10th: Sacred Firestorm 1/day</v>
          </cell>
          <cell r="D152" t="str">
            <v>Piazo</v>
          </cell>
          <cell r="E152" t="str">
            <v>Dragon 283</v>
          </cell>
          <cell r="F152">
            <v>84</v>
          </cell>
          <cell r="G152">
            <v>10</v>
          </cell>
          <cell r="H152">
            <v>8</v>
          </cell>
          <cell r="I152">
            <v>1</v>
          </cell>
          <cell r="AF152">
            <v>0.5</v>
          </cell>
          <cell r="AL152">
            <v>0.33</v>
          </cell>
          <cell r="AR152">
            <v>0.5</v>
          </cell>
          <cell r="CS152">
            <v>2</v>
          </cell>
          <cell r="CT152" t="str">
            <v>Concentration</v>
          </cell>
          <cell r="CU152" t="str">
            <v>Craft (General)</v>
          </cell>
          <cell r="CV152" t="str">
            <v>Diplomacy</v>
          </cell>
          <cell r="CW152" t="str">
            <v>Heal</v>
          </cell>
          <cell r="CX152" t="str">
            <v>Knowledge (Arcana)</v>
          </cell>
          <cell r="CY152" t="str">
            <v>Knowledge (General)</v>
          </cell>
          <cell r="CZ152" t="str">
            <v>Knowledge (Nature)</v>
          </cell>
          <cell r="DA152" t="str">
            <v>Knowledge (Psionic)</v>
          </cell>
          <cell r="DB152" t="str">
            <v>Knowledge (Religion)</v>
          </cell>
          <cell r="DC152" t="str">
            <v>Profession (General)</v>
          </cell>
          <cell r="DD152" t="str">
            <v>Speak Language</v>
          </cell>
          <cell r="DE152" t="str">
            <v>Spellcraft</v>
          </cell>
          <cell r="DF152" t="str">
            <v>Write Language</v>
          </cell>
        </row>
        <row r="153">
          <cell r="A153" t="str">
            <v>Fleet Runner of Ehlonna</v>
          </cell>
          <cell r="C153" t="str">
            <v>Requirements:
Base Will Save: +3
Patron Diety: Ehlonna
Alignment: Neutral Good
Knowledge (Nature): 11; Knowledge (Religion): 3; Wilderness Lore: 5
Feats: Extra Dodge, Mobility, Run
Spellcasting: Able to cast Divine Spells
1st: Fast Movement; Greater Mobility; Additional Domain; Bonus Spells: +1
2nd: Evasion; Bonus Spells: +2 (3 total)
3rd: Leap of the Hart; Bonus Spells: +1 (4 total)
4th: Shot on the Run feat; Bonus Spells: +2 (6 total)
5th: Run Like The Huntress; Bonus Spells: +1 (7 total)
6th: Improved Evasion; Bonus Spells: +2 (9 total)
7th: Run Like The Wind; Bonus Spells: +1 (10 total)
8th: Leopard's Pounce; Bonus Spells: +2 (12 total)
9th: Swiftness of the Tigress; Bonus Spells: +1 (13 total)
10th: Cheetah's Spring; Bonus Spells: +2 (15 total)</v>
          </cell>
          <cell r="D153" t="str">
            <v>Piazo</v>
          </cell>
          <cell r="E153" t="str">
            <v>Dragon 283</v>
          </cell>
          <cell r="F153">
            <v>44</v>
          </cell>
          <cell r="G153">
            <v>10</v>
          </cell>
          <cell r="H153">
            <v>8</v>
          </cell>
          <cell r="I153">
            <v>0.75</v>
          </cell>
          <cell r="AF153">
            <v>0.5</v>
          </cell>
          <cell r="AL153">
            <v>0.33</v>
          </cell>
          <cell r="AR153">
            <v>0.5</v>
          </cell>
          <cell r="CC153">
            <v>10</v>
          </cell>
          <cell r="CJ153">
            <v>3</v>
          </cell>
          <cell r="CS153">
            <v>2</v>
          </cell>
          <cell r="CT153" t="str">
            <v>Concentration</v>
          </cell>
          <cell r="CU153" t="str">
            <v>Heal</v>
          </cell>
          <cell r="CV153" t="str">
            <v>Hide</v>
          </cell>
          <cell r="CW153" t="str">
            <v>Knowledge (Nature)</v>
          </cell>
          <cell r="CX153" t="str">
            <v>Knowledge (Religion)</v>
          </cell>
          <cell r="CY153" t="str">
            <v>Move Silently</v>
          </cell>
          <cell r="CZ153" t="str">
            <v>Survival</v>
          </cell>
        </row>
        <row r="154">
          <cell r="A154" t="str">
            <v>Footman</v>
          </cell>
          <cell r="C154" t="str">
            <v>Requirements:
BAB:  +3
Feats:  Dodge, Expertise
Size:  Small
Weapon and Armor Proficiency:  The footman is proficient with the use of all simple and martial weapons, as well as light, medium, &amp; heavy armor and shields.
1st:  Shield Ally, Support Ally, Coordinated Strike +1
2nd:  Protect Ally
3rd:  Coordinated Strike +2
4th:  Defend Ally
5th:  Coordinated Strike +3</v>
          </cell>
          <cell r="D154" t="str">
            <v>AEG</v>
          </cell>
          <cell r="E154" t="str">
            <v>War</v>
          </cell>
          <cell r="F154">
            <v>57</v>
          </cell>
          <cell r="G154">
            <v>5</v>
          </cell>
          <cell r="H154">
            <v>8</v>
          </cell>
          <cell r="I154">
            <v>1</v>
          </cell>
          <cell r="AF154">
            <v>0.5</v>
          </cell>
          <cell r="AL154">
            <v>0.33</v>
          </cell>
          <cell r="AR154">
            <v>0.33</v>
          </cell>
          <cell r="CS154">
            <v>2</v>
          </cell>
          <cell r="CT154" t="str">
            <v>Climb</v>
          </cell>
          <cell r="CU154" t="str">
            <v>Craft (General)</v>
          </cell>
          <cell r="CV154" t="str">
            <v>Jump</v>
          </cell>
          <cell r="CW154" t="str">
            <v>Profession (General)</v>
          </cell>
          <cell r="CX154" t="str">
            <v>Ride</v>
          </cell>
          <cell r="CY154" t="str">
            <v>Swim</v>
          </cell>
          <cell r="CZ154" t="str">
            <v>Tumble</v>
          </cell>
        </row>
        <row r="155">
          <cell r="A155" t="str">
            <v>Forest Master</v>
          </cell>
          <cell r="D155" t="str">
            <v>WotC</v>
          </cell>
          <cell r="E155" t="str">
            <v>Faiths &amp; Pantheons</v>
          </cell>
          <cell r="AF155">
            <v>0.33</v>
          </cell>
          <cell r="AL155">
            <v>0.33</v>
          </cell>
          <cell r="AR155">
            <v>0.33</v>
          </cell>
        </row>
        <row r="156">
          <cell r="A156" t="str">
            <v>Gatecrasher</v>
          </cell>
          <cell r="D156" t="str">
            <v>WotC</v>
          </cell>
          <cell r="E156" t="str">
            <v>Manual of the Planes</v>
          </cell>
          <cell r="AF156">
            <v>0.33</v>
          </cell>
          <cell r="AL156">
            <v>0.33</v>
          </cell>
          <cell r="AR156">
            <v>0.33</v>
          </cell>
        </row>
        <row r="157">
          <cell r="A157" t="str">
            <v>Gemscribe</v>
          </cell>
          <cell r="C157" t="str">
            <v>Alignment:  Any Lawful
Base Fortitude Save:  +5
Feats:  Great Fortitude, Any 2 Metamagic feats
Skills:  Appraise 7 ranks, Knowledge (Arcana) 7 ranks
Special:  Stonecunning Ability
Weapon and Armor Proficiency:  The gemscribe gains no proficiency in any type of weapons, armor, or shields.
Spellcasting:  +1 level of previous spell casting level per gemscribe level.
1st:  Gemcasting:  Heighten Spell
2nd:  Gemcasting:  Extend Spell
3rd:  Gemcasting:  Silent Spell
4th:  Gemcasting:  Empower Spell
5th:  Gemcasting:  Maximize Spell</v>
          </cell>
          <cell r="D157" t="str">
            <v>Green Ronin</v>
          </cell>
          <cell r="E157" t="str">
            <v>Hammer &amp; Helm</v>
          </cell>
          <cell r="F157">
            <v>29</v>
          </cell>
          <cell r="G157">
            <v>5</v>
          </cell>
          <cell r="H157">
            <v>4</v>
          </cell>
          <cell r="I157">
            <v>0.5</v>
          </cell>
          <cell r="AF157">
            <v>0.33</v>
          </cell>
          <cell r="AL157">
            <v>0.33</v>
          </cell>
          <cell r="AR157">
            <v>0.5</v>
          </cell>
          <cell r="AZ157" t="str">
            <v>Metamagic</v>
          </cell>
          <cell r="CS157">
            <v>2</v>
          </cell>
          <cell r="CT157" t="str">
            <v>Appraise</v>
          </cell>
          <cell r="CU157" t="str">
            <v>Concentration</v>
          </cell>
          <cell r="CV157" t="str">
            <v>Craft (General)</v>
          </cell>
          <cell r="CW157" t="str">
            <v>Diplomacy</v>
          </cell>
          <cell r="CX157" t="str">
            <v>Knowledge (Arcana)</v>
          </cell>
          <cell r="CY157" t="str">
            <v>Knowledge (Religion)</v>
          </cell>
          <cell r="CZ157" t="str">
            <v>Profession (General)</v>
          </cell>
          <cell r="DA157" t="str">
            <v>Spellcraft</v>
          </cell>
        </row>
        <row r="158">
          <cell r="A158" t="str">
            <v>Ghost-Faced Killer</v>
          </cell>
          <cell r="C158" t="str">
            <v>Requirements:
Alignment: Any Evil
BAB: +5
Move Silently: 6 ranks
Hide: 6 ranks
Concentration: 4 ranks
Intimidate: 4 ranks
Feats: Death Blow, Improved Initiative, Power Attack, Quickdraw
Weapon and Armor Proficiency: Ghost-faced killers gain proficiency in all simple &amp; martial weapons &amp; with light armor.
1st Beyond Sight 1/day
2nd Sneak attack +1d6
3rd Death attack, Beyond Sight 2/day
4th Frightful Attack
5th Sneak attack +2d6, Beyond Sight 3/day
6th Beyond Touch 1/day
7th Beyond Sight 4/day, Spirit Sword 1/day
8th Sneak attack +3d6, Beyond Touch 2/day, Ghost Sight (Ethereal)
9th Beyond Sight 5/day, Spirit Sword 2/day
10th Beyond Touch 3/day, Ghost Sight (Invisible)</v>
          </cell>
          <cell r="D158" t="str">
            <v>Piazo</v>
          </cell>
          <cell r="E158" t="str">
            <v>Dragon 289</v>
          </cell>
          <cell r="F158">
            <v>48</v>
          </cell>
          <cell r="G158">
            <v>10</v>
          </cell>
          <cell r="H158">
            <v>8</v>
          </cell>
          <cell r="I158">
            <v>1</v>
          </cell>
          <cell r="S158" t="str">
            <v>Sneak Attack</v>
          </cell>
          <cell r="T158">
            <v>6</v>
          </cell>
          <cell r="U158">
            <v>2</v>
          </cell>
          <cell r="V158">
            <v>3</v>
          </cell>
          <cell r="AF158">
            <v>0.5</v>
          </cell>
          <cell r="AL158">
            <v>0.33</v>
          </cell>
          <cell r="AR158">
            <v>0.33</v>
          </cell>
          <cell r="CS158">
            <v>4</v>
          </cell>
          <cell r="CT158" t="str">
            <v>Bluff</v>
          </cell>
          <cell r="CU158" t="str">
            <v>Climb</v>
          </cell>
          <cell r="CV158" t="str">
            <v>Concentration</v>
          </cell>
          <cell r="CW158" t="str">
            <v>Hide</v>
          </cell>
          <cell r="CX158" t="str">
            <v>Intimidate</v>
          </cell>
          <cell r="CY158" t="str">
            <v>Jump</v>
          </cell>
          <cell r="CZ158" t="str">
            <v>Listen</v>
          </cell>
          <cell r="DA158" t="str">
            <v>Move Silently</v>
          </cell>
          <cell r="DB158" t="str">
            <v>Open Lock</v>
          </cell>
          <cell r="DC158" t="str">
            <v>Search</v>
          </cell>
          <cell r="DD158" t="str">
            <v>Spot</v>
          </cell>
          <cell r="DE158" t="str">
            <v>Swim</v>
          </cell>
          <cell r="DF158" t="str">
            <v>Tumble</v>
          </cell>
        </row>
        <row r="159">
          <cell r="A159" t="str">
            <v>Ghostwalker</v>
          </cell>
          <cell r="C159" t="str">
            <v>Requirements:
Alignment: Lawful good, lawful evil, chaotic good, chaotic evil, or [true] neutral.
Base Attack Bonus: +6
Feats: Endurance, Iron Will, Thoughness
Intimidate ranks: 4; Move Silently ranks: 4
1 Painful reckoning +1, resolute aura, anonymity
2 Feign death, painful reckoning +2
3 Superior Iron Will, painful reckoning +3
4 Etherealness 1/day, painful reckoning +4
5 Shadow walk, painful reckoning +5
6 Painful reckoning +6
7 Etherealness 2/day, painful reckoning +7
8 Painful reckoning +8
9 Painful reckoning +9
10 Etherealness 3/day, painful reckoning +10</v>
          </cell>
          <cell r="D159" t="str">
            <v>WotC</v>
          </cell>
          <cell r="E159" t="str">
            <v>Sword &amp; Fist</v>
          </cell>
          <cell r="F159">
            <v>20</v>
          </cell>
          <cell r="G159">
            <v>10</v>
          </cell>
          <cell r="H159">
            <v>10</v>
          </cell>
          <cell r="I159">
            <v>1</v>
          </cell>
          <cell r="AF159">
            <v>0.5</v>
          </cell>
          <cell r="AL159">
            <v>0.33</v>
          </cell>
          <cell r="AR159">
            <v>0.5</v>
          </cell>
          <cell r="CS159">
            <v>4</v>
          </cell>
          <cell r="CT159" t="str">
            <v>Bluff</v>
          </cell>
          <cell r="CU159" t="str">
            <v>Diplomacy</v>
          </cell>
          <cell r="CV159" t="str">
            <v>Gather Info</v>
          </cell>
          <cell r="CW159" t="str">
            <v>Knowledge (Law)</v>
          </cell>
          <cell r="CX159" t="str">
            <v>Listen</v>
          </cell>
          <cell r="CY159" t="str">
            <v>Move Silently</v>
          </cell>
          <cell r="CZ159" t="str">
            <v>Profession (General)</v>
          </cell>
          <cell r="DA159" t="str">
            <v>Sense Motive</v>
          </cell>
          <cell r="DB159" t="str">
            <v>Spot</v>
          </cell>
        </row>
        <row r="160">
          <cell r="A160" t="str">
            <v>Giant-Killer</v>
          </cell>
          <cell r="C160" t="str">
            <v>Requirements:
BAB:  +5
Feats:  Dodge, Mobility, Toughness
Skills:  Hide 2 ranks, Wilderness Lore 4 ranks
Special:  Must have slain or helped slay a giant of any type.
Weapon and Armor Proficiency:  The giant-killer is proficient with the use of all simple and martial weapons, but gains no proficiency in any type of armor or shields.
1st:  Giant Lore +1, Improved Mobility, Smite Big Folk 1/day
2nd:  Damage Reduction 1/--
3rd:  Giant Lore +2, Smite Big Folk 2/day
4th:  Diehard
5th:  Giant Lore +3, Smite Big Folk 3/day
6th:  Damage Reduction 2/--
7th:  Giant Lore +4, Smite Big Folk 4/day
8th:  Diehard 2
9th:  Giant Lore +5, Smite Big Folk 5/day
10th:  Diehard 3, Damage Reduction 3/--</v>
          </cell>
          <cell r="D160" t="str">
            <v>WotC</v>
          </cell>
          <cell r="E160" t="str">
            <v>Silver Marches</v>
          </cell>
          <cell r="F160">
            <v>109</v>
          </cell>
          <cell r="G160">
            <v>10</v>
          </cell>
          <cell r="H160">
            <v>10</v>
          </cell>
          <cell r="I160">
            <v>1</v>
          </cell>
          <cell r="K160" t="str">
            <v>Big Folk</v>
          </cell>
          <cell r="L160" t="str">
            <v>Wis</v>
          </cell>
          <cell r="M160" t="str">
            <v>level</v>
          </cell>
          <cell r="N160">
            <v>1</v>
          </cell>
          <cell r="O160">
            <v>2</v>
          </cell>
          <cell r="AF160">
            <v>0.5</v>
          </cell>
          <cell r="AL160">
            <v>0.33</v>
          </cell>
          <cell r="AR160">
            <v>0.33</v>
          </cell>
          <cell r="BQ160">
            <v>1</v>
          </cell>
          <cell r="BR160">
            <v>2</v>
          </cell>
          <cell r="BS160">
            <v>0.25</v>
          </cell>
          <cell r="BT160" t="str">
            <v>--</v>
          </cell>
          <cell r="CS160">
            <v>2</v>
          </cell>
          <cell r="CT160" t="str">
            <v>Climb</v>
          </cell>
          <cell r="CU160" t="str">
            <v>Hide</v>
          </cell>
          <cell r="CV160" t="str">
            <v>Jump</v>
          </cell>
          <cell r="CW160" t="str">
            <v>Knowledge (Monster Lore)</v>
          </cell>
          <cell r="CX160" t="str">
            <v>Move Silently</v>
          </cell>
          <cell r="CY160" t="str">
            <v>Survival</v>
          </cell>
          <cell r="CZ160" t="str">
            <v>Tumble</v>
          </cell>
        </row>
        <row r="161">
          <cell r="A161" t="str">
            <v>Gladiator (WotC)</v>
          </cell>
          <cell r="C161" t="str">
            <v>Requirements:
Base Attack Bonus: +5
Perform or Intimidate ranks: 4 (Crowds respond best to the most attractive and most menacing combatants.)
Feats: Must have at least two feats from the list of fighter bonus feats. You do not have to earn them as a fighter, but they must appear on that list.
1 Improved feint
2 Study opponent +1
3 Exhaust opponent
4 Roar of the crowd
5 Study opponent +2
6 Improved coup de grace
7 Poison use
8 Study opponent +3
9 Make them bleed
10 The crowd goes wild</v>
          </cell>
          <cell r="D161" t="str">
            <v>WotC</v>
          </cell>
          <cell r="E161" t="str">
            <v>Sword &amp; Fist</v>
          </cell>
          <cell r="F161">
            <v>21</v>
          </cell>
          <cell r="G161">
            <v>10</v>
          </cell>
          <cell r="H161">
            <v>10</v>
          </cell>
          <cell r="I161">
            <v>1</v>
          </cell>
          <cell r="AF161">
            <v>0.5</v>
          </cell>
          <cell r="AL161">
            <v>0.33</v>
          </cell>
          <cell r="AR161">
            <v>0.33</v>
          </cell>
          <cell r="CS161">
            <v>4</v>
          </cell>
          <cell r="CT161" t="str">
            <v>Bluff</v>
          </cell>
          <cell r="CU161" t="str">
            <v>Climb</v>
          </cell>
          <cell r="CV161" t="str">
            <v>Craft (General)</v>
          </cell>
          <cell r="CW161" t="str">
            <v>Handle Animal</v>
          </cell>
          <cell r="CX161" t="str">
            <v>Intimidate</v>
          </cell>
          <cell r="CY161" t="str">
            <v>Jump</v>
          </cell>
          <cell r="CZ161" t="str">
            <v>Perform (General)</v>
          </cell>
          <cell r="DA161" t="str">
            <v>Ride</v>
          </cell>
          <cell r="DB161" t="str">
            <v>Tumble</v>
          </cell>
        </row>
        <row r="162">
          <cell r="A162" t="str">
            <v>Gnome Artificer</v>
          </cell>
          <cell r="C162" t="str">
            <v>Requirements:
Race: Gnome (or Human from the Lantan region)
Skills: Alchemy: 3 ranks; Craft (Armorsmithing, Blacksmithing, Gemcutting, Locksmithing, Metalworking, Trapmaking, or Weaponmaking): 8 ranks; Craft (any other two from previous list): 4 ranks; Disable Device: 2 ranks; Knowledge (Architecture): 4 ranks; Knowledge (Engineering): 4 ranks; Profession (Apothecary, Engineer, or Siege Engineer): 3 ranks
Feats: Lightning Reflexes, Skill Focus (any of the above Craft skills)
Spellcasting: Able to cast 1st-level arcane spells of the Illusion school. 
Weapon and Armor Proficiency: Light, Medium Armor; Shield Use; Simple Weapons
Class Abilities:
1st: Artificer Item
2nd: Bonus Item
3rd: Skill Focus
4th: Bonus Item
5th: Salvage
6th: Bonus Item
7th: Prototype
8th: Bonus Item
9th: Shadow Effect
10th: Bonus Item</v>
          </cell>
          <cell r="D162" t="str">
            <v>WotC</v>
          </cell>
          <cell r="E162" t="str">
            <v>Magic of Faerun</v>
          </cell>
          <cell r="F162">
            <v>23</v>
          </cell>
          <cell r="G162">
            <v>10</v>
          </cell>
          <cell r="H162">
            <v>6</v>
          </cell>
          <cell r="I162">
            <v>0.75</v>
          </cell>
          <cell r="AF162">
            <v>0.33</v>
          </cell>
          <cell r="AL162">
            <v>0.5</v>
          </cell>
          <cell r="AR162">
            <v>0.33</v>
          </cell>
          <cell r="CS162">
            <v>4</v>
          </cell>
          <cell r="CT162" t="str">
            <v>Appraise</v>
          </cell>
          <cell r="CU162" t="str">
            <v>Concentration</v>
          </cell>
          <cell r="CV162" t="str">
            <v>Craft (General)</v>
          </cell>
          <cell r="CW162" t="str">
            <v>Disable Device</v>
          </cell>
          <cell r="CX162" t="str">
            <v>Knowledge (Architecture)</v>
          </cell>
          <cell r="CY162" t="str">
            <v>Knowledge (Engineering)</v>
          </cell>
          <cell r="CZ162" t="str">
            <v>Listen</v>
          </cell>
          <cell r="DA162" t="str">
            <v>Profession (General)</v>
          </cell>
          <cell r="DB162" t="str">
            <v>Search</v>
          </cell>
          <cell r="DC162" t="str">
            <v>Use Rope</v>
          </cell>
        </row>
        <row r="163">
          <cell r="A163" t="str">
            <v>Gnome Trickster</v>
          </cell>
          <cell r="C163" t="str">
            <v>Requirements:
Race: Gnome
Base Attack Bonus: +6
Hide: 3 ranks; Pick Pockets: 5 ranks; Bluff: 7 ranks.
Feats: Expertise
Special: Must be able to cast 1st-level arcane spells of the Illusion school.
1st: Misdirection
2nd: Slippery, Illusion Expertise
3rd: False Charm
4th: Size Combat
5th: Extended Illusion
6th: Repeated Strike
7th: Enlarge Illusion
8th: Bonus Illusion
9th: Quickened Illusion
10th: Fade Away</v>
          </cell>
          <cell r="D163" t="str">
            <v>Piazo</v>
          </cell>
          <cell r="E163" t="str">
            <v>Dragon Annual 5</v>
          </cell>
          <cell r="F163">
            <v>80</v>
          </cell>
          <cell r="G163">
            <v>10</v>
          </cell>
          <cell r="H163">
            <v>6</v>
          </cell>
          <cell r="I163">
            <v>0.75</v>
          </cell>
          <cell r="AF163">
            <v>0.33</v>
          </cell>
          <cell r="AL163">
            <v>0.5</v>
          </cell>
          <cell r="AR163">
            <v>0.33</v>
          </cell>
          <cell r="CS163">
            <v>4</v>
          </cell>
          <cell r="CT163" t="str">
            <v>Balance</v>
          </cell>
          <cell r="CU163" t="str">
            <v>Bluff</v>
          </cell>
          <cell r="CV163" t="str">
            <v>Escape Artist</v>
          </cell>
          <cell r="CW163" t="str">
            <v>Hide</v>
          </cell>
          <cell r="CX163" t="str">
            <v>Innuendo</v>
          </cell>
          <cell r="CY163" t="str">
            <v>Listen</v>
          </cell>
          <cell r="CZ163" t="str">
            <v>Move Silently</v>
          </cell>
          <cell r="DA163" t="str">
            <v>Perform (General)</v>
          </cell>
          <cell r="DB163" t="str">
            <v>Sense Motive</v>
          </cell>
          <cell r="DC163" t="str">
            <v>Sleight of Hand</v>
          </cell>
          <cell r="DD163" t="str">
            <v>Spot</v>
          </cell>
          <cell r="DE163" t="str">
            <v>Tumble</v>
          </cell>
        </row>
        <row r="164">
          <cell r="A164" t="str">
            <v>Goldeye</v>
          </cell>
          <cell r="D164" t="str">
            <v>WotC</v>
          </cell>
          <cell r="E164" t="str">
            <v>Faiths &amp; Pantheons</v>
          </cell>
          <cell r="AF164">
            <v>0.33</v>
          </cell>
          <cell r="AL164">
            <v>0.33</v>
          </cell>
          <cell r="AR164">
            <v>0.33</v>
          </cell>
        </row>
        <row r="165">
          <cell r="A165" t="str">
            <v>Gondsman</v>
          </cell>
          <cell r="D165" t="str">
            <v>JL</v>
          </cell>
          <cell r="AF165">
            <v>0.33</v>
          </cell>
          <cell r="AL165">
            <v>0.33</v>
          </cell>
          <cell r="AR165">
            <v>0.33</v>
          </cell>
        </row>
        <row r="166">
          <cell r="A166" t="str">
            <v>Graven One</v>
          </cell>
          <cell r="C166" t="str">
            <v>Requirements:
Skills: Knowledge: Arcana - 5 ranks, Spellcraft - 7 ranks
Feats: Etch Rune, Item Image, Scribe Scroll, Toughness
Spell Casting: Must be able to cast 4th-level arcane spells, including: at least three spells with the word “mark” in the title, erase, explosive runes, and sepia snake sigil.
Languages: Must be fluent in Draconic, Celestial, and Infernal.
Special: Character must find a third party who can cast permanency and will partake in a ritual that lasts an entire day. The character loses 4 hit points permanently, but when it is over she has a tough, almost stonelike skin with an inherent +1 natural armor bonus.
Weapon and Armor Proficiency: 
Class Abilities:
1st: Flesh Rune, Arcane Spell Casting
2nd: Tattoo of Power
3rd: Tattoo of Power
4th: Graven Image (5 HD)
5th: Tattoo of Power
6th: Graven Image (10 HD)
7th: Tattoo of Power
8th: Graven Image (15 HD)
9th: Eyes of Fire
10th: Graven Image (20 HD)</v>
          </cell>
          <cell r="D166" t="str">
            <v>Malhavoc</v>
          </cell>
          <cell r="E166" t="str">
            <v>BoEM</v>
          </cell>
          <cell r="F166">
            <v>4</v>
          </cell>
          <cell r="G166">
            <v>10</v>
          </cell>
          <cell r="H166">
            <v>6</v>
          </cell>
          <cell r="I166">
            <v>0.5</v>
          </cell>
          <cell r="AF166">
            <v>0.5</v>
          </cell>
          <cell r="AL166">
            <v>0.33</v>
          </cell>
          <cell r="AR166">
            <v>0.33</v>
          </cell>
          <cell r="CS166">
            <v>2</v>
          </cell>
          <cell r="CT166" t="str">
            <v>Concentration</v>
          </cell>
          <cell r="CU166" t="str">
            <v>Craft (General)</v>
          </cell>
          <cell r="CV166" t="str">
            <v>Knowledge (Arcana)</v>
          </cell>
          <cell r="CW166" t="str">
            <v>Profession (General)</v>
          </cell>
          <cell r="CX166" t="str">
            <v>Spellcraft</v>
          </cell>
        </row>
        <row r="167">
          <cell r="A167" t="str">
            <v>Guardian</v>
          </cell>
          <cell r="C167" t="str">
            <v>Weapon and Armor Proficiency:  The guardian is proficient with the use of all one-handed simple &amp; martial weapons and light armor.
1st:  Combat Casting
2nd:  Bonus Feat
4th:  Summon Familiar
6th:  Bonus Feat
7th:  Coax
8th:  Empower</v>
          </cell>
          <cell r="D167" t="str">
            <v>AEG</v>
          </cell>
          <cell r="E167" t="str">
            <v>Mercenaries</v>
          </cell>
          <cell r="F167">
            <v>24</v>
          </cell>
          <cell r="G167">
            <v>20</v>
          </cell>
          <cell r="H167">
            <v>8</v>
          </cell>
          <cell r="I167">
            <v>0.75</v>
          </cell>
          <cell r="AF167">
            <v>0.5</v>
          </cell>
          <cell r="AL167">
            <v>0.33</v>
          </cell>
          <cell r="AR167">
            <v>0.5</v>
          </cell>
          <cell r="AX167">
            <v>2</v>
          </cell>
          <cell r="AY167">
            <v>2</v>
          </cell>
          <cell r="AZ167" t="str">
            <v>List_Validation</v>
          </cell>
          <cell r="CP167">
            <v>4</v>
          </cell>
          <cell r="CR167" t="str">
            <v>familiar</v>
          </cell>
          <cell r="CS167">
            <v>2</v>
          </cell>
          <cell r="CT167" t="str">
            <v>Climb</v>
          </cell>
          <cell r="CU167" t="str">
            <v>Concentration</v>
          </cell>
          <cell r="CV167" t="str">
            <v>Craft (General)</v>
          </cell>
          <cell r="CW167" t="str">
            <v>Jump</v>
          </cell>
          <cell r="CX167" t="str">
            <v>Knowledge (Arcana)</v>
          </cell>
          <cell r="CY167" t="str">
            <v>Profession (General)</v>
          </cell>
          <cell r="CZ167" t="str">
            <v>Spellcraft</v>
          </cell>
          <cell r="DA167" t="str">
            <v>Swim</v>
          </cell>
        </row>
        <row r="168">
          <cell r="A168" t="str">
            <v>Guerilla</v>
          </cell>
          <cell r="C168" t="str">
            <v>Weapon and Armor Proficiency:  The guardian is proficient with the use of all simple &amp; martial weapons as well as one exotic weapon and light armor &amp; shields.
1st:  Track, Favored Enemy
2nd:  Trap Master
3rd:  Bonus Feat
4th:  Sneak</v>
          </cell>
          <cell r="D168" t="str">
            <v>AEG</v>
          </cell>
          <cell r="E168" t="str">
            <v>Mercenaries</v>
          </cell>
          <cell r="F168">
            <v>27</v>
          </cell>
          <cell r="G168">
            <v>20</v>
          </cell>
          <cell r="H168">
            <v>10</v>
          </cell>
          <cell r="I168">
            <v>1</v>
          </cell>
          <cell r="S168" t="str">
            <v>Sneak Attack</v>
          </cell>
          <cell r="T168">
            <v>4</v>
          </cell>
          <cell r="U168">
            <v>4</v>
          </cell>
          <cell r="V168">
            <v>4</v>
          </cell>
          <cell r="AF168">
            <v>0.5</v>
          </cell>
          <cell r="AL168">
            <v>0.33</v>
          </cell>
          <cell r="AR168">
            <v>0.33</v>
          </cell>
          <cell r="AX168">
            <v>3</v>
          </cell>
          <cell r="AY168">
            <v>5</v>
          </cell>
          <cell r="AZ168" t="str">
            <v>List_Validation</v>
          </cell>
          <cell r="CS168">
            <v>6</v>
          </cell>
          <cell r="CT168" t="str">
            <v>Balance</v>
          </cell>
          <cell r="CU168" t="str">
            <v>Climb</v>
          </cell>
          <cell r="CV168" t="str">
            <v>Craft (Explosives)</v>
          </cell>
          <cell r="CW168" t="str">
            <v>Craft (Trapmaking)</v>
          </cell>
          <cell r="CX168" t="str">
            <v>Disable Device</v>
          </cell>
          <cell r="CY168" t="str">
            <v>Disguise</v>
          </cell>
          <cell r="CZ168" t="str">
            <v>Escape Artist</v>
          </cell>
          <cell r="DA168" t="str">
            <v>Handle Animal</v>
          </cell>
          <cell r="DB168" t="str">
            <v>Heal</v>
          </cell>
          <cell r="DC168" t="str">
            <v>Hide</v>
          </cell>
          <cell r="DD168" t="str">
            <v>Intimidate</v>
          </cell>
          <cell r="DE168" t="str">
            <v>Jump</v>
          </cell>
          <cell r="DF168" t="str">
            <v>Knowledge (Nature)</v>
          </cell>
          <cell r="DG168" t="str">
            <v>Listen</v>
          </cell>
          <cell r="DH168" t="str">
            <v>Move Silently</v>
          </cell>
          <cell r="DI168" t="str">
            <v>Open Lock</v>
          </cell>
          <cell r="DJ168" t="str">
            <v>Profession (General)</v>
          </cell>
          <cell r="DK168" t="str">
            <v>Ride</v>
          </cell>
          <cell r="DL168" t="str">
            <v>Search</v>
          </cell>
          <cell r="DM168" t="str">
            <v>Sense Motive</v>
          </cell>
          <cell r="DN168" t="str">
            <v>Spot</v>
          </cell>
          <cell r="DO168" t="str">
            <v>Survival</v>
          </cell>
          <cell r="DP168" t="str">
            <v>Swim</v>
          </cell>
          <cell r="DQ168" t="str">
            <v>Tumble</v>
          </cell>
          <cell r="DR168" t="str">
            <v>Use Rope</v>
          </cell>
        </row>
        <row r="169">
          <cell r="A169" t="str">
            <v>Guild Thief</v>
          </cell>
          <cell r="C169" t="str">
            <v>Requirements:
Gather Information: 3 ranks
Hide: 8 ranks
Intimidate: 3 ranks
Move Silently: 3 ranks
Special: Membership in a thieves' guild.
Weapon and Armor Proficiency: No additional proficiency gained.
Class Abilities:
1st: Sneak Attack +1d6; Doublespeak
2nd: Bonus Feat; Uncanny Dodge (Dex bonus to AC)
3rd: Sneak Attack +2d6; Reputation +1
4th: Bonus Feat; Reputation +2
5th: Sneak Attack +3d6; Uncanny Dodge (Can't be flanked); Reputation +3</v>
          </cell>
          <cell r="D169" t="str">
            <v>WotC</v>
          </cell>
          <cell r="E169" t="str">
            <v>FRCS</v>
          </cell>
          <cell r="F169">
            <v>45</v>
          </cell>
          <cell r="G169">
            <v>5</v>
          </cell>
          <cell r="H169">
            <v>6</v>
          </cell>
          <cell r="I169">
            <v>0.75</v>
          </cell>
          <cell r="S169" t="str">
            <v>Sneak Attack</v>
          </cell>
          <cell r="T169">
            <v>6</v>
          </cell>
          <cell r="U169">
            <v>1</v>
          </cell>
          <cell r="V169">
            <v>2</v>
          </cell>
          <cell r="AF169">
            <v>0.33</v>
          </cell>
          <cell r="AL169">
            <v>0.5</v>
          </cell>
          <cell r="AR169">
            <v>0.33</v>
          </cell>
          <cell r="AX169">
            <v>2</v>
          </cell>
          <cell r="AY169">
            <v>1</v>
          </cell>
          <cell r="CS169">
            <v>6</v>
          </cell>
          <cell r="CT169" t="str">
            <v>Appraise</v>
          </cell>
          <cell r="CU169" t="str">
            <v>Bluff</v>
          </cell>
          <cell r="CV169" t="str">
            <v>Climb</v>
          </cell>
          <cell r="CW169" t="str">
            <v>Craft (General)</v>
          </cell>
          <cell r="CX169" t="str">
            <v>Diplomacy</v>
          </cell>
          <cell r="CY169" t="str">
            <v>Disable Device</v>
          </cell>
          <cell r="CZ169" t="str">
            <v>Forgery</v>
          </cell>
          <cell r="DA169" t="str">
            <v>Innuendo</v>
          </cell>
          <cell r="DB169" t="str">
            <v>Intimidate</v>
          </cell>
          <cell r="DC169" t="str">
            <v>Jump</v>
          </cell>
          <cell r="DD169" t="str">
            <v>Knowledge (Local)</v>
          </cell>
          <cell r="DE169" t="str">
            <v>Listen</v>
          </cell>
          <cell r="DF169" t="str">
            <v>Move Silently</v>
          </cell>
          <cell r="DG169" t="str">
            <v>Open Lock</v>
          </cell>
          <cell r="DH169" t="str">
            <v>Profession (General)</v>
          </cell>
          <cell r="DI169" t="str">
            <v>Search</v>
          </cell>
          <cell r="DJ169" t="str">
            <v>Sense Motive</v>
          </cell>
          <cell r="DK169" t="str">
            <v>Sleight of Hand</v>
          </cell>
          <cell r="DL169" t="str">
            <v>Spot</v>
          </cell>
          <cell r="DM169" t="str">
            <v>Use Rope</v>
          </cell>
        </row>
        <row r="170">
          <cell r="A170" t="str">
            <v>Guild Wizard of Waterdeep</v>
          </cell>
          <cell r="C170" t="str">
            <v>Requirements:
Alignment: Any non-evil
Skills: Alchemy: 4 ranks; Knowledge (Arcana): 8 ranks; Scry: 4 ranks; Spellcraft: 8 ranks
Feats: Scribe Scroll, any one metamagic feat, and either Spell Penetration or Spell Focus (choice of school)
Spellcasting: Able to cast 3rd-level arcane spells. 
Special: Prospective members must pay an initiation fee of 1,000 GP.
Weapon and Armor Proficiency: No additional proficiency gained.
Class Abilities:
Gains additional arcane spells per day per class level of Guild Wizard of Waterdeep.
1st: Membership, Improved spell acquisition
2nd: Spellpool I
3rd: Bonus Item Creation Feat
4th: Bonus Language
5th: Improved Counterspell
6th: Spellpool II
7th: Focused Dispel
8th: Bonus Language
9th: Break Enchantment spell
10th: Spellpool III</v>
          </cell>
          <cell r="D170" t="str">
            <v>WotC</v>
          </cell>
          <cell r="E170" t="str">
            <v>Magic of Faerun</v>
          </cell>
          <cell r="F170">
            <v>26</v>
          </cell>
          <cell r="G170">
            <v>10</v>
          </cell>
          <cell r="H170">
            <v>4</v>
          </cell>
          <cell r="I170">
            <v>0.5</v>
          </cell>
          <cell r="AF170">
            <v>0.33</v>
          </cell>
          <cell r="AL170">
            <v>0.33</v>
          </cell>
          <cell r="AR170">
            <v>0.5</v>
          </cell>
          <cell r="AX170">
            <v>3</v>
          </cell>
          <cell r="CS170">
            <v>4</v>
          </cell>
          <cell r="CT170" t="str">
            <v>Concentration</v>
          </cell>
          <cell r="CU170" t="str">
            <v>Craft (General)</v>
          </cell>
          <cell r="CV170" t="str">
            <v>Knowledge (Arcana)</v>
          </cell>
          <cell r="CW170" t="str">
            <v>Knowledge (General)</v>
          </cell>
          <cell r="CX170" t="str">
            <v>Knowledge (Nature)</v>
          </cell>
          <cell r="CY170" t="str">
            <v>Knowledge (Psionic)</v>
          </cell>
          <cell r="CZ170" t="str">
            <v>Knowledge (Religion)</v>
          </cell>
          <cell r="DA170" t="str">
            <v>Profession (General)</v>
          </cell>
          <cell r="DB170" t="str">
            <v>Speak Language</v>
          </cell>
          <cell r="DC170" t="str">
            <v>Spellcraft</v>
          </cell>
          <cell r="DD170" t="str">
            <v>Write Language</v>
          </cell>
        </row>
        <row r="171">
          <cell r="A171" t="str">
            <v>Gutter Fighter</v>
          </cell>
          <cell r="C171" t="str">
            <v>Alignment:  Any Non-good
BAB:  +5
Feats:  Weapon Finesse
Skills:  Intimidate 6 ranks, Hide 6 ranks
Size:  Small
Weapon and Armor Proficiency:  The gutter fighter is proficient with the use of all simple and martial weapons, as well as light, medium, &amp; heavy armor and shields.
1st:  Dirty Blow
2nd:  Strike and Fade
3rd:  Sneak Attack +1d6
4th:  Dodge
5th:  Scaling the Mountain
6th:  Sneak Attack +2d6, +2 Dodge AC
7th:  Hobbling Strike
8th:  Uncanny Dodge (Dex bonus to AC)
9th:  Sneak Attack +3d6, +3 Dodge AC
10th:  Agonizing Strike</v>
          </cell>
          <cell r="D171" t="str">
            <v>AEG</v>
          </cell>
          <cell r="E171" t="str">
            <v>War</v>
          </cell>
          <cell r="F171">
            <v>60</v>
          </cell>
          <cell r="G171">
            <v>10</v>
          </cell>
          <cell r="H171">
            <v>10</v>
          </cell>
          <cell r="I171">
            <v>1</v>
          </cell>
          <cell r="S171" t="str">
            <v>Sneak Attack</v>
          </cell>
          <cell r="T171">
            <v>6</v>
          </cell>
          <cell r="U171">
            <v>3</v>
          </cell>
          <cell r="V171">
            <v>3</v>
          </cell>
          <cell r="AF171">
            <v>0.5</v>
          </cell>
          <cell r="AL171">
            <v>0.33</v>
          </cell>
          <cell r="AR171">
            <v>0.33</v>
          </cell>
          <cell r="CS171">
            <v>4</v>
          </cell>
          <cell r="CT171" t="str">
            <v>Bluff</v>
          </cell>
          <cell r="CU171" t="str">
            <v>Climb</v>
          </cell>
          <cell r="CV171" t="str">
            <v>Craft (General)</v>
          </cell>
          <cell r="CW171" t="str">
            <v>Escape Artist</v>
          </cell>
          <cell r="CX171" t="str">
            <v>Hide</v>
          </cell>
          <cell r="CY171" t="str">
            <v>Intimidate</v>
          </cell>
          <cell r="CZ171" t="str">
            <v>Jump</v>
          </cell>
          <cell r="DA171" t="str">
            <v>Listen</v>
          </cell>
          <cell r="DB171" t="str">
            <v>Move Silently</v>
          </cell>
          <cell r="DC171" t="str">
            <v>Profession (General)</v>
          </cell>
          <cell r="DD171" t="str">
            <v>Search</v>
          </cell>
          <cell r="DE171" t="str">
            <v>Sleight of Hand</v>
          </cell>
          <cell r="DF171" t="str">
            <v>Spot</v>
          </cell>
          <cell r="DG171" t="str">
            <v>Swim</v>
          </cell>
          <cell r="DH171" t="str">
            <v>Tumble</v>
          </cell>
        </row>
        <row r="172">
          <cell r="A172" t="str">
            <v>Halfling Outrider</v>
          </cell>
          <cell r="C172" t="str">
            <v>Requirements:
Base Attack Bonus: +5
Race: Halfling.
Listen ranks: 4; Ride ranks: 6; Spot ranks: 4
Feats: Mounted Combat, Mounted Archery
1 Alertness, Ride bonus     AC Bonus +1
2 Defensive ride 1/day     AC Bonus +1
3 Deflect attack +1     AC Bonus +2
4 Defensive ride 2/day     AC Bonus +2
5 Leap from the saddle     AC Bonus +3
6 Defensive ride 3/day     AC Bonus +3
7 Deflect attack +2     AC Bonus +4
8 Defensive ride 4/day     AC Bonus +4
9 Deflect attack +3     AC Bonus +5
10 Defensive ride 5/day     AC Bonus +5</v>
          </cell>
          <cell r="D172" t="str">
            <v>WotC</v>
          </cell>
          <cell r="E172" t="str">
            <v>Sword &amp; Fist</v>
          </cell>
          <cell r="F172">
            <v>22</v>
          </cell>
          <cell r="G172">
            <v>10</v>
          </cell>
          <cell r="H172">
            <v>10</v>
          </cell>
          <cell r="I172">
            <v>1</v>
          </cell>
          <cell r="AF172">
            <v>0.33</v>
          </cell>
          <cell r="AL172">
            <v>0.5</v>
          </cell>
          <cell r="AR172">
            <v>0.33</v>
          </cell>
          <cell r="CS172">
            <v>2</v>
          </cell>
          <cell r="CT172" t="str">
            <v>Handle Animal</v>
          </cell>
          <cell r="CU172" t="str">
            <v>Listen</v>
          </cell>
          <cell r="CV172" t="str">
            <v>Ride</v>
          </cell>
          <cell r="CW172" t="str">
            <v>Search</v>
          </cell>
          <cell r="CX172" t="str">
            <v>Spot</v>
          </cell>
        </row>
        <row r="173">
          <cell r="A173" t="str">
            <v>Harper Mage</v>
          </cell>
          <cell r="C173" t="str">
            <v>Requirements:
Alignment: Any non-evil
Skills: Concentration: 4 ranks; Knowledge (Arcana): 8 ranks; Knowledge (Any other): 4 ranks; Scry: 4 ranks; Sense Motive: 2 ranks; Spellcraft: 8 ranks
Feats: Alertness, Education, Extend Spell
Spellcasting: Able to cast 3rd-level arcane spells. 
Special: Sponsorship by a member of the Harpers, approval of the High Harpers.
Weapon and Armor Proficiency: No additional proficiency gained.
Class Abilities:
Gains additional arcane spells per day per class level of Harper Mage.
1st: Harper Knowledge, Oghma's Insight
2nd: Arcane Theory
3rd: Extend Spell
4th: Eschew Materials
5th: Mystra's Grace</v>
          </cell>
          <cell r="D173" t="str">
            <v>WotC</v>
          </cell>
          <cell r="E173" t="str">
            <v>Magic of Faerun</v>
          </cell>
          <cell r="F173">
            <v>28</v>
          </cell>
          <cell r="G173">
            <v>5</v>
          </cell>
          <cell r="H173">
            <v>4</v>
          </cell>
          <cell r="I173">
            <v>0.5</v>
          </cell>
          <cell r="AF173">
            <v>0.33</v>
          </cell>
          <cell r="AL173">
            <v>0.33</v>
          </cell>
          <cell r="AR173">
            <v>0.5</v>
          </cell>
          <cell r="CS173">
            <v>4</v>
          </cell>
          <cell r="CT173" t="str">
            <v>Bluff</v>
          </cell>
          <cell r="CU173" t="str">
            <v>Concentration</v>
          </cell>
          <cell r="CV173" t="str">
            <v>Craft (General)</v>
          </cell>
          <cell r="CW173" t="str">
            <v>Decipher Script</v>
          </cell>
          <cell r="CX173" t="str">
            <v>Diplomacy</v>
          </cell>
          <cell r="CY173" t="str">
            <v>Disguise</v>
          </cell>
          <cell r="CZ173" t="str">
            <v>Gather Info</v>
          </cell>
          <cell r="DA173" t="str">
            <v>Heal</v>
          </cell>
          <cell r="DB173" t="str">
            <v>Hide</v>
          </cell>
          <cell r="DC173" t="str">
            <v>Innuendo</v>
          </cell>
          <cell r="DD173" t="str">
            <v>Knowledge (Arcana)</v>
          </cell>
          <cell r="DE173" t="str">
            <v>Knowledge (General)</v>
          </cell>
          <cell r="DF173" t="str">
            <v>Knowledge (Nature)</v>
          </cell>
          <cell r="DG173" t="str">
            <v>Knowledge (Psionic)</v>
          </cell>
          <cell r="DH173" t="str">
            <v>Knowledge (Religion)</v>
          </cell>
          <cell r="DI173" t="str">
            <v>Listen</v>
          </cell>
          <cell r="DJ173" t="str">
            <v>Move Silently</v>
          </cell>
          <cell r="DK173" t="str">
            <v>Perform (General)</v>
          </cell>
          <cell r="DL173" t="str">
            <v>Profession (General)</v>
          </cell>
          <cell r="DM173" t="str">
            <v>Ride</v>
          </cell>
          <cell r="DN173" t="str">
            <v>Sense Motive</v>
          </cell>
          <cell r="DO173" t="str">
            <v>Speak Language</v>
          </cell>
          <cell r="DP173" t="str">
            <v>Spellcraft</v>
          </cell>
          <cell r="DQ173" t="str">
            <v>Spot</v>
          </cell>
          <cell r="DR173" t="str">
            <v>Write Language</v>
          </cell>
        </row>
        <row r="174">
          <cell r="A174" t="str">
            <v>Harper Priest</v>
          </cell>
          <cell r="C174" t="str">
            <v>Requirements:
Alignment: Any non-evil
Skills: Diplomacy: 4 ranks; Knowledge (Arcana): 4 ranks; Knowledge (Religion): 8 ranks; Spellcraft: 8 ranks
Feats: Alertness, Iron Will
Spellcasting: Able to cast 3rd-level divine spells. 
Special: Sponsorship by a member of the Harpers, approval of the High Harpers.  Also, the character's patron deity must be nonevil and not one devoted to wanton destruction.
Weapon and Armor Proficiency: Light, Medium, Heavy armor; Shield Use; Simple Weapons
Class Abilities:
Gains additional arcane spells per day per class level of Harper Priest.
1st: Blessing, Harper Knowledge
2nd: Blessing
3rd: Blessing
4th: Blessing
5th: Blessing</v>
          </cell>
          <cell r="D174" t="str">
            <v>WotC</v>
          </cell>
          <cell r="E174" t="str">
            <v>Magic of Faerun</v>
          </cell>
          <cell r="F174">
            <v>29</v>
          </cell>
          <cell r="G174">
            <v>5</v>
          </cell>
          <cell r="H174">
            <v>8</v>
          </cell>
          <cell r="I174">
            <v>0.75</v>
          </cell>
          <cell r="AF174">
            <v>0.5</v>
          </cell>
          <cell r="AL174">
            <v>0.33</v>
          </cell>
          <cell r="AR174">
            <v>0.5</v>
          </cell>
          <cell r="AX174">
            <v>1</v>
          </cell>
          <cell r="CS174">
            <v>4</v>
          </cell>
          <cell r="CT174" t="str">
            <v>Concentration</v>
          </cell>
          <cell r="CU174" t="str">
            <v>Craft (General)</v>
          </cell>
          <cell r="CV174" t="str">
            <v>Diplomacy</v>
          </cell>
          <cell r="CW174" t="str">
            <v>Handle Animal</v>
          </cell>
          <cell r="CX174" t="str">
            <v>Heal</v>
          </cell>
          <cell r="CY174" t="str">
            <v>Knowledge (Arcana)</v>
          </cell>
          <cell r="CZ174" t="str">
            <v>Knowledge (General)</v>
          </cell>
          <cell r="DA174" t="str">
            <v>Knowledge (Nature)</v>
          </cell>
          <cell r="DB174" t="str">
            <v>Knowledge (Psionic)</v>
          </cell>
          <cell r="DC174" t="str">
            <v>Knowledge (Religion)</v>
          </cell>
          <cell r="DD174" t="str">
            <v>Listen</v>
          </cell>
          <cell r="DE174" t="str">
            <v>Perform (General)</v>
          </cell>
          <cell r="DF174" t="str">
            <v>Profession (General)</v>
          </cell>
          <cell r="DG174" t="str">
            <v>Sense Motive</v>
          </cell>
          <cell r="DH174" t="str">
            <v>Speak Language</v>
          </cell>
          <cell r="DI174" t="str">
            <v>Spellcraft</v>
          </cell>
          <cell r="DJ174" t="str">
            <v>Spot</v>
          </cell>
          <cell r="DK174" t="str">
            <v>Survival</v>
          </cell>
          <cell r="DL174" t="str">
            <v>Swim</v>
          </cell>
          <cell r="DM174" t="str">
            <v>Write Language</v>
          </cell>
        </row>
        <row r="175">
          <cell r="A175" t="str">
            <v>Harper Scout</v>
          </cell>
          <cell r="C175" t="str">
            <v>Requirements:
Alignment: Any non-evil
Bluff: 4 ranks
Diplomacy: 8 ranks
Knowledge (Local): 4 ranks
Perform: 5 ranks
Sense Motive: 2 ranks
Wilderness Lore: 2 ranks
Feats: Alertness, Iron Will
Special: Sponsorship by a member of the Harpers, approval of the High Harpers
Weapon and Armor Proficiency: No additional proficiency gained.
Class Abilities:
1st: Harper Knowledge, 1st favored enemy, arcane spells
2nd: Deneir's Eye, Skill Focus
3rd: Tymora's Smile
4th: Lliira's Heart, 2nd favored enemy
5th: Craft Harper Item</v>
          </cell>
          <cell r="D175" t="str">
            <v>WotC</v>
          </cell>
          <cell r="E175" t="str">
            <v>FRCS</v>
          </cell>
          <cell r="F175">
            <v>40</v>
          </cell>
          <cell r="G175">
            <v>5</v>
          </cell>
          <cell r="H175">
            <v>6</v>
          </cell>
          <cell r="I175">
            <v>0.75</v>
          </cell>
          <cell r="AF175">
            <v>0.33</v>
          </cell>
          <cell r="AL175">
            <v>0.5</v>
          </cell>
          <cell r="AR175">
            <v>0.5</v>
          </cell>
          <cell r="CS175">
            <v>4</v>
          </cell>
          <cell r="CT175" t="str">
            <v>Appraise</v>
          </cell>
          <cell r="CU175" t="str">
            <v>Bluff</v>
          </cell>
          <cell r="CV175" t="str">
            <v>Climb</v>
          </cell>
          <cell r="CW175" t="str">
            <v>Craft (General)</v>
          </cell>
          <cell r="CX175" t="str">
            <v>Diplomacy</v>
          </cell>
          <cell r="CY175" t="str">
            <v>Disguise</v>
          </cell>
          <cell r="CZ175" t="str">
            <v>Escape Artist</v>
          </cell>
          <cell r="DA175" t="str">
            <v>Gather Info</v>
          </cell>
          <cell r="DB175" t="str">
            <v>Hide</v>
          </cell>
          <cell r="DC175" t="str">
            <v>Jump</v>
          </cell>
          <cell r="DD175" t="str">
            <v>Knowledge (Arcana)</v>
          </cell>
          <cell r="DE175" t="str">
            <v>Knowledge (General)</v>
          </cell>
          <cell r="DF175" t="str">
            <v>Knowledge (Nature)</v>
          </cell>
          <cell r="DG175" t="str">
            <v>Knowledge (Psionic)</v>
          </cell>
          <cell r="DH175" t="str">
            <v>Knowledge (Religion)</v>
          </cell>
          <cell r="DI175" t="str">
            <v>Listen</v>
          </cell>
          <cell r="DJ175" t="str">
            <v>Move Silently</v>
          </cell>
          <cell r="DK175" t="str">
            <v>Perform (General)</v>
          </cell>
          <cell r="DL175" t="str">
            <v>Profession (General)</v>
          </cell>
          <cell r="DM175" t="str">
            <v>Sense Motive</v>
          </cell>
          <cell r="DN175" t="str">
            <v>Sleight of Hand</v>
          </cell>
          <cell r="DO175" t="str">
            <v>Speak Language</v>
          </cell>
          <cell r="DP175" t="str">
            <v>Swim</v>
          </cell>
          <cell r="DQ175" t="str">
            <v>Tumble</v>
          </cell>
          <cell r="DR175" t="str">
            <v>Write Language</v>
          </cell>
        </row>
        <row r="176">
          <cell r="A176" t="str">
            <v>Hathran</v>
          </cell>
          <cell r="C176" t="str">
            <v>Requirements:
Alignment: Lawful Good, Lawful Neutral, or Neutral Good
Race: Human Female of Rashemen or Rashemi descent
Spellcasting: Ability to cast 2nd-level arcane spells and 2nd-level divine spells
Feats: Ethran
Patron: Chauntea, Mielikki, or Mystra
Special: Member in good standing of the Witches of Rashemen
Weapon and Armor Proficiency: No additional proficiency gained.
Class Abilities:
Gains additional spells per day per class level of Hathran.
1st: Cohort, Place Magic
3rd: Fear (1/day)
4th: Circle Leader
6th: Fear (2/day)
8th: Fear (3/day)
10th: Greater Command</v>
          </cell>
          <cell r="D176" t="str">
            <v>WotC</v>
          </cell>
          <cell r="E176" t="str">
            <v>FRCS</v>
          </cell>
          <cell r="F176">
            <v>47</v>
          </cell>
          <cell r="G176">
            <v>10</v>
          </cell>
          <cell r="H176">
            <v>4</v>
          </cell>
          <cell r="I176">
            <v>0.5</v>
          </cell>
          <cell r="AF176">
            <v>0.5</v>
          </cell>
          <cell r="AL176">
            <v>0.33</v>
          </cell>
          <cell r="AR176">
            <v>0.5</v>
          </cell>
          <cell r="CS176">
            <v>2</v>
          </cell>
          <cell r="CT176" t="str">
            <v>Concentration</v>
          </cell>
          <cell r="CU176" t="str">
            <v>Craft (General)</v>
          </cell>
          <cell r="CV176" t="str">
            <v>Knowledge (Arcana)</v>
          </cell>
          <cell r="CW176" t="str">
            <v>Knowledge (General)</v>
          </cell>
          <cell r="CX176" t="str">
            <v>Knowledge (Nature)</v>
          </cell>
          <cell r="CY176" t="str">
            <v>Knowledge (Psionic)</v>
          </cell>
          <cell r="CZ176" t="str">
            <v>Knowledge (Religion)</v>
          </cell>
          <cell r="DA176" t="str">
            <v>Perform (General)</v>
          </cell>
          <cell r="DB176" t="str">
            <v>Profession (General)</v>
          </cell>
          <cell r="DC176" t="str">
            <v>Speak Language</v>
          </cell>
          <cell r="DD176" t="str">
            <v>Survival</v>
          </cell>
          <cell r="DE176" t="str">
            <v>Swim</v>
          </cell>
          <cell r="DF176" t="str">
            <v>Write Language</v>
          </cell>
        </row>
        <row r="177">
          <cell r="A177" t="str">
            <v>Heartwarder</v>
          </cell>
          <cell r="D177" t="str">
            <v>WotC</v>
          </cell>
          <cell r="E177" t="str">
            <v>Faiths &amp; Pantheons</v>
          </cell>
          <cell r="AF177">
            <v>0.33</v>
          </cell>
          <cell r="AL177">
            <v>0.33</v>
          </cell>
          <cell r="AR177">
            <v>0.33</v>
          </cell>
        </row>
        <row r="178">
          <cell r="A178" t="str">
            <v>Heaven's Wing Initiate</v>
          </cell>
          <cell r="D178" t="str">
            <v>AEG</v>
          </cell>
          <cell r="E178" t="str">
            <v>Way of the Samurai</v>
          </cell>
          <cell r="AF178">
            <v>0.33</v>
          </cell>
          <cell r="AL178">
            <v>0.33</v>
          </cell>
          <cell r="AR178">
            <v>0.33</v>
          </cell>
        </row>
        <row r="179">
          <cell r="A179" t="str">
            <v>Henshin Mystic</v>
          </cell>
          <cell r="D179" t="str">
            <v>AEG</v>
          </cell>
          <cell r="E179" t="str">
            <v>Rokugan</v>
          </cell>
          <cell r="AF179">
            <v>0.33</v>
          </cell>
          <cell r="AL179">
            <v>0.33</v>
          </cell>
          <cell r="AR179">
            <v>0.33</v>
          </cell>
        </row>
        <row r="180">
          <cell r="A180" t="str">
            <v>Herald</v>
          </cell>
          <cell r="C180" t="str">
            <v>Requirements:
BAB: +4
Skills: Bluff 4 ranks, Diplomacy 6 ranks, Gather Information 6 ranks, Sense Motive 4 ranks
Special: Must speak at least three languages.
1 False Alignment
2 Sneak Attack +1d6
3 Uncanny dodge (Dex bonus)
4 Sneak Attack +2d6
5 Nondetection
6 Sneak Attack +3d6
7 Uncanny dodge (can't be flanked)
8 Sneak Attack +4d6
9 Skill Mastery
10 Sneak Attack +5d6</v>
          </cell>
          <cell r="D180" t="str">
            <v>Piazo</v>
          </cell>
          <cell r="E180" t="str">
            <v>Dragon Annual 5</v>
          </cell>
          <cell r="F180">
            <v>86</v>
          </cell>
          <cell r="G180">
            <v>10</v>
          </cell>
          <cell r="H180">
            <v>6</v>
          </cell>
          <cell r="I180">
            <v>0.75</v>
          </cell>
          <cell r="S180" t="str">
            <v>Sneak Attack</v>
          </cell>
          <cell r="T180">
            <v>6</v>
          </cell>
          <cell r="U180">
            <v>2</v>
          </cell>
          <cell r="V180">
            <v>2</v>
          </cell>
          <cell r="AF180">
            <v>0.33</v>
          </cell>
          <cell r="AL180">
            <v>0.5</v>
          </cell>
          <cell r="AR180">
            <v>0.5</v>
          </cell>
          <cell r="CS180">
            <v>4</v>
          </cell>
          <cell r="CT180" t="str">
            <v>Bluff</v>
          </cell>
          <cell r="CU180" t="str">
            <v>Craft (General)</v>
          </cell>
          <cell r="CV180" t="str">
            <v>Decipher Script</v>
          </cell>
          <cell r="CW180" t="str">
            <v>Diplomacy</v>
          </cell>
          <cell r="CX180" t="str">
            <v>Disguise</v>
          </cell>
          <cell r="CY180" t="str">
            <v>Forgery</v>
          </cell>
          <cell r="CZ180" t="str">
            <v>Gather Info</v>
          </cell>
          <cell r="DA180" t="str">
            <v>Hide</v>
          </cell>
          <cell r="DB180" t="str">
            <v>Innuendo</v>
          </cell>
          <cell r="DC180" t="str">
            <v>Intimidate</v>
          </cell>
          <cell r="DD180" t="str">
            <v>Knowledge (General)</v>
          </cell>
          <cell r="DE180" t="str">
            <v>Listen</v>
          </cell>
          <cell r="DF180" t="str">
            <v>Move Silently</v>
          </cell>
          <cell r="DG180" t="str">
            <v>Open Lock</v>
          </cell>
          <cell r="DH180" t="str">
            <v>Perform (General)</v>
          </cell>
          <cell r="DI180" t="str">
            <v>Search</v>
          </cell>
          <cell r="DJ180" t="str">
            <v>Sense Motive</v>
          </cell>
          <cell r="DK180" t="str">
            <v>Speak Language</v>
          </cell>
          <cell r="DL180" t="str">
            <v>Spot</v>
          </cell>
          <cell r="DM180" t="str">
            <v>Write Language</v>
          </cell>
        </row>
        <row r="181">
          <cell r="A181" t="str">
            <v>Hida Elite Guard</v>
          </cell>
          <cell r="D181" t="str">
            <v>AEG</v>
          </cell>
          <cell r="E181" t="str">
            <v>Way of the Samurai</v>
          </cell>
          <cell r="AF181">
            <v>0.33</v>
          </cell>
          <cell r="AL181">
            <v>0.33</v>
          </cell>
          <cell r="AR181">
            <v>0.33</v>
          </cell>
        </row>
        <row r="182">
          <cell r="A182" t="str">
            <v>Hierophant</v>
          </cell>
          <cell r="C182" t="str">
            <v>Requirements:
Knowledge (Religion): 15 ranks
Spellcasting: Ability to cast 7th-level divine spells
Feats: Any metamagic feat
Weapon and Armor Proficiency: No additional proficiency gained.
Class Abilities:
Spells and Caster Level: Levels in Hierophant add to the caster level, but do not add to the spell list progression.
Heirophants gain a special ability each class level.</v>
          </cell>
          <cell r="D182" t="str">
            <v>WotC</v>
          </cell>
          <cell r="E182" t="str">
            <v>FRCS</v>
          </cell>
          <cell r="F182">
            <v>48</v>
          </cell>
          <cell r="G182">
            <v>5</v>
          </cell>
          <cell r="H182">
            <v>8</v>
          </cell>
          <cell r="I182">
            <v>0.5</v>
          </cell>
          <cell r="AF182">
            <v>0.5</v>
          </cell>
          <cell r="AL182">
            <v>0.33</v>
          </cell>
          <cell r="AR182">
            <v>0.5</v>
          </cell>
          <cell r="AX182">
            <v>1</v>
          </cell>
          <cell r="AY182">
            <v>5</v>
          </cell>
          <cell r="CS182">
            <v>2</v>
          </cell>
          <cell r="CT182" t="str">
            <v>Concentration</v>
          </cell>
          <cell r="CU182" t="str">
            <v>Craft (General)</v>
          </cell>
          <cell r="CV182" t="str">
            <v>Diplomacy</v>
          </cell>
          <cell r="CW182" t="str">
            <v>Heal</v>
          </cell>
          <cell r="CX182" t="str">
            <v>Knowledge (Arcana)</v>
          </cell>
          <cell r="CY182" t="str">
            <v>Knowledge (Religion)</v>
          </cell>
          <cell r="CZ182" t="str">
            <v>Profession (General)</v>
          </cell>
          <cell r="DA182" t="str">
            <v>Spellcraft</v>
          </cell>
        </row>
        <row r="183">
          <cell r="A183" t="str">
            <v>Holy Champion</v>
          </cell>
          <cell r="D183" t="str">
            <v>JL</v>
          </cell>
          <cell r="AF183">
            <v>0.33</v>
          </cell>
          <cell r="AL183">
            <v>0.33</v>
          </cell>
          <cell r="AR183">
            <v>0.33</v>
          </cell>
        </row>
        <row r="184">
          <cell r="A184" t="str">
            <v>Holy Liberator</v>
          </cell>
          <cell r="C184" t="str">
            <v>Alignment: Chaotic Good
Base Attack Bonus: +5
Diplomacy: 5 ranks
Feats: Iron Will
Weapon and Armor Proficiency: Light, Medium, and Heavy Armors; Shields; all Simple and Martial Weapons.
1st: Detect Evil; Resist Enchantment; Divine Spell Use
2nd: Divine Grace; Smite Evil
3rd: Turn Undead; Immune to Charm and Compulsion
6th: Celestial Companion
7th: Subversion</v>
          </cell>
          <cell r="D184" t="str">
            <v>WotC</v>
          </cell>
          <cell r="E184" t="str">
            <v>Defenders of the Faith</v>
          </cell>
          <cell r="F184">
            <v>57</v>
          </cell>
          <cell r="G184">
            <v>10</v>
          </cell>
          <cell r="H184">
            <v>10</v>
          </cell>
          <cell r="I184">
            <v>1</v>
          </cell>
          <cell r="K184" t="str">
            <v>Evil</v>
          </cell>
          <cell r="L184" t="str">
            <v>Chr</v>
          </cell>
          <cell r="M184" t="str">
            <v>level</v>
          </cell>
          <cell r="N184">
            <v>2</v>
          </cell>
          <cell r="AF184">
            <v>0.5</v>
          </cell>
          <cell r="AG184" t="str">
            <v>Chr</v>
          </cell>
          <cell r="AH184">
            <v>2</v>
          </cell>
          <cell r="AJ184">
            <v>5</v>
          </cell>
          <cell r="AL184">
            <v>0.33</v>
          </cell>
          <cell r="AM184" t="str">
            <v>Chr</v>
          </cell>
          <cell r="AN184">
            <v>2</v>
          </cell>
          <cell r="AP184">
            <v>5</v>
          </cell>
          <cell r="AR184">
            <v>0.5</v>
          </cell>
          <cell r="AS184" t="str">
            <v>Chr</v>
          </cell>
          <cell r="AT184">
            <v>2</v>
          </cell>
          <cell r="AV184">
            <v>5</v>
          </cell>
          <cell r="BO184">
            <v>3</v>
          </cell>
          <cell r="BP184">
            <v>-2</v>
          </cell>
          <cell r="CS184">
            <v>2</v>
          </cell>
          <cell r="CT184" t="str">
            <v>Concentration</v>
          </cell>
          <cell r="CU184" t="str">
            <v>Craft (General)</v>
          </cell>
          <cell r="CV184" t="str">
            <v>Diplomacy</v>
          </cell>
          <cell r="CW184" t="str">
            <v>Handle Animal</v>
          </cell>
          <cell r="CX184" t="str">
            <v>Heal</v>
          </cell>
          <cell r="CY184" t="str">
            <v>Intimidate</v>
          </cell>
          <cell r="CZ184" t="str">
            <v>Knowledge (Religion)</v>
          </cell>
          <cell r="DA184" t="str">
            <v>Profession (General)</v>
          </cell>
          <cell r="DB184" t="str">
            <v>Ride</v>
          </cell>
          <cell r="DC184" t="str">
            <v>Sense Motive</v>
          </cell>
        </row>
        <row r="185">
          <cell r="A185" t="str">
            <v>Holy Strategist</v>
          </cell>
          <cell r="D185" t="str">
            <v>JL</v>
          </cell>
          <cell r="AF185">
            <v>0.33</v>
          </cell>
          <cell r="AL185">
            <v>0.33</v>
          </cell>
          <cell r="AR185">
            <v>0.33</v>
          </cell>
        </row>
        <row r="186">
          <cell r="A186" t="str">
            <v>Hordebreaker</v>
          </cell>
          <cell r="C186" t="str">
            <v>BAB:  +5
Feats:  Power Attack, Cleave, Great Cleave
Skills:  Knowledge (Local) 5 ranks, Spot 4 ranks
Weapon and Armor Proficiency:  The hordebreaker gains no proficiency in any type of weapons, armor, or shields.
1st:  1st Horde Enemy, Horde Knowledge
2nd:  Hold the Line
3rd:  2nd Horde Enemy
4th:  Tough to Kill
5th:  3rd Horde Enemy, Anvil of Doom</v>
          </cell>
          <cell r="D186" t="str">
            <v>WotC</v>
          </cell>
          <cell r="E186" t="str">
            <v>Silver Marches</v>
          </cell>
          <cell r="F186">
            <v>111</v>
          </cell>
          <cell r="G186">
            <v>5</v>
          </cell>
          <cell r="H186">
            <v>12</v>
          </cell>
          <cell r="I186">
            <v>1</v>
          </cell>
          <cell r="AF186">
            <v>0.5</v>
          </cell>
          <cell r="AL186">
            <v>0.33</v>
          </cell>
          <cell r="AR186">
            <v>0.33</v>
          </cell>
          <cell r="CS186">
            <v>2</v>
          </cell>
          <cell r="CT186" t="str">
            <v>Climb</v>
          </cell>
          <cell r="CU186" t="str">
            <v>Intimidate</v>
          </cell>
          <cell r="CV186" t="str">
            <v>Jump</v>
          </cell>
          <cell r="CW186" t="str">
            <v>Knowledge (Local)</v>
          </cell>
          <cell r="CX186" t="str">
            <v>Move Silently</v>
          </cell>
          <cell r="CY186" t="str">
            <v>Search</v>
          </cell>
          <cell r="CZ186" t="str">
            <v>Spot</v>
          </cell>
          <cell r="DA186" t="str">
            <v>Survival</v>
          </cell>
          <cell r="DB186" t="str">
            <v>Swim</v>
          </cell>
        </row>
        <row r="187">
          <cell r="A187" t="str">
            <v>Horned Harbinger</v>
          </cell>
          <cell r="D187" t="str">
            <v>WotC</v>
          </cell>
          <cell r="E187" t="str">
            <v>Faiths &amp; Pantheons</v>
          </cell>
          <cell r="AF187">
            <v>0.33</v>
          </cell>
          <cell r="AL187">
            <v>0.33</v>
          </cell>
          <cell r="AR187">
            <v>0.33</v>
          </cell>
        </row>
        <row r="188">
          <cell r="A188" t="str">
            <v>Hospitaler</v>
          </cell>
          <cell r="C188" t="str">
            <v>Alignment: Any nonchaotic
Base Attack Bonus: +4
Handle Animal: 5 ranks; Ride: 5 ranks
Feats: Mounted Combat; Ride-By Attack
Weapon and Armor Proficiency: Light, Medium, Heavy Armor; Shields; all Simple and Martial Weapons.
1st: Turn Undead; Lay On Hands; Spells: Divine; Spells: Spontaneous Cures
3rd: Remove Disease; Bonus Feat
5th: Bonus Feat
7th: Bonus Feat
9th: Bonus Feat</v>
          </cell>
          <cell r="D188" t="str">
            <v>WotC</v>
          </cell>
          <cell r="E188" t="str">
            <v>Defenders of the Faith</v>
          </cell>
          <cell r="F188">
            <v>60</v>
          </cell>
          <cell r="G188">
            <v>10</v>
          </cell>
          <cell r="H188">
            <v>8</v>
          </cell>
          <cell r="I188">
            <v>1</v>
          </cell>
          <cell r="AF188">
            <v>0.5</v>
          </cell>
          <cell r="AL188">
            <v>0.33</v>
          </cell>
          <cell r="AR188">
            <v>0.33</v>
          </cell>
          <cell r="AX188">
            <v>3</v>
          </cell>
          <cell r="AY188">
            <v>1</v>
          </cell>
          <cell r="BO188">
            <v>3</v>
          </cell>
          <cell r="BP188">
            <v>-2</v>
          </cell>
          <cell r="CS188">
            <v>2</v>
          </cell>
          <cell r="CT188" t="str">
            <v>Concentration</v>
          </cell>
          <cell r="CU188" t="str">
            <v>Craft (General)</v>
          </cell>
          <cell r="CV188" t="str">
            <v>Diplomacy</v>
          </cell>
          <cell r="CW188" t="str">
            <v>Handle Animal</v>
          </cell>
          <cell r="CX188" t="str">
            <v>Heal</v>
          </cell>
          <cell r="CY188" t="str">
            <v>Knowledge (Religion)</v>
          </cell>
          <cell r="CZ188" t="str">
            <v>Profession (General)</v>
          </cell>
          <cell r="DA188" t="str">
            <v>Ride</v>
          </cell>
        </row>
        <row r="189">
          <cell r="A189" t="str">
            <v>Hoturi's Blade</v>
          </cell>
          <cell r="D189" t="str">
            <v>AEG</v>
          </cell>
          <cell r="E189" t="str">
            <v>Way of the Samurai</v>
          </cell>
          <cell r="AF189">
            <v>0.33</v>
          </cell>
          <cell r="AL189">
            <v>0.33</v>
          </cell>
          <cell r="AR189">
            <v>0.33</v>
          </cell>
        </row>
        <row r="190">
          <cell r="A190" t="str">
            <v>Houri</v>
          </cell>
          <cell r="C190" t="str">
            <v>Alignment:  Any Non-good
Skills:  Bluff 8 ranks, Gather Information 8 ranks, Perform 8 ranks, Sense Motive 8 ranks
Weapon and Armor Proficiency:  The houri gains no additional proficiency with any weapons or armor.
1st:  Pillow Talk +2
2nd:  Charm Person 3/day
3rd:  Pillow Talk +4
4th:  Suggestion 3/day
5th:  Pillow Talk +6
6th:  Charm Monster 3/day
7th:  Kiss
8th:  Dominate Person 3/day
9th:  Dance of the Veil
10th:  Mass Charm 3/day</v>
          </cell>
          <cell r="D190" t="str">
            <v>Green Ronin</v>
          </cell>
          <cell r="E190" t="str">
            <v>Assassin's Handbook</v>
          </cell>
          <cell r="F190">
            <v>9</v>
          </cell>
          <cell r="G190">
            <v>10</v>
          </cell>
          <cell r="H190">
            <v>6</v>
          </cell>
          <cell r="I190">
            <v>0.75</v>
          </cell>
          <cell r="AF190">
            <v>0.33</v>
          </cell>
          <cell r="AL190">
            <v>0.5</v>
          </cell>
          <cell r="AR190">
            <v>0.33</v>
          </cell>
          <cell r="CS190">
            <v>4</v>
          </cell>
          <cell r="CT190" t="str">
            <v>Bluff</v>
          </cell>
          <cell r="CU190" t="str">
            <v>Craft (General)</v>
          </cell>
          <cell r="CV190" t="str">
            <v>Diplomacy</v>
          </cell>
          <cell r="CW190" t="str">
            <v>Disguise</v>
          </cell>
          <cell r="CX190" t="str">
            <v>Gather Info</v>
          </cell>
          <cell r="CY190" t="str">
            <v>Hide</v>
          </cell>
          <cell r="CZ190" t="str">
            <v>Innuendo</v>
          </cell>
          <cell r="DA190" t="str">
            <v>Knowledge (Local)</v>
          </cell>
          <cell r="DB190" t="str">
            <v>Knowledge (Nobility/Royalty)</v>
          </cell>
          <cell r="DC190" t="str">
            <v>Listen</v>
          </cell>
          <cell r="DD190" t="str">
            <v>Move Silently</v>
          </cell>
          <cell r="DE190" t="str">
            <v>Perform (General)</v>
          </cell>
          <cell r="DF190" t="str">
            <v>Profession (General)</v>
          </cell>
          <cell r="DG190" t="str">
            <v>Search</v>
          </cell>
          <cell r="DH190" t="str">
            <v>Sense Motive</v>
          </cell>
          <cell r="DI190" t="str">
            <v>Spot</v>
          </cell>
        </row>
        <row r="191">
          <cell r="A191" t="str">
            <v>Hunter</v>
          </cell>
          <cell r="C191" t="str">
            <v xml:space="preserve">Weapon and Armor Proficiency:  The hunter is proficient with the use of all simple &amp; martial weapons and light armor &amp; shields.
1st:  1st Specialized Foe, Stunning Blow
2nd:  Immobilize
3rd:  Sneak Attack +1d8
4th:  Bonus Feat
5th: </v>
          </cell>
          <cell r="D191" t="str">
            <v>AEG</v>
          </cell>
          <cell r="E191" t="str">
            <v>Mercenaries</v>
          </cell>
          <cell r="F191">
            <v>29</v>
          </cell>
          <cell r="G191">
            <v>20</v>
          </cell>
          <cell r="H191">
            <v>10</v>
          </cell>
          <cell r="I191">
            <v>1</v>
          </cell>
          <cell r="S191" t="str">
            <v>Sneak Attack</v>
          </cell>
          <cell r="T191">
            <v>8</v>
          </cell>
          <cell r="U191">
            <v>3</v>
          </cell>
          <cell r="V191">
            <v>3</v>
          </cell>
          <cell r="AF191">
            <v>0.33</v>
          </cell>
          <cell r="AL191">
            <v>0.5</v>
          </cell>
          <cell r="AR191">
            <v>0.33</v>
          </cell>
          <cell r="AX191">
            <v>4</v>
          </cell>
          <cell r="AZ191" t="str">
            <v>List_Validation</v>
          </cell>
          <cell r="CS191">
            <v>4</v>
          </cell>
          <cell r="CT191" t="str">
            <v>Climb</v>
          </cell>
          <cell r="CU191" t="str">
            <v>Craft (General)</v>
          </cell>
          <cell r="CV191" t="str">
            <v>Disguise</v>
          </cell>
          <cell r="CW191" t="str">
            <v>Escape Artist</v>
          </cell>
          <cell r="CX191" t="str">
            <v>Hide</v>
          </cell>
          <cell r="CY191" t="str">
            <v>Innuendo</v>
          </cell>
          <cell r="CZ191" t="str">
            <v>Intimidate</v>
          </cell>
          <cell r="DA191" t="str">
            <v>Jump</v>
          </cell>
          <cell r="DB191" t="str">
            <v>Listen</v>
          </cell>
          <cell r="DC191" t="str">
            <v>Move Silently</v>
          </cell>
          <cell r="DD191" t="str">
            <v>Profession (General)</v>
          </cell>
          <cell r="DE191" t="str">
            <v>Sense Motive</v>
          </cell>
          <cell r="DF191" t="str">
            <v>Spot</v>
          </cell>
          <cell r="DG191" t="str">
            <v>Swim</v>
          </cell>
          <cell r="DH191" t="str">
            <v>Tumble</v>
          </cell>
          <cell r="DI191" t="str">
            <v>Use Rope</v>
          </cell>
        </row>
        <row r="192">
          <cell r="A192" t="str">
            <v>Hunter of the Dead (DotF)</v>
          </cell>
          <cell r="C192" t="str">
            <v>Requirements:
Alignment: Any non-evil
Base Attack Bonus: +5
Knowledge (Undead) ranks: 5
Special Ability: Must be able to turn undead.
Special: The Hunter of the Dead must have lost one level or ability score point to the draining power of the undead.  This is the scar of unlife that all Hunters of the Dead carry.
1 Detect Undead
2 Smite Undead
3 Spurn Death's Touch
5 True Death
8 Positive Energy Burst
10 Sealed Life
Note: The differences between what was in S&amp;F and Dragon Magazine is the "Heal" class skill.  Dragon Magazine didn't give it; Defenders of the Faith consider it a "Class" skill.</v>
          </cell>
          <cell r="D192" t="str">
            <v>WotC</v>
          </cell>
          <cell r="E192" t="str">
            <v>Defenders of the Faith</v>
          </cell>
          <cell r="F192">
            <v>62</v>
          </cell>
          <cell r="G192">
            <v>10</v>
          </cell>
          <cell r="H192">
            <v>8</v>
          </cell>
          <cell r="I192">
            <v>1</v>
          </cell>
          <cell r="K192" t="str">
            <v>Undead</v>
          </cell>
          <cell r="L192" t="str">
            <v>Wis</v>
          </cell>
          <cell r="M192" t="str">
            <v>level</v>
          </cell>
          <cell r="N192">
            <v>2</v>
          </cell>
          <cell r="AF192">
            <v>0.5</v>
          </cell>
          <cell r="AL192">
            <v>0.33</v>
          </cell>
          <cell r="AR192">
            <v>0.33</v>
          </cell>
          <cell r="CS192">
            <v>2</v>
          </cell>
          <cell r="CT192" t="str">
            <v>Concentration</v>
          </cell>
          <cell r="CU192" t="str">
            <v>Heal</v>
          </cell>
          <cell r="CV192" t="str">
            <v>Knowledge (Undead)</v>
          </cell>
          <cell r="CW192" t="str">
            <v>Knowledge (Religion)</v>
          </cell>
          <cell r="CX192" t="str">
            <v>Profession (General)</v>
          </cell>
          <cell r="CY192" t="str">
            <v>Ride</v>
          </cell>
          <cell r="CZ192" t="str">
            <v>Search</v>
          </cell>
        </row>
        <row r="193">
          <cell r="A193" t="str">
            <v>Hunter of the Dead (Dragon Mag)</v>
          </cell>
          <cell r="C193" t="str">
            <v>Requirements:
Alignment: Any non-evil
Base Attack Bonus: +5
Knowledge (Undead) ranks: 5
Special Ability: Must be able to turn undead.
Special: The Hunter of the Dead must have lost one level or ability score point to the draining power of the undead.  This is the scar of unlife that all Hunters of the Dead carry.
1 Detect Undead
2 Smite Undead
3 Spurn Death's Touch
5 True Death
8 Positive Energy Burst
10 Sealed Life
Note: The differences between what was in S&amp;F and Dragon Magazine is the "Heal" class skill.  Dragon Magazine didn't give it; Defenders of the Faith consider it a "Class" skill.</v>
          </cell>
          <cell r="D193" t="str">
            <v>Piazo</v>
          </cell>
          <cell r="E193" t="str">
            <v>Dragon 276</v>
          </cell>
          <cell r="F193">
            <v>80</v>
          </cell>
          <cell r="G193">
            <v>10</v>
          </cell>
          <cell r="H193">
            <v>8</v>
          </cell>
          <cell r="I193">
            <v>1</v>
          </cell>
          <cell r="K193" t="str">
            <v>Undead</v>
          </cell>
          <cell r="L193" t="str">
            <v>Wis</v>
          </cell>
          <cell r="M193" t="str">
            <v>level</v>
          </cell>
          <cell r="N193">
            <v>2</v>
          </cell>
          <cell r="AF193">
            <v>0.5</v>
          </cell>
          <cell r="AL193">
            <v>0.33</v>
          </cell>
          <cell r="AR193">
            <v>0.33</v>
          </cell>
          <cell r="BP193">
            <v>1</v>
          </cell>
          <cell r="CS193">
            <v>2</v>
          </cell>
          <cell r="CT193" t="str">
            <v>Concentration</v>
          </cell>
          <cell r="CU193" t="str">
            <v>Knowledge (Undead)</v>
          </cell>
          <cell r="CV193" t="str">
            <v>Knowledge (Religion)</v>
          </cell>
          <cell r="CW193" t="str">
            <v>Profession (General)</v>
          </cell>
          <cell r="CX193" t="str">
            <v>Ride</v>
          </cell>
          <cell r="CY193" t="str">
            <v>Search</v>
          </cell>
        </row>
        <row r="194">
          <cell r="A194" t="str">
            <v>Hunter of the Fallen</v>
          </cell>
          <cell r="D194" t="str">
            <v>AEG</v>
          </cell>
          <cell r="E194" t="str">
            <v>Undead</v>
          </cell>
          <cell r="AF194">
            <v>0.33</v>
          </cell>
          <cell r="AL194">
            <v>0.33</v>
          </cell>
          <cell r="AR194">
            <v>0.33</v>
          </cell>
        </row>
        <row r="195">
          <cell r="A195" t="str">
            <v>Iaijutsu Master</v>
          </cell>
          <cell r="D195" t="str">
            <v>AEG</v>
          </cell>
          <cell r="E195" t="str">
            <v>Rokugan</v>
          </cell>
          <cell r="AF195">
            <v>0.33</v>
          </cell>
          <cell r="AL195">
            <v>0.33</v>
          </cell>
          <cell r="AR195">
            <v>0.33</v>
          </cell>
        </row>
        <row r="196">
          <cell r="A196" t="str">
            <v>Illusionist</v>
          </cell>
          <cell r="C196" t="str">
            <v>Weapon and Armor Proficiency: Illusionists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96" t="str">
            <v>WotC</v>
          </cell>
          <cell r="E196" t="str">
            <v>3.5e SRD</v>
          </cell>
          <cell r="G196">
            <v>20</v>
          </cell>
          <cell r="H196">
            <v>4</v>
          </cell>
          <cell r="I196">
            <v>0.5</v>
          </cell>
          <cell r="AF196">
            <v>0.33</v>
          </cell>
          <cell r="AL196">
            <v>0.33</v>
          </cell>
          <cell r="AR196">
            <v>0.5</v>
          </cell>
          <cell r="AX196">
            <v>1</v>
          </cell>
          <cell r="AZ196" t="str">
            <v>Metamagic</v>
          </cell>
          <cell r="CP196">
            <v>1</v>
          </cell>
          <cell r="CR196" t="str">
            <v>familiar</v>
          </cell>
          <cell r="CS196">
            <v>2</v>
          </cell>
          <cell r="CT196" t="str">
            <v>Concentration</v>
          </cell>
          <cell r="CU196" t="str">
            <v>Craft (General)</v>
          </cell>
          <cell r="CV196" t="str">
            <v>Decipher Script</v>
          </cell>
          <cell r="CW196" t="str">
            <v>Knowledge (General)</v>
          </cell>
          <cell r="CX196" t="str">
            <v>Profession (General)</v>
          </cell>
          <cell r="CY196" t="str">
            <v>Spellcraft</v>
          </cell>
        </row>
        <row r="197">
          <cell r="A197" t="str">
            <v>Immoliated</v>
          </cell>
          <cell r="C197" t="str">
            <v>BAB:  +5
Feats:  Great Fortitude, Toughness
Special:  Fire Subtype
Weapon and Armor Proficiency:  The immolated gains no proficiency in any type of weapons, armor, or shields.
1st:  Body of Fire, Fire Shield
2nd:  Elemental Form
3rd:  Flame Staff
4th:  Hurl Flame
5th:  Mask of Incorporeal Fire</v>
          </cell>
          <cell r="D197" t="str">
            <v>Green Ronin</v>
          </cell>
          <cell r="E197" t="str">
            <v>Hammer &amp; Helm</v>
          </cell>
          <cell r="F197">
            <v>31</v>
          </cell>
          <cell r="G197">
            <v>5</v>
          </cell>
          <cell r="H197">
            <v>8</v>
          </cell>
          <cell r="I197">
            <v>0.75</v>
          </cell>
          <cell r="AF197">
            <v>0.5</v>
          </cell>
          <cell r="AL197">
            <v>0.5</v>
          </cell>
          <cell r="AR197">
            <v>0.33</v>
          </cell>
          <cell r="CS197">
            <v>2</v>
          </cell>
          <cell r="CT197" t="str">
            <v>Climb</v>
          </cell>
          <cell r="CU197" t="str">
            <v>Craft (General)</v>
          </cell>
          <cell r="CV197" t="str">
            <v>Intimidate</v>
          </cell>
          <cell r="CW197" t="str">
            <v>Jump</v>
          </cell>
          <cell r="CX197" t="str">
            <v>Spot</v>
          </cell>
          <cell r="CY197" t="str">
            <v>Survival</v>
          </cell>
          <cell r="CZ197" t="str">
            <v>Swim</v>
          </cell>
        </row>
        <row r="198">
          <cell r="A198" t="str">
            <v>Incantatrix</v>
          </cell>
          <cell r="C198" t="str">
            <v>Requirements:
Skills: Concentration: 4 ranks; Knowledge (Arcana): 8 ranks; Knowledge (The Planes): 8 ranks; Spellcraft: 4 ranks
Feats: Iron Will, any metamagic feat.
Spellcasting: Able to cast 3rd-level arcane spells. 
Weapon and Armor Proficiency: No additional proficiency gained.
Class Abilities:
Gains additional arcane spells per day per class level of Incantatrix.
1st: Bonus Metamagic Feat
2nd: Send Away
3rd: See Ethereal
4th: Strike Ethereal
5th: Bonus Metamagic Feat
6th: Hardy Spirit
7th: Instant Metamagic 1/day
8th: Improved Metamagic
9th: Instant Metamagic: 2/day
10th: Bonus Metamagic Feat, Drain Item</v>
          </cell>
          <cell r="D198" t="str">
            <v>WotC</v>
          </cell>
          <cell r="E198" t="str">
            <v>Magic of Faerun</v>
          </cell>
          <cell r="F198">
            <v>31</v>
          </cell>
          <cell r="G198">
            <v>10</v>
          </cell>
          <cell r="H198">
            <v>4</v>
          </cell>
          <cell r="I198">
            <v>0.5</v>
          </cell>
          <cell r="AF198">
            <v>0.33</v>
          </cell>
          <cell r="AL198">
            <v>0.33</v>
          </cell>
          <cell r="AR198">
            <v>0.5</v>
          </cell>
          <cell r="AY198">
            <v>1</v>
          </cell>
          <cell r="BP198">
            <v>1</v>
          </cell>
          <cell r="CS198">
            <v>2</v>
          </cell>
          <cell r="CT198" t="str">
            <v>Concentration</v>
          </cell>
          <cell r="CU198" t="str">
            <v>Craft (General)</v>
          </cell>
          <cell r="CV198" t="str">
            <v>Heal</v>
          </cell>
          <cell r="CW198" t="str">
            <v>Intimidate</v>
          </cell>
          <cell r="CX198" t="str">
            <v>Knowledge (The Planes)</v>
          </cell>
          <cell r="CY198" t="str">
            <v>Knowledge (Arcana)</v>
          </cell>
          <cell r="CZ198" t="str">
            <v>Profession (General)</v>
          </cell>
          <cell r="DA198" t="str">
            <v>Spellcraft</v>
          </cell>
        </row>
        <row r="199">
          <cell r="A199" t="str">
            <v>Inkyo</v>
          </cell>
          <cell r="D199" t="str">
            <v>AEG</v>
          </cell>
          <cell r="E199" t="str">
            <v>Rokugan</v>
          </cell>
          <cell r="AF199">
            <v>0.33</v>
          </cell>
          <cell r="AL199">
            <v>0.33</v>
          </cell>
          <cell r="AR199">
            <v>0.33</v>
          </cell>
        </row>
        <row r="200">
          <cell r="A200" t="str">
            <v>Invisible Blade</v>
          </cell>
          <cell r="D200" t="str">
            <v>Piazo</v>
          </cell>
          <cell r="E200" t="str">
            <v>Dragon ?</v>
          </cell>
          <cell r="AF200">
            <v>0.33</v>
          </cell>
          <cell r="AL200">
            <v>0.33</v>
          </cell>
          <cell r="AR200">
            <v>0.33</v>
          </cell>
        </row>
        <row r="201">
          <cell r="A201" t="str">
            <v>Ironbound</v>
          </cell>
          <cell r="C201" t="str">
            <v>BAB:  +5
Feats:  Armor Proficiency (Heavy), Exotic Armor Proficiency (any)
Skills:  Craft (Weaponsmithing) 5 ranks
Weapon and Armor Proficiency:  The ironbound gains no proficiency in any weapons, but is proficient in all armor &amp; shields.
1st:  Exotic Armor Proficiency, Ready Shield
2nd:  AC Bonus (+2)
3rd:  Exotic Armor Proficiency, Armored Home (-7)
4th:  Fortress of One, Shield of Faith
5th:  Exotic Armor Proficiency, AC Bonus (+3)
6th:  Dual Shield
7th:  Exotic Armor Proficiency, Armored Home (any)
8th:  Unhindered, Magic Vestment
9th:  Exotic Armor Proficiency, Armored Will
10th:  Untouchable</v>
          </cell>
          <cell r="D201" t="str">
            <v>Green Ronin</v>
          </cell>
          <cell r="E201" t="str">
            <v>Hammer &amp; Helm</v>
          </cell>
          <cell r="F201">
            <v>32</v>
          </cell>
          <cell r="G201">
            <v>10</v>
          </cell>
          <cell r="H201">
            <v>10</v>
          </cell>
          <cell r="I201">
            <v>0.75</v>
          </cell>
          <cell r="AF201">
            <v>0.5</v>
          </cell>
          <cell r="AL201">
            <v>0.33</v>
          </cell>
          <cell r="AR201">
            <v>0.33</v>
          </cell>
          <cell r="AX201">
            <v>1</v>
          </cell>
          <cell r="AY201">
            <v>1</v>
          </cell>
          <cell r="AZ201" t="str">
            <v>List_Validation</v>
          </cell>
          <cell r="CS201">
            <v>2</v>
          </cell>
          <cell r="CT201" t="str">
            <v>Climb</v>
          </cell>
          <cell r="CU201" t="str">
            <v>Craft (General)</v>
          </cell>
          <cell r="CV201" t="str">
            <v>Handle Animal</v>
          </cell>
          <cell r="CW201" t="str">
            <v>Intimidate</v>
          </cell>
          <cell r="CX201" t="str">
            <v>Jump</v>
          </cell>
          <cell r="CY201" t="str">
            <v>Ride</v>
          </cell>
          <cell r="CZ201" t="str">
            <v>Swim</v>
          </cell>
        </row>
        <row r="202">
          <cell r="A202" t="str">
            <v>Kensei</v>
          </cell>
          <cell r="D202" t="str">
            <v>AEG</v>
          </cell>
          <cell r="E202" t="str">
            <v>Rokugan</v>
          </cell>
          <cell r="AF202">
            <v>0.33</v>
          </cell>
          <cell r="AL202">
            <v>0.33</v>
          </cell>
          <cell r="AR202">
            <v>0.33</v>
          </cell>
        </row>
        <row r="203">
          <cell r="A203" t="str">
            <v>Kishi Charger</v>
          </cell>
          <cell r="D203" t="str">
            <v>AEG</v>
          </cell>
          <cell r="E203" t="str">
            <v>Rokugan</v>
          </cell>
          <cell r="AF203">
            <v>0.33</v>
          </cell>
          <cell r="AL203">
            <v>0.33</v>
          </cell>
          <cell r="AR203">
            <v>0.33</v>
          </cell>
        </row>
        <row r="204">
          <cell r="A204" t="str">
            <v>Knight Chaplain</v>
          </cell>
          <cell r="C204" t="str">
            <v>BAB:  +5
Feats:  Skill Focus (Heal)
Skills:  Concentration 4 ranks, Heal 4 ranks
Weapon and Armor Proficiency:  The knight chaplain is proficient with the use of all simple and martial weapons, as well as light, medium, &amp; heavy armor and shields.
1st:  Free Feats
2nd:  Healing Focus
3rd:  Bonus Feat
4th:  Field Medic
5th:  Healing Under Fire
6th:  Bonus Feat
7th:  Healing Under Fire
8th:  Last Rites
9th:  Bonus Feat, Healing Focus
10th:  Combat Healing</v>
          </cell>
          <cell r="D204" t="str">
            <v>AEG</v>
          </cell>
          <cell r="E204" t="str">
            <v>War</v>
          </cell>
          <cell r="F204">
            <v>62</v>
          </cell>
          <cell r="G204">
            <v>10</v>
          </cell>
          <cell r="H204">
            <v>8</v>
          </cell>
          <cell r="I204">
            <v>0.75</v>
          </cell>
          <cell r="AF204">
            <v>0.5</v>
          </cell>
          <cell r="AL204">
            <v>0.33</v>
          </cell>
          <cell r="AR204">
            <v>0.5</v>
          </cell>
          <cell r="AX204">
            <v>3</v>
          </cell>
          <cell r="AY204">
            <v>3</v>
          </cell>
          <cell r="AZ204" t="str">
            <v>FighterBonus</v>
          </cell>
          <cell r="CS204">
            <v>4</v>
          </cell>
          <cell r="CT204" t="str">
            <v>Concentration</v>
          </cell>
          <cell r="CU204" t="str">
            <v>Craft (General)</v>
          </cell>
          <cell r="CV204" t="str">
            <v>Heal</v>
          </cell>
          <cell r="CW204" t="str">
            <v>Listen</v>
          </cell>
          <cell r="CX204" t="str">
            <v>Ride</v>
          </cell>
          <cell r="CY204" t="str">
            <v>Search</v>
          </cell>
          <cell r="CZ204" t="str">
            <v>Spot</v>
          </cell>
        </row>
        <row r="205">
          <cell r="A205" t="str">
            <v>Knight of the Black Forge</v>
          </cell>
          <cell r="C205" t="str">
            <v>Alignment:  Any Good
BAB:  +5
Feats:  Great Fortitude, Iron Will
Skills:  Knowledge (Religion) 5 ranks
Spellcasting:  Able to cast 2nd level Necromancy spells
Special:  Cannot have the Leadership feat
Special:  Must seek out &amp; single-handedly slay an undead creature.  The type slain determines the effects some class abilities.
Weapon and Armor Proficiency:  The knight of the black forge is proficient in all simple &amp; martial weapons as well as all armor &amp; shields.
Spellcasting:  Divine spells based on Wisdom.
1st:  Alignment Anathema, Life from Undeath, Divine Spellcasting
2nd:  Bond of Unlife (Ability Score Increase)
4th:  Horror of Horrors
6th:  Bond of Unlife (Special Attack)
8th:  Undeath before Death
10th:  Bond of Unlife (Escape)</v>
          </cell>
          <cell r="D205" t="str">
            <v>Green Ronin</v>
          </cell>
          <cell r="E205" t="str">
            <v>Hammer &amp; Helm</v>
          </cell>
          <cell r="F205">
            <v>33</v>
          </cell>
          <cell r="G205">
            <v>10</v>
          </cell>
          <cell r="H205">
            <v>10</v>
          </cell>
          <cell r="I205">
            <v>1</v>
          </cell>
          <cell r="AF205">
            <v>0.5</v>
          </cell>
          <cell r="AL205">
            <v>0.33</v>
          </cell>
          <cell r="AR205">
            <v>0.5</v>
          </cell>
          <cell r="CS205">
            <v>2</v>
          </cell>
          <cell r="CT205" t="str">
            <v>Climb</v>
          </cell>
          <cell r="CU205" t="str">
            <v>Concentration</v>
          </cell>
          <cell r="CV205" t="str">
            <v>Craft (General)</v>
          </cell>
          <cell r="CW205" t="str">
            <v>Intimidate</v>
          </cell>
          <cell r="CX205" t="str">
            <v>Jump</v>
          </cell>
          <cell r="CY205" t="str">
            <v>Knowledge (Arcana)</v>
          </cell>
          <cell r="CZ205" t="str">
            <v>Knowledge (Religion)</v>
          </cell>
          <cell r="DA205" t="str">
            <v>Profession (General)</v>
          </cell>
          <cell r="DB205" t="str">
            <v>Ride</v>
          </cell>
        </row>
        <row r="206">
          <cell r="A206" t="str">
            <v>Knight of the Chalice</v>
          </cell>
          <cell r="C206" t="str">
            <v>Alignment: Lawful Good
Base Attack Bonus: +8
Knowledge (Religion): 10 ranks; Knowledge (The Planes): 5 ranks.
Spells: Ability to cast divine spells, including Protection from Evil.
Equipment: Magic (+1 or better) full plate armor.
Special: Has Demons as a favored enemy, and has defeated a demon or driven it back to its home plane.
Weapon and Armor Proficiency: Light, Medium, and Heavy Armors; Shields; All Simple and Martial Weapons.
1st: Demonslaying +1/+1d6; Censure Demons
2nd: Courage of Heaven
3rd: Demonslaying +2/+2d6
5th: Heavenly Devotion
6th: Demonslaying +3/+3d6
8th: Consecrated Aura
9th: Demonslaying +4/+4d6
10th: Holy Aura</v>
          </cell>
          <cell r="D206" t="str">
            <v>WotC</v>
          </cell>
          <cell r="E206" t="str">
            <v>Defenders of the Faith</v>
          </cell>
          <cell r="F206">
            <v>63</v>
          </cell>
          <cell r="G206">
            <v>10</v>
          </cell>
          <cell r="H206">
            <v>12</v>
          </cell>
          <cell r="I206">
            <v>1</v>
          </cell>
          <cell r="AF206">
            <v>0.5</v>
          </cell>
          <cell r="AL206">
            <v>0.33</v>
          </cell>
          <cell r="AR206">
            <v>0.5</v>
          </cell>
          <cell r="CS206">
            <v>2</v>
          </cell>
          <cell r="CT206" t="str">
            <v>Concentration</v>
          </cell>
          <cell r="CU206" t="str">
            <v>Craft (General)</v>
          </cell>
          <cell r="CV206" t="str">
            <v>Diplomacy</v>
          </cell>
          <cell r="CW206" t="str">
            <v>Intimidate</v>
          </cell>
          <cell r="CX206" t="str">
            <v>Knowledge (The Planes)</v>
          </cell>
          <cell r="CY206" t="str">
            <v>Knowledge (Religion)</v>
          </cell>
          <cell r="CZ206" t="str">
            <v>Profession (General)</v>
          </cell>
          <cell r="DA206" t="str">
            <v>Sense Motive</v>
          </cell>
        </row>
        <row r="207">
          <cell r="A207" t="str">
            <v>Knight of the Chord</v>
          </cell>
          <cell r="D207" t="str">
            <v>Malhavoc</v>
          </cell>
          <cell r="E207" t="str">
            <v>BoEM2</v>
          </cell>
          <cell r="AF207">
            <v>0.33</v>
          </cell>
          <cell r="AL207">
            <v>0.33</v>
          </cell>
          <cell r="AR207">
            <v>0.33</v>
          </cell>
        </row>
        <row r="208">
          <cell r="A208" t="str">
            <v>Knight of the Eternal Eye</v>
          </cell>
          <cell r="D208" t="str">
            <v>AEG</v>
          </cell>
          <cell r="E208" t="str">
            <v>Undead</v>
          </cell>
          <cell r="AF208">
            <v>0.33</v>
          </cell>
          <cell r="AL208">
            <v>0.33</v>
          </cell>
          <cell r="AR208">
            <v>0.33</v>
          </cell>
        </row>
        <row r="209">
          <cell r="A209" t="str">
            <v>Knight of the Middle Circle</v>
          </cell>
          <cell r="C209" t="str">
            <v>Alignment: Good; nonchaotic
Base Attack Bonus: +6
Handle Animal: 7 ranks; Gather Information: 4 ranks; Innuendo: 4 ranks
Weapon and Armor Proficiency: Light, Medium, and Heavy Armor; Shields; Simple and Martial weapons.
1st: Spells: Divine; Combat Sense +2; Blind-Fight
2nd: Tongues
3rd: True Strike 1/day
5th: Combat Sense +4
6th: True Strike 2/day
9th: True Strike 3/day
10th: Combat Sense +6</v>
          </cell>
          <cell r="D209" t="str">
            <v>WotC</v>
          </cell>
          <cell r="E209" t="str">
            <v>Defenders of the Faith</v>
          </cell>
          <cell r="F209">
            <v>65</v>
          </cell>
          <cell r="G209">
            <v>10</v>
          </cell>
          <cell r="H209">
            <v>4</v>
          </cell>
          <cell r="I209">
            <v>1</v>
          </cell>
          <cell r="AF209">
            <v>0.33</v>
          </cell>
          <cell r="AL209">
            <v>0.33</v>
          </cell>
          <cell r="AR209">
            <v>0.5</v>
          </cell>
          <cell r="CS209">
            <v>4</v>
          </cell>
          <cell r="CT209" t="str">
            <v>Concentration</v>
          </cell>
          <cell r="CU209" t="str">
            <v>Diplomacy</v>
          </cell>
          <cell r="CV209" t="str">
            <v>Handle Animal</v>
          </cell>
          <cell r="CW209" t="str">
            <v>Heal</v>
          </cell>
          <cell r="CX209" t="str">
            <v>Innuendo</v>
          </cell>
          <cell r="CY209" t="str">
            <v>Knowledge (Arcana)</v>
          </cell>
          <cell r="CZ209" t="str">
            <v>Profession (General)</v>
          </cell>
          <cell r="DA209" t="str">
            <v>Ride</v>
          </cell>
          <cell r="DB209" t="str">
            <v>Sense Motive</v>
          </cell>
        </row>
        <row r="210">
          <cell r="A210" t="str">
            <v>Knight Protector of the Great Kingdom</v>
          </cell>
          <cell r="C210" t="str">
            <v>Requirements:
Base Attack Bonus: +4
Race: Dwarf, elf, half-elf, human.
Diplomacy ranks: 6; Knowledge (Nobility and Royalty) ranks: 4; Ride ranks: 6
Feats: Power Attack, Cleave, Mounted Combat, Great Cleave; Heavy Armor proficiency.
Alignment: Lawful.
Other: Gain membership in the order.
1 Defensive blow +2, shining beacon
2 Best effort +2, Iron Will
3 Supreme Cleave
4 Defensive blow +3
5 Best effort +3
6 No mercy +1
7 Defensive blow +4
8 Best effort +4
9 No mercy +2
10 Best effort +5, defensive blow +5</v>
          </cell>
          <cell r="D210" t="str">
            <v>WotC</v>
          </cell>
          <cell r="E210" t="str">
            <v>Sword &amp; Fist</v>
          </cell>
          <cell r="F210">
            <v>24</v>
          </cell>
          <cell r="G210">
            <v>10</v>
          </cell>
          <cell r="H210">
            <v>10</v>
          </cell>
          <cell r="I210">
            <v>1</v>
          </cell>
          <cell r="AF210">
            <v>0.33</v>
          </cell>
          <cell r="AL210">
            <v>0.33</v>
          </cell>
          <cell r="AR210">
            <v>0.5</v>
          </cell>
          <cell r="CS210">
            <v>2</v>
          </cell>
          <cell r="CT210" t="str">
            <v>Diplomacy</v>
          </cell>
          <cell r="CU210" t="str">
            <v>Intimidate</v>
          </cell>
          <cell r="CV210" t="str">
            <v>Knowledge (Nobility/Royalty)</v>
          </cell>
          <cell r="CW210" t="str">
            <v>Ride</v>
          </cell>
          <cell r="CX210" t="str">
            <v>Spot</v>
          </cell>
        </row>
        <row r="211">
          <cell r="A211" t="str">
            <v>Knight-Errant of Silverymoon</v>
          </cell>
          <cell r="C211" t="str">
            <v>Alignment:  Any Good
BAB:  +5
Feats:  Mounted Combat, Ride-by Attack, Survivor, Weapon Focus (light or heavy lance)
Skills:  Intuit Direction 2 ranks, Knowledge (Local Silverymoon) or Knowledge (Local The North) 4 ranks, Ride 4 ranks, Spot 4 ranks
Special:  Serve among the Knights of Silver for 1 year &amp; then petition Knight-Grand Commander Sernius Alathar for a detachment as a knight-errant or gain a commission as a knight-errant directly from Taern Hornblade, High Mage of Silverymoon.
Weapon and Armor Proficiency:  The knight-errant of Silverymoon gains no proficiency in any type of weapons, armor, or shields.
1st:  Badge of Office, 1st Sworn Enemy
2nd:  Fighter Feat, Marches Knowledge
3rd:  Homeland
4th:  Fast March
5th:  Fighter Feat
6th:  Faultless Navigation
7th:  2nd Sworn Enemy
8th:  Expert Rider
9th:  Fighter Feat
10th:  Loyal Heart</v>
          </cell>
          <cell r="D211" t="str">
            <v>WotC</v>
          </cell>
          <cell r="E211" t="str">
            <v>Silver Marches</v>
          </cell>
          <cell r="F211">
            <v>113</v>
          </cell>
          <cell r="G211">
            <v>10</v>
          </cell>
          <cell r="H211">
            <v>8</v>
          </cell>
          <cell r="I211">
            <v>1</v>
          </cell>
          <cell r="AF211">
            <v>0.5</v>
          </cell>
          <cell r="AL211">
            <v>0.33</v>
          </cell>
          <cell r="AR211">
            <v>0.33</v>
          </cell>
          <cell r="AX211">
            <v>2</v>
          </cell>
          <cell r="AZ211" t="str">
            <v>FighterBonus</v>
          </cell>
          <cell r="CS211">
            <v>4</v>
          </cell>
          <cell r="CT211" t="str">
            <v>Bluff</v>
          </cell>
          <cell r="CU211" t="str">
            <v>Climb</v>
          </cell>
          <cell r="CV211" t="str">
            <v>Diplomacy</v>
          </cell>
          <cell r="CW211" t="str">
            <v>Handle Animal</v>
          </cell>
          <cell r="CX211" t="str">
            <v>Hide</v>
          </cell>
          <cell r="CY211" t="str">
            <v>Intimidate</v>
          </cell>
          <cell r="CZ211" t="str">
            <v>Jump</v>
          </cell>
          <cell r="DA211" t="str">
            <v>Knowledge (General)</v>
          </cell>
          <cell r="DB211" t="str">
            <v>Listen</v>
          </cell>
          <cell r="DC211" t="str">
            <v>Move Silently</v>
          </cell>
          <cell r="DD211" t="str">
            <v>Ride</v>
          </cell>
          <cell r="DE211" t="str">
            <v>Sense Motive</v>
          </cell>
          <cell r="DF211" t="str">
            <v>Speak Language</v>
          </cell>
          <cell r="DG211" t="str">
            <v>Spot</v>
          </cell>
          <cell r="DH211" t="str">
            <v>Survival</v>
          </cell>
          <cell r="DI211" t="str">
            <v>Write Language</v>
          </cell>
        </row>
        <row r="212">
          <cell r="A212" t="str">
            <v>Kolat Agent</v>
          </cell>
          <cell r="D212" t="str">
            <v>AEG</v>
          </cell>
          <cell r="E212" t="str">
            <v>Rokugan</v>
          </cell>
          <cell r="AF212">
            <v>0.33</v>
          </cell>
          <cell r="AL212">
            <v>0.33</v>
          </cell>
          <cell r="AR212">
            <v>0.33</v>
          </cell>
        </row>
        <row r="213">
          <cell r="A213" t="str">
            <v>Lancer</v>
          </cell>
          <cell r="C213" t="str">
            <v>BAB:  +6
Feats:  Dodge, Mobility, Skill Focus (Jump), Weapon Focus (any polearm)
Skills:  Jump 4 ranks, Tumble 4 ranks
Weapon and Armor Proficiency:  The lancer is proficient with the use of all simple and martial weapons, as well as light &amp; medium armor.
1st:  Close Combat
2nd:  Pole Vault
3rd:  Extra Critical +1
4th:  Defensive Spin
5th:  Extended Reach
6th:  Set for Blood
7th:  Double Attack
8th:  Extra Critical +2
9th:  Spear Point
10th:  Spin Attack</v>
          </cell>
          <cell r="D213" t="str">
            <v>AEG</v>
          </cell>
          <cell r="E213" t="str">
            <v>War</v>
          </cell>
          <cell r="F213">
            <v>65</v>
          </cell>
          <cell r="G213">
            <v>10</v>
          </cell>
          <cell r="H213">
            <v>10</v>
          </cell>
          <cell r="I213">
            <v>1</v>
          </cell>
          <cell r="AF213">
            <v>0.33</v>
          </cell>
          <cell r="AL213">
            <v>0.5</v>
          </cell>
          <cell r="AR213">
            <v>0.33</v>
          </cell>
          <cell r="CS213">
            <v>2</v>
          </cell>
          <cell r="CT213" t="str">
            <v>Balance</v>
          </cell>
          <cell r="CU213" t="str">
            <v>Climb</v>
          </cell>
          <cell r="CV213" t="str">
            <v>Craft (General)</v>
          </cell>
          <cell r="CW213" t="str">
            <v>Handle Animal</v>
          </cell>
          <cell r="CX213" t="str">
            <v>Jump</v>
          </cell>
          <cell r="CY213" t="str">
            <v>Ride</v>
          </cell>
          <cell r="CZ213" t="str">
            <v>Swim</v>
          </cell>
          <cell r="DA213" t="str">
            <v>Tumble</v>
          </cell>
        </row>
        <row r="214">
          <cell r="A214" t="str">
            <v>Lasher</v>
          </cell>
          <cell r="C214" t="str">
            <v>Requirements:
Base Attack Bonus: +5
Rope Use rank: 2
Craft (Leatherworking) ranks: 2
Weapon Focus: Whip
Exotic Weapon Proficiency: Whip.
Special: The lasher must own a whip or whip dagger. Usually, a lasher owns both types of whip (and, if wealthy enough, mighty versions of both types).
1 Whip sneak attack +1d6, close combat, wound, whip lash
2 Improved trip, third hand
3 Crack of fate
4 Lashing whip
5 Whip sneak attack +2d6
6 Improved Disarm
7 Stunning snap
8 Crack of doom
9 Whip sneak attack +3d6
10 Death spiral</v>
          </cell>
          <cell r="D214" t="str">
            <v>WotC</v>
          </cell>
          <cell r="E214" t="str">
            <v>Sword &amp; Fist</v>
          </cell>
          <cell r="F214">
            <v>25</v>
          </cell>
          <cell r="G214">
            <v>10</v>
          </cell>
          <cell r="H214">
            <v>10</v>
          </cell>
          <cell r="I214">
            <v>1</v>
          </cell>
          <cell r="AF214">
            <v>0.33</v>
          </cell>
          <cell r="AL214">
            <v>0.5</v>
          </cell>
          <cell r="AR214">
            <v>0.33</v>
          </cell>
          <cell r="CS214">
            <v>2</v>
          </cell>
          <cell r="CT214" t="str">
            <v>Balance</v>
          </cell>
          <cell r="CU214" t="str">
            <v>Craft (General)</v>
          </cell>
          <cell r="CV214" t="str">
            <v>Escape Artist</v>
          </cell>
          <cell r="CW214" t="str">
            <v>Intimidate</v>
          </cell>
          <cell r="CX214" t="str">
            <v>Jump</v>
          </cell>
          <cell r="CY214" t="str">
            <v>Spot</v>
          </cell>
          <cell r="CZ214" t="str">
            <v>Use Rope</v>
          </cell>
        </row>
        <row r="215">
          <cell r="A215" t="str">
            <v>Legionnaire</v>
          </cell>
          <cell r="C215" t="str">
            <v>Weapon and Armor Proficiency:  The legionnaire is proficient with the use of all simple &amp; martial weapons and light, medium, &amp; heavy armor &amp; shields.
1st:  Formation Fighting
2nd:  Endurance, Pack March
4th:  Bonus Feat
6th:  Hump I</v>
          </cell>
          <cell r="D215" t="str">
            <v>AEG</v>
          </cell>
          <cell r="E215" t="str">
            <v>Mercenaries</v>
          </cell>
          <cell r="F215">
            <v>32</v>
          </cell>
          <cell r="G215">
            <v>20</v>
          </cell>
          <cell r="H215">
            <v>10</v>
          </cell>
          <cell r="I215">
            <v>1</v>
          </cell>
          <cell r="AF215">
            <v>0.5</v>
          </cell>
          <cell r="AL215">
            <v>0.33</v>
          </cell>
          <cell r="AR215">
            <v>0.33</v>
          </cell>
          <cell r="AX215">
            <v>4</v>
          </cell>
          <cell r="AY215">
            <v>7</v>
          </cell>
          <cell r="AZ215" t="str">
            <v>List_Validation</v>
          </cell>
          <cell r="CS215">
            <v>2</v>
          </cell>
          <cell r="CT215" t="str">
            <v>Climb</v>
          </cell>
          <cell r="CU215" t="str">
            <v>Craft (General)</v>
          </cell>
          <cell r="CV215" t="str">
            <v>Handle Animal</v>
          </cell>
          <cell r="CW215" t="str">
            <v>Jump</v>
          </cell>
          <cell r="CX215" t="str">
            <v>Ride</v>
          </cell>
          <cell r="CY215" t="str">
            <v>Swim</v>
          </cell>
        </row>
        <row r="216">
          <cell r="A216" t="str">
            <v>Life Drinker</v>
          </cell>
          <cell r="C216" t="str">
            <v>Requirements:
Alignment: Any Evil
Knowledge (Arcana): 6 ranks
Spellcraft: 6 ranks
Special: Must have the vampire template.
Weapon and Armor Proficiency: A life drinker gains no new proficiency in any weapons or armor.
1st Lifewell, Invigorate
2nd Empower Blood Spell
3rd Heighten Blood Spell
4th Blood Gift
5th Blood Servant, Night Shroud
6th Maximize Blood Spell
7th Greater Blood Drain, Night's Boon
8th Quicken Blood Spell
9th Night's Strength  
10th Blood Revel</v>
          </cell>
          <cell r="D216" t="str">
            <v>Piazo</v>
          </cell>
          <cell r="E216" t="str">
            <v>Dragon 288</v>
          </cell>
          <cell r="F216">
            <v>64</v>
          </cell>
          <cell r="G216">
            <v>10</v>
          </cell>
          <cell r="H216">
            <v>12</v>
          </cell>
          <cell r="I216">
            <v>0.75</v>
          </cell>
          <cell r="AF216">
            <v>0.5</v>
          </cell>
          <cell r="AL216">
            <v>0.5</v>
          </cell>
          <cell r="AR216">
            <v>0.5</v>
          </cell>
          <cell r="CS216">
            <v>4</v>
          </cell>
          <cell r="CT216" t="str">
            <v>Bluff</v>
          </cell>
          <cell r="CU216" t="str">
            <v>Hide</v>
          </cell>
          <cell r="CV216" t="str">
            <v>Knowledge (Arcana)</v>
          </cell>
          <cell r="CW216" t="str">
            <v>Listen</v>
          </cell>
          <cell r="CX216" t="str">
            <v>Move Silently</v>
          </cell>
          <cell r="CY216" t="str">
            <v>Profession (General)</v>
          </cell>
          <cell r="CZ216" t="str">
            <v>Search</v>
          </cell>
          <cell r="DA216" t="str">
            <v>Sense Motive</v>
          </cell>
          <cell r="DB216" t="str">
            <v>Spellcraft</v>
          </cell>
          <cell r="DC216" t="str">
            <v>Spot</v>
          </cell>
        </row>
        <row r="217">
          <cell r="A217" t="str">
            <v>Lightbearer</v>
          </cell>
          <cell r="C217" t="str">
            <v>Requirements:
Alignment: Any Good
Race: Gnome or Halfling
Knowledge (Religion): 8 ranks
Knowledge (Local): 4 ranks
Diplomacy: 4 ranks
Feats: Alertness
Weapon and Armor Proficiency: A lightbearer gains no new proficiency in any weapons or armor.
1st Detect Evil, Light
2nd Resist Elements
3rd Share Aura, Deflect Attacks +2
4th Provide Healing
5th Darkvision
6th Deflect Attacks +4
7th Dispel Evil
8th Holy Word
9th Deflect Attacks +6
10th Resist Spells</v>
          </cell>
          <cell r="D217" t="str">
            <v>Piazo</v>
          </cell>
          <cell r="E217" t="str">
            <v>Dragon 285</v>
          </cell>
          <cell r="F217">
            <v>70</v>
          </cell>
          <cell r="G217">
            <v>10</v>
          </cell>
          <cell r="H217">
            <v>8</v>
          </cell>
          <cell r="I217">
            <v>0.75</v>
          </cell>
          <cell r="AF217">
            <v>0.5</v>
          </cell>
          <cell r="AL217">
            <v>0.5</v>
          </cell>
          <cell r="AR217">
            <v>0.5</v>
          </cell>
          <cell r="CS217">
            <v>2</v>
          </cell>
          <cell r="CT217" t="str">
            <v>Concentration</v>
          </cell>
          <cell r="CU217" t="str">
            <v>Craft (General)</v>
          </cell>
          <cell r="CV217" t="str">
            <v>Diplomacy</v>
          </cell>
          <cell r="CW217" t="str">
            <v>Heal</v>
          </cell>
          <cell r="CX217" t="str">
            <v>Intimidate</v>
          </cell>
          <cell r="CY217" t="str">
            <v>Knowledge (Local)</v>
          </cell>
          <cell r="CZ217" t="str">
            <v>Knowledge (Religion)</v>
          </cell>
          <cell r="DA217" t="str">
            <v>Listen</v>
          </cell>
          <cell r="DB217" t="str">
            <v>Profession (General)</v>
          </cell>
          <cell r="DC217" t="str">
            <v>Spellcraft</v>
          </cell>
          <cell r="DD217" t="str">
            <v>Spot</v>
          </cell>
          <cell r="DE217" t="str">
            <v>Survival</v>
          </cell>
        </row>
        <row r="218">
          <cell r="A218" t="str">
            <v>Lion's Pride</v>
          </cell>
          <cell r="D218" t="str">
            <v>AEG</v>
          </cell>
          <cell r="E218" t="str">
            <v>Rokugan</v>
          </cell>
          <cell r="AF218">
            <v>0.33</v>
          </cell>
          <cell r="AL218">
            <v>0.33</v>
          </cell>
          <cell r="AR218">
            <v>0.33</v>
          </cell>
        </row>
        <row r="219">
          <cell r="A219" t="str">
            <v>Loremaster</v>
          </cell>
          <cell r="C219" t="str">
            <v>Requirements:
Spellcasting: Ability to cast seven different divinations, one of which must be 3rd level or higher.
Two Knowledge Skills (Any type): 10 ranks in each.
Feats: Any three metamagic or item creation feats, plus Skill Focus (Knowledge [any individual Knowledge skill])
Weapon and Armor Proficiency: Loremasters gain no proficiency in any weapon or armor.
Loremasters gain +1 spell casting level of existing class for each level.
1st Secret
2nd Lore
3rd Secret
4th Bonus language
5th Secret
6th Greater lore
7th Secret
8th Bonus language
9th Secret
10th True lore</v>
          </cell>
          <cell r="D219" t="str">
            <v>WotC</v>
          </cell>
          <cell r="E219" t="str">
            <v>3.5e SRD</v>
          </cell>
          <cell r="G219">
            <v>10</v>
          </cell>
          <cell r="H219">
            <v>4</v>
          </cell>
          <cell r="I219">
            <v>0.5</v>
          </cell>
          <cell r="AF219">
            <v>0.33</v>
          </cell>
          <cell r="AL219">
            <v>0.33</v>
          </cell>
          <cell r="AR219">
            <v>0.5</v>
          </cell>
          <cell r="CS219">
            <v>4</v>
          </cell>
          <cell r="CT219" t="str">
            <v>Appraise</v>
          </cell>
          <cell r="CU219" t="str">
            <v>Concentration</v>
          </cell>
          <cell r="CV219" t="str">
            <v>Craft (General)</v>
          </cell>
          <cell r="CW219" t="str">
            <v>Decipher Script</v>
          </cell>
          <cell r="CX219" t="str">
            <v>Gather Info</v>
          </cell>
          <cell r="CY219" t="str">
            <v>Handle Animal</v>
          </cell>
          <cell r="CZ219" t="str">
            <v>Heal</v>
          </cell>
          <cell r="DA219" t="str">
            <v>Knowledge (Arcana)</v>
          </cell>
          <cell r="DB219" t="str">
            <v>Knowledge (General)</v>
          </cell>
          <cell r="DC219" t="str">
            <v>Knowledge (Nature)</v>
          </cell>
          <cell r="DD219" t="str">
            <v>Knowledge (Psionic)</v>
          </cell>
          <cell r="DE219" t="str">
            <v>Knowledge (Religion)</v>
          </cell>
          <cell r="DF219" t="str">
            <v>Perform (General)</v>
          </cell>
          <cell r="DG219" t="str">
            <v>Profession (General)</v>
          </cell>
          <cell r="DH219" t="str">
            <v>Speak Language</v>
          </cell>
          <cell r="DI219" t="str">
            <v>Spellcraft</v>
          </cell>
          <cell r="DJ219" t="str">
            <v>Use Magic Device</v>
          </cell>
          <cell r="DK219" t="str">
            <v>Use Psionic Device</v>
          </cell>
          <cell r="DL219" t="str">
            <v>Write Language</v>
          </cell>
        </row>
        <row r="220">
          <cell r="A220" t="str">
            <v>Mage of the Arcane Order</v>
          </cell>
          <cell r="C220" t="str">
            <v>Requirements:
Knowledge (Arcana): 8 ranks
Feats: Any two metamagic feats, one which must be Cooperative Spell.
Spells: Ability to cast arcane spells of 2nd level or higher.
Special: Prospective members must pay an initiation fee of 750 gp.
Weapon and Armor Proficiency: No additional proficiency gained.
Class Abilities:
Gains additional arcane spells per day per even class level of Mage of the Arcane Order.
1st: Guild Member, Spellpool I
2nd: Research Breakthrough
3rd: Bonus Language
4th: Spellpool II
5th: New Spell
6th: Bonus Language
7th: Spellpool III
8th: New Spell
9th: Research Breakthrough
10th: Regent</v>
          </cell>
          <cell r="D220" t="str">
            <v>WotC</v>
          </cell>
          <cell r="E220" t="str">
            <v>Tome &amp; Blood</v>
          </cell>
          <cell r="F220">
            <v>60</v>
          </cell>
          <cell r="G220">
            <v>10</v>
          </cell>
          <cell r="H220">
            <v>4</v>
          </cell>
          <cell r="I220">
            <v>0.5</v>
          </cell>
          <cell r="AF220">
            <v>0.33</v>
          </cell>
          <cell r="AL220">
            <v>0.33</v>
          </cell>
          <cell r="AR220">
            <v>0.5</v>
          </cell>
          <cell r="AX220">
            <v>2</v>
          </cell>
          <cell r="AY220">
            <v>1</v>
          </cell>
          <cell r="CS220">
            <v>2</v>
          </cell>
          <cell r="CT220" t="str">
            <v>Concentration</v>
          </cell>
          <cell r="CU220" t="str">
            <v>Craft (General)</v>
          </cell>
          <cell r="CV220" t="str">
            <v>Knowledge (Arcana)</v>
          </cell>
          <cell r="CW220" t="str">
            <v>Knowledge (General)</v>
          </cell>
          <cell r="CX220" t="str">
            <v>Knowledge (Nature)</v>
          </cell>
          <cell r="CY220" t="str">
            <v>Knowledge (Psionic)</v>
          </cell>
          <cell r="CZ220" t="str">
            <v>Knowledge (Religion)</v>
          </cell>
          <cell r="DA220" t="str">
            <v>Profession (General)</v>
          </cell>
          <cell r="DB220" t="str">
            <v>Speak Language</v>
          </cell>
          <cell r="DC220" t="str">
            <v>Spellcraft</v>
          </cell>
          <cell r="DD220" t="str">
            <v>Write Language</v>
          </cell>
        </row>
        <row r="221">
          <cell r="A221" t="str">
            <v>Mage-Killer</v>
          </cell>
          <cell r="C221" t="str">
            <v>Requirements:
Skills: Spellcraft: 10 ranks
Feats: Great Fortitude, Lightning Reflexes, Combat Casting, Martial Weapon Proficiency (any)
Spellcasting: Able to cast 4th-level arcane or divine spells.   Ability to cast at least three spells that require Fortitude saves and at least three spells that require Reflex saves.  (A spell that inflicts damage but allows no saving throw can substitute for any of these required spells).
Weapon and Armor Proficiency: No additional proficiency gained.
Class Abilities:
Gains additional spells per day per class level of Mage-Killer.
1st: Improved Saves
2nd: Augment Summoning
3rd: Improved Saves
4th: Spell Focus
5th: Improved Saves
6th: Spell Focus
7th: Improved Saves
8th: Spell Focus
9th: Improved Saves
10th: Spell Focus</v>
          </cell>
          <cell r="D221" t="str">
            <v>WotC</v>
          </cell>
          <cell r="E221" t="str">
            <v>Magic of Faerun</v>
          </cell>
          <cell r="F221">
            <v>32</v>
          </cell>
          <cell r="G221">
            <v>10</v>
          </cell>
          <cell r="H221">
            <v>4</v>
          </cell>
          <cell r="I221">
            <v>0.5</v>
          </cell>
          <cell r="AF221">
            <v>0.33</v>
          </cell>
          <cell r="AL221">
            <v>0.33</v>
          </cell>
          <cell r="AR221">
            <v>0.5</v>
          </cell>
          <cell r="CS221">
            <v>2</v>
          </cell>
          <cell r="CT221" t="str">
            <v>Concentration</v>
          </cell>
          <cell r="CU221" t="str">
            <v>Craft (General)</v>
          </cell>
          <cell r="CV221" t="str">
            <v>Gather Info</v>
          </cell>
          <cell r="CW221" t="str">
            <v>Intimidate</v>
          </cell>
          <cell r="CX221" t="str">
            <v>Knowledge (Arcana)</v>
          </cell>
          <cell r="CY221" t="str">
            <v>Knowledge (General)</v>
          </cell>
          <cell r="CZ221" t="str">
            <v>Knowledge (Nature)</v>
          </cell>
          <cell r="DA221" t="str">
            <v>Knowledge (Psionic)</v>
          </cell>
          <cell r="DB221" t="str">
            <v>Knowledge (Religion)</v>
          </cell>
          <cell r="DC221" t="str">
            <v>Speak Language</v>
          </cell>
          <cell r="DD221" t="str">
            <v>Spellcraft</v>
          </cell>
          <cell r="DE221" t="str">
            <v>Write Language</v>
          </cell>
        </row>
        <row r="222">
          <cell r="A222" t="str">
            <v>Magesmith</v>
          </cell>
          <cell r="C222" t="str">
            <v>Race:  Dwarf*
Feats:  Craft Magic Arms &amp; Armor, Master Artisan - Craft (Weaponsmithing or Blacksmithing)*
Skills:  Craft (Weaponsmithing) 5 ranks, Craft (Blacksmithing) 5 ranks
Spellcasting:  Able to cast 2nd level arcane or divine spells
Special:  Must have a magic weapon or suit of armor worth more than 10,000gp that was created by the aspiring magesmith.
*:  Non-dwarves, can take an additional Item Creation feat to qualify.
Weapon and Armor Proficiency:  The mage smith gains no proficiency in any weapons, armor, or shields.
Spellcasting:  +1 spell casting level in a previous class per every even class level.
1st:  Ignore Prerequisites (1st level), Bonus Feat
2nd:  Reduced XP Cost (5%)
3rd:  Fast Crafting (1,500 gp), Signature Rune (5lbs.)
5th:  Ignore Prerequisites (2nd level), Bonus Feat
6th:  Reduced XP Cost (10%)
7th:  Signature Rune (10lbs.)
8th:  Fast Crafting (2,000 gp)
9th:  Ignore Prerequisites (3rd level), Bonus Feat
10th:  Reduced XP Cost (20%)</v>
          </cell>
          <cell r="D222" t="str">
            <v>Green Ronin</v>
          </cell>
          <cell r="E222" t="str">
            <v>Hammer &amp; Helm</v>
          </cell>
          <cell r="F222">
            <v>36</v>
          </cell>
          <cell r="G222">
            <v>10</v>
          </cell>
          <cell r="H222">
            <v>6</v>
          </cell>
          <cell r="I222">
            <v>0.75</v>
          </cell>
          <cell r="AF222">
            <v>0.33</v>
          </cell>
          <cell r="AL222">
            <v>0.33</v>
          </cell>
          <cell r="AR222">
            <v>0.5</v>
          </cell>
          <cell r="AX222">
            <v>1</v>
          </cell>
          <cell r="AY222">
            <v>1</v>
          </cell>
          <cell r="AZ222" t="str">
            <v>List_Validation</v>
          </cell>
          <cell r="CS222">
            <v>4</v>
          </cell>
          <cell r="CT222" t="str">
            <v>Appraise</v>
          </cell>
          <cell r="CU222" t="str">
            <v>Concentration</v>
          </cell>
          <cell r="CV222" t="str">
            <v>Craft (General)</v>
          </cell>
          <cell r="CW222" t="str">
            <v>Diplomacy</v>
          </cell>
          <cell r="CX222" t="str">
            <v>Knowledge (Arcana)</v>
          </cell>
          <cell r="CY222" t="str">
            <v>Knowledge (Religion)</v>
          </cell>
          <cell r="CZ222" t="str">
            <v>Profession (General)</v>
          </cell>
          <cell r="DA222" t="str">
            <v>Spellcraft</v>
          </cell>
        </row>
        <row r="223">
          <cell r="A223" t="str">
            <v>Master Alchemist</v>
          </cell>
          <cell r="C223" t="str">
            <v>Requirements:
Skills: Alchemy: 10 ranks; Spellcraft: 10 ranks
Feats: Brew Potion, Magical Artisan (Potions), Skill Focus (Alchemy)
Spellcasting: Able to cast 4th-level arcane or divine spells.
Weapon and Armor Proficiency: No additional proficiency gained.
Class Abilities:
Gains additional spells per day per class level of Master Alchemist.
1st: Brew 2/day
2nd: Brew Potion (4th)
3rd: Brew Potion (5th)
4th: Brew Potion (6th)
5th: Brew 3/day
6th: Improved Identification
7th: Brew Potion (7th)
8th: Brew Potion (8th)
9th: Brew 4/day
10th: Brew Potion (9th)</v>
          </cell>
          <cell r="D223" t="str">
            <v>WotC</v>
          </cell>
          <cell r="E223" t="str">
            <v>Magic of Faerun</v>
          </cell>
          <cell r="F223">
            <v>32</v>
          </cell>
          <cell r="G223">
            <v>10</v>
          </cell>
          <cell r="H223">
            <v>4</v>
          </cell>
          <cell r="I223">
            <v>0.5</v>
          </cell>
          <cell r="AF223">
            <v>0.33</v>
          </cell>
          <cell r="AL223">
            <v>0.33</v>
          </cell>
          <cell r="AR223">
            <v>0.5</v>
          </cell>
          <cell r="CS223">
            <v>2</v>
          </cell>
          <cell r="CT223" t="str">
            <v>Concentration</v>
          </cell>
          <cell r="CU223" t="str">
            <v>Craft (General)</v>
          </cell>
          <cell r="CV223" t="str">
            <v>Knowledge (Arcana)</v>
          </cell>
          <cell r="CW223" t="str">
            <v>Profession (General)</v>
          </cell>
          <cell r="CX223" t="str">
            <v>Spellcraft</v>
          </cell>
        </row>
        <row r="224">
          <cell r="A224" t="str">
            <v>Master of Chains</v>
          </cell>
          <cell r="C224" t="str">
            <v>Requirements:
Alignment: Any nongood.
Feats: Exotic Weapon Proficiency (spiked chain), Expertise, Improved Trip, Improved Disarm, Weapon Focus (spiked chain), Weapon Specialization (spiked chain).
Escape Artist ranks: 6; Open Lock ranks: 4; Intimidate ranks: 4
Ability Score: Int 13+ (required for Expertise).
1 Scare
2 Climb fighting
3 Superior Weapon Focus
4 Chain bind
5 Chain armor, double chain
6 Deflect attacks
7 Superior Weapon Specialization
8 Superior barbed chain
9 Swinging attack
10 Chain mastery</v>
          </cell>
          <cell r="D224" t="str">
            <v>WotC</v>
          </cell>
          <cell r="E224" t="str">
            <v>Sword &amp; Fist</v>
          </cell>
          <cell r="F224">
            <v>27</v>
          </cell>
          <cell r="G224">
            <v>10</v>
          </cell>
          <cell r="H224">
            <v>10</v>
          </cell>
          <cell r="I224">
            <v>1</v>
          </cell>
          <cell r="AF224">
            <v>0.33</v>
          </cell>
          <cell r="AL224">
            <v>0.5</v>
          </cell>
          <cell r="AR224">
            <v>0.33</v>
          </cell>
          <cell r="CS224">
            <v>4</v>
          </cell>
          <cell r="CT224" t="str">
            <v>Balance</v>
          </cell>
          <cell r="CU224" t="str">
            <v>Climb</v>
          </cell>
          <cell r="CV224" t="str">
            <v>Craft (Metalworking)</v>
          </cell>
          <cell r="CW224" t="str">
            <v>Escape Artist</v>
          </cell>
          <cell r="CX224" t="str">
            <v>Heal</v>
          </cell>
          <cell r="CY224" t="str">
            <v>Intimidate</v>
          </cell>
          <cell r="CZ224" t="str">
            <v>Open Lock</v>
          </cell>
        </row>
        <row r="225">
          <cell r="A225" t="str">
            <v>Master of Shrouds</v>
          </cell>
          <cell r="C225" t="str">
            <v>Alignment: Any nongood
Base Will Save: +5
Concentration: 10 ranks; Spellcraft: 10 ranks
Spells: Ability to cast Divine Spells, and access to at least one of the following domains: Death, Evil, Protection.  A character who can cast at least one spell from a domain counts as having access for this purpose.
Special: Ability to channel negative energy.
Weapon and Armor Proficiency: Light, Medium, and Heavy Armor; Shields; Simple weapons.
Divine Oracles gain +1 spell casting level of existing class for each level.
1st: Extra Turning
3rd: Summon Undead I
5th: Summon Undead II
7th: Summon Undead III
9th: Summon Undead IV</v>
          </cell>
          <cell r="D225" t="str">
            <v>WotC</v>
          </cell>
          <cell r="E225" t="str">
            <v>Defenders of the Faith</v>
          </cell>
          <cell r="F225">
            <v>66</v>
          </cell>
          <cell r="G225">
            <v>10</v>
          </cell>
          <cell r="H225">
            <v>8</v>
          </cell>
          <cell r="I225">
            <v>1</v>
          </cell>
          <cell r="AF225">
            <v>0.33</v>
          </cell>
          <cell r="AL225">
            <v>0.33</v>
          </cell>
          <cell r="AR225">
            <v>0.5</v>
          </cell>
          <cell r="CS225">
            <v>2</v>
          </cell>
          <cell r="CT225" t="str">
            <v>Concentration</v>
          </cell>
          <cell r="CU225" t="str">
            <v>Craft (General)</v>
          </cell>
          <cell r="CV225" t="str">
            <v>Diplomacy</v>
          </cell>
          <cell r="CW225" t="str">
            <v>Knowledge (Arcana)</v>
          </cell>
          <cell r="CX225" t="str">
            <v>Knowledge (Religion)</v>
          </cell>
          <cell r="CY225" t="str">
            <v>Profession (General)</v>
          </cell>
          <cell r="CZ225" t="str">
            <v>Spellcraft</v>
          </cell>
        </row>
        <row r="226">
          <cell r="A226" t="str">
            <v>Master of the Akasha</v>
          </cell>
          <cell r="D226" t="str">
            <v>AEG</v>
          </cell>
          <cell r="E226" t="str">
            <v>Rokugan</v>
          </cell>
          <cell r="AF226">
            <v>0.33</v>
          </cell>
          <cell r="AL226">
            <v>0.33</v>
          </cell>
          <cell r="AR226">
            <v>0.33</v>
          </cell>
        </row>
        <row r="227">
          <cell r="A227" t="str">
            <v>Master Samurai</v>
          </cell>
          <cell r="C227" t="str">
            <v>Requirements:
Base Attack Bonus: +5
Knowledge (Nobility and Royalty) ranks: 4; Ride ranks: 4; Intimidate ranks: 4
Feats: Cleave, Improved Initiative, Mounted Archery, Mounted Combat, Power Attack, Weapon Focus (bastard sword)
1 Tumble bonus, Great Cleave
2 Blades of Fury, Supreme Cleave
3 Supreme Mobility
4 Blades of death
5 Ki strength 1/day
6 Ki attack 1/day
7 Ki strength 2/day
8 Ki attack 2/day
9 Ki strength 3/day
10 Ki attack 3/day</v>
          </cell>
          <cell r="D227" t="str">
            <v>WotC</v>
          </cell>
          <cell r="E227" t="str">
            <v>Sword &amp; Fist</v>
          </cell>
          <cell r="F227">
            <v>29</v>
          </cell>
          <cell r="G227">
            <v>10</v>
          </cell>
          <cell r="H227">
            <v>10</v>
          </cell>
          <cell r="I227">
            <v>1</v>
          </cell>
          <cell r="AF227">
            <v>0.33</v>
          </cell>
          <cell r="AL227">
            <v>0.5</v>
          </cell>
          <cell r="AR227">
            <v>0.5</v>
          </cell>
          <cell r="CS227">
            <v>2</v>
          </cell>
          <cell r="CT227" t="str">
            <v>Intimidate</v>
          </cell>
          <cell r="CU227" t="str">
            <v>Jump</v>
          </cell>
          <cell r="CV227" t="str">
            <v>Knowledge (Martial Honor)</v>
          </cell>
          <cell r="CW227" t="str">
            <v>Knowledge (Nobility/Royalty)</v>
          </cell>
          <cell r="CX227" t="str">
            <v>Ride</v>
          </cell>
          <cell r="CY227" t="str">
            <v>Tumble</v>
          </cell>
        </row>
        <row r="228">
          <cell r="A228" t="str">
            <v>Master Summoner</v>
          </cell>
          <cell r="D228" t="str">
            <v>Green Ronin</v>
          </cell>
          <cell r="E228" t="str">
            <v>Plot &amp; Poison</v>
          </cell>
          <cell r="AF228">
            <v>0.33</v>
          </cell>
          <cell r="AL228">
            <v>0.33</v>
          </cell>
          <cell r="AR228">
            <v>0.33</v>
          </cell>
        </row>
        <row r="229">
          <cell r="A229" t="str">
            <v>Mastermind</v>
          </cell>
          <cell r="D229" t="str">
            <v>AEG</v>
          </cell>
          <cell r="E229" t="str">
            <v>Rokugan</v>
          </cell>
          <cell r="AF229">
            <v>0.33</v>
          </cell>
          <cell r="AL229">
            <v>0.33</v>
          </cell>
          <cell r="AR229">
            <v>0.33</v>
          </cell>
        </row>
        <row r="230">
          <cell r="A230" t="str">
            <v>Matsu Elite Guard</v>
          </cell>
          <cell r="D230" t="str">
            <v>AEG</v>
          </cell>
          <cell r="E230" t="str">
            <v>Way of the Samurai</v>
          </cell>
          <cell r="AF230">
            <v>0.33</v>
          </cell>
          <cell r="AL230">
            <v>0.33</v>
          </cell>
          <cell r="AR230">
            <v>0.33</v>
          </cell>
        </row>
        <row r="231">
          <cell r="A231" t="str">
            <v>Meditant</v>
          </cell>
          <cell r="C231" t="str">
            <v>Feats:  Psychic Meditation (four times).
Alignment: Any lawful.
Skills:  Concentration: 8 ranks.
Special:  Ability to manifest two 3rd-level powers.
Weapon and Armor Proficiency:  Meditants gain no proficiency in any armor or weapons, though they retain any knowledge gained from former classes.
Powers and Power Points: Meditants gain power points per day and powers as though they gained a level of psion.
Psionic Combat: Psionic attack and defense modes are discovered as though the character were a psychic warrior of the same level as the prestige class.
Psicrystals: Meditant levels count toward the level of the psionic character for purposes determining psicrystal Intelligence and special abilities.
1st:  Psychic Meditation, Inner Peace 1                                        +1 Psion Level
2nd:  Psychic Meditation, Prepared Mind 1/day                             +1 Psion Level
3rd:  Psychic Meditation, Inner Peace 2                                        +1 Psion Level
4th:  Intense Psychic Meditation, Prepared Mind 2/day                            --
5th:  Intense Psychic Meditation, Inner Peace 3                            +1 Psion Level
6th:  Intense Psychic Meditation, Prepared Mind 3/day                  +1 Psion Level
7th:  Intense Psychic Meditation, Inner Peace 4                            +1 Psion Level
8th:  Intense Psychic Meditation, Prepared Mind 4/day                  +1 Psion Level
9th:  Intense Psychic Meditation, Ethereal Form                                     --
10th:Intense Psychic Meditation, Inner Harmony                           +1 Psion Level</v>
          </cell>
          <cell r="D231" t="str">
            <v>WotC</v>
          </cell>
          <cell r="E231" t="str">
            <v>Mind's Eye</v>
          </cell>
          <cell r="F231">
            <v>16</v>
          </cell>
          <cell r="G231">
            <v>10</v>
          </cell>
          <cell r="H231">
            <v>4</v>
          </cell>
          <cell r="I231">
            <v>0.75</v>
          </cell>
          <cell r="AF231">
            <v>0.33</v>
          </cell>
          <cell r="AL231">
            <v>0.33</v>
          </cell>
          <cell r="AR231">
            <v>0.5</v>
          </cell>
          <cell r="CS231">
            <v>4</v>
          </cell>
          <cell r="CT231" t="str">
            <v>Autohypnosis</v>
          </cell>
          <cell r="CU231" t="str">
            <v>Concentration</v>
          </cell>
          <cell r="CV231" t="str">
            <v>Diplomacy</v>
          </cell>
          <cell r="CW231" t="str">
            <v>Knowledge (Psionic)</v>
          </cell>
          <cell r="CX231" t="str">
            <v>Profession (General)</v>
          </cell>
          <cell r="CY231" t="str">
            <v>Psicraft</v>
          </cell>
          <cell r="CZ231" t="str">
            <v>Sense Motive</v>
          </cell>
          <cell r="DA231" t="str">
            <v>Stabilize Self</v>
          </cell>
        </row>
        <row r="232">
          <cell r="A232" t="str">
            <v>Mercenary Captain</v>
          </cell>
          <cell r="C232" t="str">
            <v>Alignment:  Any Lawful.
BAB:  +7
Feats:  Improved Initiative, Leadership, Weapon Focus (any), Weapon Specialization (any)
Skills:  Bluff 4 ranks, Intimidate 6 ranks, Ride 4 ranks, Sense Motive 4 ranks
Special:  Must be promoted by a superior officer or start as a leader of a new mercenary company.
Weapon and Armor Proficiency:  The mercenary captain is proficient with the use of all simple and martial weapons, as well as light, medium, &amp; heavy armor and shields.
1st:  Grizzles, War Cry
2nd:  Attack Drill
3rd:  Battle Music
4th:  Tactical Superiority
6th:  Strategic Mastery
7th:  Without Hesitation
9th:  Battle Brother
10th:  Battle Master</v>
          </cell>
          <cell r="D232" t="str">
            <v>AEG</v>
          </cell>
          <cell r="E232" t="str">
            <v>War</v>
          </cell>
          <cell r="F232">
            <v>67</v>
          </cell>
          <cell r="G232">
            <v>10</v>
          </cell>
          <cell r="H232">
            <v>10</v>
          </cell>
          <cell r="I232">
            <v>1</v>
          </cell>
          <cell r="AF232">
            <v>0.5</v>
          </cell>
          <cell r="AL232">
            <v>0.5</v>
          </cell>
          <cell r="AR232">
            <v>0.33</v>
          </cell>
          <cell r="CS232">
            <v>2</v>
          </cell>
          <cell r="CT232" t="str">
            <v>Bluff</v>
          </cell>
          <cell r="CU232" t="str">
            <v>Climb</v>
          </cell>
          <cell r="CV232" t="str">
            <v>Innuendo</v>
          </cell>
          <cell r="CW232" t="str">
            <v>Intimidate</v>
          </cell>
          <cell r="CX232" t="str">
            <v>Listen</v>
          </cell>
          <cell r="CY232" t="str">
            <v>Perform (General)</v>
          </cell>
          <cell r="CZ232" t="str">
            <v>Ride</v>
          </cell>
          <cell r="DA232" t="str">
            <v>Search</v>
          </cell>
          <cell r="DB232" t="str">
            <v>Sense Motive</v>
          </cell>
          <cell r="DC232" t="str">
            <v>Spot</v>
          </cell>
        </row>
        <row r="233">
          <cell r="A233" t="str">
            <v>Mercenary Ranger</v>
          </cell>
          <cell r="C233" t="str">
            <v>Weapon and Armor Proficiency:  The mercenary ranger is proficient with the use of all simple &amp; martial weapons and light &amp; medium armor &amp; shields.
1st:  Favored Enemy, Favored Terrain, Track
2nd:  Ranger Option
3rd:  Favored Terrain</v>
          </cell>
          <cell r="D233" t="str">
            <v>AEG</v>
          </cell>
          <cell r="E233" t="str">
            <v>Mercenaries</v>
          </cell>
          <cell r="F233">
            <v>34</v>
          </cell>
          <cell r="G233">
            <v>20</v>
          </cell>
          <cell r="H233">
            <v>10</v>
          </cell>
          <cell r="I233">
            <v>1</v>
          </cell>
          <cell r="AF233">
            <v>0.5</v>
          </cell>
          <cell r="AL233">
            <v>0.33</v>
          </cell>
          <cell r="AR233">
            <v>0.33</v>
          </cell>
          <cell r="AX233">
            <v>7</v>
          </cell>
          <cell r="AY233">
            <v>12</v>
          </cell>
          <cell r="AZ233" t="str">
            <v>List_Validation</v>
          </cell>
          <cell r="CS233">
            <v>4</v>
          </cell>
          <cell r="CT233" t="str">
            <v>Climb</v>
          </cell>
          <cell r="CU233" t="str">
            <v>Concentration</v>
          </cell>
          <cell r="CV233" t="str">
            <v>Craft (General)</v>
          </cell>
          <cell r="CW233" t="str">
            <v>Handle Animal</v>
          </cell>
          <cell r="CX233" t="str">
            <v>Heal</v>
          </cell>
          <cell r="CY233" t="str">
            <v>Hide</v>
          </cell>
          <cell r="CZ233" t="str">
            <v>Jump</v>
          </cell>
          <cell r="DA233" t="str">
            <v>Knowledge (Nature)</v>
          </cell>
          <cell r="DB233" t="str">
            <v>Listen</v>
          </cell>
          <cell r="DC233" t="str">
            <v>Move Silently</v>
          </cell>
          <cell r="DD233" t="str">
            <v>Profession (General)</v>
          </cell>
          <cell r="DE233" t="str">
            <v>Ride</v>
          </cell>
          <cell r="DF233" t="str">
            <v>Search</v>
          </cell>
          <cell r="DG233" t="str">
            <v>Spot</v>
          </cell>
          <cell r="DH233" t="str">
            <v>Survival</v>
          </cell>
          <cell r="DI233" t="str">
            <v>Swim</v>
          </cell>
          <cell r="DJ233" t="str">
            <v>Use Rope</v>
          </cell>
        </row>
        <row r="234">
          <cell r="A234" t="str">
            <v>Mighty Contender of Kord</v>
          </cell>
          <cell r="C234" t="str">
            <v>Requirements:
Base Fortitude Save: +6
Patron Diety: Kord
Alignment: Chaotic Good
Knowledge (Religion): 9
Feats: Endurance, Power Attack
Spellcasting: Able to cast Divine Spells
Mighty Contenders of Kord gain +1 spell casting level of existing class for each even level (level 2, 4, 6, etc.)
1st: Mighty Endurance; Feat of Strength
3rd: Surge of Strength
5th: Strength Increase
7th: Feat of Power
9th: Strength Increase
10th: Surge of Power</v>
          </cell>
          <cell r="D234" t="str">
            <v>Piazo</v>
          </cell>
          <cell r="E234" t="str">
            <v>Dragon 283</v>
          </cell>
          <cell r="F234">
            <v>46</v>
          </cell>
          <cell r="G234">
            <v>10</v>
          </cell>
          <cell r="H234">
            <v>10</v>
          </cell>
          <cell r="I234">
            <v>0.75</v>
          </cell>
          <cell r="AF234">
            <v>0.5</v>
          </cell>
          <cell r="AL234">
            <v>0.33</v>
          </cell>
          <cell r="AR234">
            <v>0.5</v>
          </cell>
          <cell r="CS234">
            <v>2</v>
          </cell>
          <cell r="CT234" t="str">
            <v>Concentration</v>
          </cell>
          <cell r="CU234" t="str">
            <v>Craft (General)</v>
          </cell>
          <cell r="CV234" t="str">
            <v>Diplomacy</v>
          </cell>
          <cell r="CW234" t="str">
            <v>Heal</v>
          </cell>
          <cell r="CX234" t="str">
            <v>Intimidate</v>
          </cell>
          <cell r="CY234" t="str">
            <v>Knowledge (Religion)</v>
          </cell>
          <cell r="CZ234" t="str">
            <v>Profession (General)</v>
          </cell>
          <cell r="DA234" t="str">
            <v>Sense Motive</v>
          </cell>
          <cell r="DB234" t="str">
            <v>Spellcraft</v>
          </cell>
        </row>
        <row r="235">
          <cell r="A235" t="str">
            <v>Mindbender</v>
          </cell>
          <cell r="C235" t="str">
            <v>Requirements:
Bluff: 4 ranks
Diplomacy: 4 ranks
Intimidate: 4 ranks
Sense Motive: 4 ranks
Feat: Leadership
Spells: Ability to cast arcane spells of 3rd level or higher.
Weapon and Armor Proficiency: No additional proficiency gained.
Class Abilities:
Gains additional arcane spells per day per odd class level of Mindbender.
1st: Telepathy, Skill Boost
2nd: Suggestion
3rd: Mindread
4th: Beguile
5th: Skill Boost
6th: Friends Forever
7th: Skill Boost
8th: Dominate
9th: Mass Beguile
10th: Thrall</v>
          </cell>
          <cell r="D235" t="str">
            <v>WotC</v>
          </cell>
          <cell r="E235" t="str">
            <v>Tome &amp; Blood</v>
          </cell>
          <cell r="F235">
            <v>63</v>
          </cell>
          <cell r="G235">
            <v>10</v>
          </cell>
          <cell r="H235">
            <v>4</v>
          </cell>
          <cell r="I235">
            <v>0.5</v>
          </cell>
          <cell r="AF235">
            <v>0.5</v>
          </cell>
          <cell r="AL235">
            <v>0.33</v>
          </cell>
          <cell r="AR235">
            <v>0.5</v>
          </cell>
          <cell r="CS235">
            <v>2</v>
          </cell>
          <cell r="CT235" t="str">
            <v>Bluff</v>
          </cell>
          <cell r="CU235" t="str">
            <v>Concentration</v>
          </cell>
          <cell r="CV235" t="str">
            <v>Diplomacy</v>
          </cell>
          <cell r="CW235" t="str">
            <v>Innuendo</v>
          </cell>
          <cell r="CX235" t="str">
            <v>Intimidate</v>
          </cell>
          <cell r="CY235" t="str">
            <v>Knowledge (Arcana)</v>
          </cell>
          <cell r="CZ235" t="str">
            <v>Knowledge (General)</v>
          </cell>
          <cell r="DA235" t="str">
            <v>Knowledge (Nature)</v>
          </cell>
          <cell r="DB235" t="str">
            <v>Knowledge (Psionic)</v>
          </cell>
          <cell r="DC235" t="str">
            <v>Knowledge (Religion)</v>
          </cell>
          <cell r="DD235" t="str">
            <v>Profession (General)</v>
          </cell>
          <cell r="DE235" t="str">
            <v>Sense Motive</v>
          </cell>
          <cell r="DF235" t="str">
            <v>Speak Language</v>
          </cell>
          <cell r="DG235" t="str">
            <v>Spellcraft</v>
          </cell>
          <cell r="DH235" t="str">
            <v>Write Language</v>
          </cell>
        </row>
        <row r="236">
          <cell r="A236" t="str">
            <v>Mirror Master</v>
          </cell>
          <cell r="C236" t="str">
            <v>Requirements:
Skills: Knowledge: Arcana - 5 ranks, Craft: Glassmaking - 5 ranks
Feats: Craft Wondrous Item, Mirror Sight
Spell Casting: Must be able to cast 3rd-level arcane spells.
Special: To gain this class, a character must either be an outsider, have an outsider in her lineage, or undergo a powerful ritual performed by at least three other mirror masters.
Weapon and Armor Proficiency: 
Class Abilities:
1st: Mirror Thoughts, Arcane Spell Casting
2nd: Mirrored Eyes, Bonus Spells (1st and 2nd)
4th: Piercing Gaze, Bonus Spells (3rd and 4th)
6th: Mirror Step (dimension door), Bonus Spells (5th)
8th: Mirror Step (teleport), Bonus Spells (6th)
10th: Mirror Step (plane shift), Bonus Spells (7th)</v>
          </cell>
          <cell r="D236" t="str">
            <v>Malhavoc</v>
          </cell>
          <cell r="E236" t="str">
            <v>BoEM</v>
          </cell>
          <cell r="F236">
            <v>8</v>
          </cell>
          <cell r="G236">
            <v>10</v>
          </cell>
          <cell r="H236">
            <v>4</v>
          </cell>
          <cell r="I236">
            <v>0.5</v>
          </cell>
          <cell r="AF236">
            <v>0.33</v>
          </cell>
          <cell r="AL236">
            <v>0.33</v>
          </cell>
          <cell r="AR236">
            <v>0.5</v>
          </cell>
          <cell r="CS236">
            <v>4</v>
          </cell>
          <cell r="CT236" t="str">
            <v>Concentration</v>
          </cell>
          <cell r="CU236" t="str">
            <v>Craft (General)</v>
          </cell>
          <cell r="CV236" t="str">
            <v>Knowledge (Arcana)</v>
          </cell>
          <cell r="CW236" t="str">
            <v>Profession (General)</v>
          </cell>
          <cell r="CX236" t="str">
            <v>Spellcraft</v>
          </cell>
        </row>
        <row r="237">
          <cell r="A237" t="str">
            <v>Mirumoto Elite Guard</v>
          </cell>
          <cell r="D237" t="str">
            <v>AEG</v>
          </cell>
          <cell r="E237" t="str">
            <v>Way of the Samurai</v>
          </cell>
          <cell r="AF237">
            <v>0.33</v>
          </cell>
          <cell r="AL237">
            <v>0.33</v>
          </cell>
          <cell r="AR237">
            <v>0.33</v>
          </cell>
        </row>
        <row r="238">
          <cell r="A238" t="str">
            <v>Monk</v>
          </cell>
          <cell r="C238" t="str">
            <v>Alignment: Any lawful.
Weapon and Armor Proficiency: club, crossbow (light or heavy), dagger, handaxe, javelin, kama, nunchaku, quarterstaff, shuriken, siangham, and sling. 
1 Unarmed Strike, stunning attack, evasion
2 Deflect Arrows feat    
3 Still mind     
4 Slow fall (20 ft.)     
5 Purity of body 
6 Slow fall (30 ft.), Improved Trip feat
7 Wholeness of body, Leap of the clouds
8 Slow fall (50 ft.)     
9 Improved evasion       
10 Ki strike (+1) 
11 Diamond body   
12 Abundant step  
13 Diamond soul, ki strike (+2)
15 Quivering palm 
16 Ki strike (+3) 
17 Timeless body, Tongue of the sun and moon
18 Slow fall (any distance)       
19 Empty body     
20 Perfect self</v>
          </cell>
          <cell r="D238" t="str">
            <v>WotC</v>
          </cell>
          <cell r="E238" t="str">
            <v>3.5e SRD</v>
          </cell>
          <cell r="G238">
            <v>20</v>
          </cell>
          <cell r="H238">
            <v>8</v>
          </cell>
          <cell r="I238">
            <v>0.75</v>
          </cell>
          <cell r="J238">
            <v>1</v>
          </cell>
          <cell r="AA238" t="str">
            <v>Wis</v>
          </cell>
          <cell r="AC238">
            <v>0.2</v>
          </cell>
          <cell r="AD238">
            <v>1</v>
          </cell>
          <cell r="AE238">
            <v>1</v>
          </cell>
          <cell r="AF238">
            <v>0.5</v>
          </cell>
          <cell r="AL238">
            <v>0.5</v>
          </cell>
          <cell r="AR238">
            <v>0.5</v>
          </cell>
          <cell r="BQ238">
            <v>2</v>
          </cell>
          <cell r="BR238">
            <v>2</v>
          </cell>
          <cell r="BT238">
            <v>1</v>
          </cell>
          <cell r="CC238">
            <v>0</v>
          </cell>
          <cell r="CI238">
            <v>1</v>
          </cell>
          <cell r="CJ238">
            <v>1</v>
          </cell>
          <cell r="CK238">
            <v>1</v>
          </cell>
          <cell r="CS238">
            <v>4</v>
          </cell>
          <cell r="CT238" t="str">
            <v>Balance</v>
          </cell>
          <cell r="CU238" t="str">
            <v>Climb</v>
          </cell>
          <cell r="CV238" t="str">
            <v>Concentration</v>
          </cell>
          <cell r="CW238" t="str">
            <v>Craft (General)</v>
          </cell>
          <cell r="CX238" t="str">
            <v>Diplomacy</v>
          </cell>
          <cell r="CY238" t="str">
            <v>Escape Artist</v>
          </cell>
          <cell r="CZ238" t="str">
            <v>Hide</v>
          </cell>
          <cell r="DA238" t="str">
            <v>Jump</v>
          </cell>
          <cell r="DB238" t="str">
            <v>Knowledge (Arcana)</v>
          </cell>
          <cell r="DC238" t="str">
            <v>Listen</v>
          </cell>
          <cell r="DD238" t="str">
            <v>Move Silently</v>
          </cell>
          <cell r="DE238" t="str">
            <v>Perform (General)</v>
          </cell>
          <cell r="DF238" t="str">
            <v>Profession (General)</v>
          </cell>
          <cell r="DG238" t="str">
            <v>Swim</v>
          </cell>
          <cell r="DH238" t="str">
            <v>Tumble</v>
          </cell>
        </row>
        <row r="239">
          <cell r="A239" t="str">
            <v>Mountain's Fury Devotee</v>
          </cell>
          <cell r="C239" t="str">
            <v>Alignment:  Any Chaotic
BAB:  +6
Feats:  Boar's Charge, Improved Bull Rush, Power Attack
Skills:  Craft (any) 7 ranks, Wilderness Lore 7 ranks
Spellcasting:  Able to cast 2nd level arcane or divine spells
Special:  Ability to rage.
Special:  Stonecunning ability.
Weapon and Armor Proficiency:  The mountain's fury devotee gains no proficiency in any weapons, armor, or shields.
1st:  Fury of Stone
2nd:  Additional Rage (1/day)
3rd:  Stoic Fury
4th:  Additional Rage (2/day)
5th:  Avalanche Charge</v>
          </cell>
          <cell r="D239" t="str">
            <v>Green Ronin</v>
          </cell>
          <cell r="E239" t="str">
            <v>Hammer &amp; Helm</v>
          </cell>
          <cell r="F239">
            <v>38</v>
          </cell>
          <cell r="G239">
            <v>5</v>
          </cell>
          <cell r="H239">
            <v>10</v>
          </cell>
          <cell r="I239">
            <v>1</v>
          </cell>
          <cell r="AF239">
            <v>0.5</v>
          </cell>
          <cell r="AL239">
            <v>0.33</v>
          </cell>
          <cell r="AR239">
            <v>0.33</v>
          </cell>
          <cell r="CS239">
            <v>4</v>
          </cell>
          <cell r="CT239" t="str">
            <v>Climb</v>
          </cell>
          <cell r="CU239" t="str">
            <v>Craft (General)</v>
          </cell>
          <cell r="CV239" t="str">
            <v>Handle Animal</v>
          </cell>
          <cell r="CW239" t="str">
            <v>Intimidate</v>
          </cell>
          <cell r="CX239" t="str">
            <v>Jump</v>
          </cell>
          <cell r="CY239" t="str">
            <v>Listen</v>
          </cell>
          <cell r="CZ239" t="str">
            <v>Ride</v>
          </cell>
          <cell r="DA239" t="str">
            <v>Spot</v>
          </cell>
          <cell r="DB239" t="str">
            <v>Survival</v>
          </cell>
          <cell r="DC239" t="str">
            <v>Swim</v>
          </cell>
        </row>
        <row r="240">
          <cell r="A240" t="str">
            <v>Mountebank</v>
          </cell>
          <cell r="D240" t="str">
            <v>Green Ronin</v>
          </cell>
          <cell r="E240" t="str">
            <v>Legion's of Hell</v>
          </cell>
          <cell r="AF240">
            <v>0.33</v>
          </cell>
          <cell r="AL240">
            <v>0.33</v>
          </cell>
          <cell r="AR240">
            <v>0.33</v>
          </cell>
        </row>
        <row r="241">
          <cell r="A241" t="str">
            <v>Myrmidon</v>
          </cell>
          <cell r="C241" t="str">
            <v>Weapon and Armor Proficiency:  The myrmidon is proficient with the use of all simple &amp; martial weapons and light &amp; medium armor &amp; shields.
1st:  Bonus Feat, Spell Casting
4th:  Bonus Feat
8th:  Bonus Feat
12th:  Bonus Feat
16th:  Bo</v>
          </cell>
          <cell r="D241" t="str">
            <v>AEG</v>
          </cell>
          <cell r="E241" t="str">
            <v>Mercenaries</v>
          </cell>
          <cell r="F241">
            <v>37</v>
          </cell>
          <cell r="G241">
            <v>20</v>
          </cell>
          <cell r="H241">
            <v>8</v>
          </cell>
          <cell r="I241">
            <v>0.75</v>
          </cell>
          <cell r="AF241">
            <v>0.5</v>
          </cell>
          <cell r="AL241">
            <v>0.33</v>
          </cell>
          <cell r="AR241">
            <v>0.5</v>
          </cell>
          <cell r="AX241">
            <v>1</v>
          </cell>
          <cell r="AY241">
            <v>4</v>
          </cell>
          <cell r="AZ241" t="str">
            <v>List_Validation</v>
          </cell>
          <cell r="CS241">
            <v>2</v>
          </cell>
          <cell r="CT241" t="str">
            <v>Climb</v>
          </cell>
          <cell r="CU241" t="str">
            <v>Concentration</v>
          </cell>
          <cell r="CV241" t="str">
            <v>Craft (General)</v>
          </cell>
          <cell r="CW241" t="str">
            <v>Jump</v>
          </cell>
          <cell r="CX241" t="str">
            <v>Knowledge (Arcana)</v>
          </cell>
          <cell r="CY241" t="str">
            <v>Profession (General)</v>
          </cell>
          <cell r="CZ241" t="str">
            <v>Ride</v>
          </cell>
          <cell r="DA241" t="str">
            <v>Spellcraft</v>
          </cell>
        </row>
        <row r="242">
          <cell r="A242" t="str">
            <v>Mystic</v>
          </cell>
          <cell r="C242" t="str">
            <v>Requirements:
Spellcraft ranks: 10
Knowledge (Arcana) ranks: 10
Knowledge (Religion) ranks: 5
Feats: Spell Penetration, Spell Focus, one metamagic feat, and one item creation feat.
1 Spell secret
2 Bonus language
3 Spell secret
4 Bonus language
5 Spell secret
6 Bonus language
7 Spell secret
8 Permanent maximum, bonus language
9 Spell secret
10 Permant quicken, bonus language</v>
          </cell>
          <cell r="D242" t="str">
            <v>Piazo</v>
          </cell>
          <cell r="E242" t="str">
            <v>Dragon 274</v>
          </cell>
          <cell r="F242">
            <v>49</v>
          </cell>
          <cell r="G242">
            <v>10</v>
          </cell>
          <cell r="H242">
            <v>6</v>
          </cell>
          <cell r="I242">
            <v>0.5</v>
          </cell>
          <cell r="AF242">
            <v>0.33</v>
          </cell>
          <cell r="AL242">
            <v>0.33</v>
          </cell>
          <cell r="AR242">
            <v>0.5</v>
          </cell>
          <cell r="CS242">
            <v>2</v>
          </cell>
          <cell r="CT242" t="str">
            <v>Concentration</v>
          </cell>
          <cell r="CU242" t="str">
            <v>Craft (General)</v>
          </cell>
          <cell r="CV242" t="str">
            <v>Knowledge (Arcana)</v>
          </cell>
          <cell r="CW242" t="str">
            <v>Knowledge (General)</v>
          </cell>
          <cell r="CX242" t="str">
            <v>Knowledge (Nature)</v>
          </cell>
          <cell r="CY242" t="str">
            <v>Knowledge (Psionic)</v>
          </cell>
          <cell r="CZ242" t="str">
            <v>Knowledge (Religion)</v>
          </cell>
          <cell r="DA242" t="str">
            <v>Speak Language</v>
          </cell>
          <cell r="DB242" t="str">
            <v>Spellcraft</v>
          </cell>
          <cell r="DC242" t="str">
            <v>Write Language</v>
          </cell>
        </row>
        <row r="243">
          <cell r="A243" t="str">
            <v>Mystic Wanderer</v>
          </cell>
          <cell r="C243" t="str">
            <v>Requirements:
Alignment: Any non-lawful
Skills: Alchemy: 3 ranks; Diplomacy: 8 ranks; Knowledge (Nature): 3 ranks; Perform: 3 ranks; Profession (Herbalist): 3 ranks
Feats: Iron Will
Spellcasting: Able to cast 3rd-level divine spells. 
Weapon and Armor Proficiency: No additional proficiency gained.
Class Abilities:
Gains additional divine spells per day per class level of Mystic Wanderer.
1st: Glory of the Divine, Sleep
2nd: Familiar, Lore of Nature
3rd: Gem Magic, Resist Charm
4th: Brew Potion
5th: Suggestion
6th: Greater Potion I
7th: Charm Monster
8th: Greater Potion II
9th: Mass Charm
10th: Greater Potion III, Timeless Body</v>
          </cell>
          <cell r="D243" t="str">
            <v>WotC</v>
          </cell>
          <cell r="E243" t="str">
            <v>Magic of Faerun</v>
          </cell>
          <cell r="F243">
            <v>35</v>
          </cell>
          <cell r="G243">
            <v>10</v>
          </cell>
          <cell r="H243">
            <v>8</v>
          </cell>
          <cell r="I243">
            <v>0.5</v>
          </cell>
          <cell r="AA243" t="str">
            <v>Chr</v>
          </cell>
          <cell r="AD243">
            <v>1</v>
          </cell>
          <cell r="AE243">
            <v>1</v>
          </cell>
          <cell r="AF243">
            <v>0.33</v>
          </cell>
          <cell r="AL243">
            <v>0.5</v>
          </cell>
          <cell r="AR243">
            <v>0.5</v>
          </cell>
          <cell r="CP243">
            <v>2</v>
          </cell>
          <cell r="CR243" t="str">
            <v>familiar</v>
          </cell>
          <cell r="CS243">
            <v>2</v>
          </cell>
          <cell r="CT243" t="str">
            <v>Concentration</v>
          </cell>
          <cell r="CU243" t="str">
            <v>Craft (General)</v>
          </cell>
          <cell r="CV243" t="str">
            <v>Diplomacy</v>
          </cell>
          <cell r="CW243" t="str">
            <v>Heal</v>
          </cell>
          <cell r="CX243" t="str">
            <v>Innuendo</v>
          </cell>
          <cell r="CY243" t="str">
            <v>Knowledge (Arcana)</v>
          </cell>
          <cell r="CZ243" t="str">
            <v>Knowledge (Nature)</v>
          </cell>
          <cell r="DA243" t="str">
            <v>Knowledge (Religion)</v>
          </cell>
          <cell r="DB243" t="str">
            <v>Perform (General)</v>
          </cell>
          <cell r="DC243" t="str">
            <v>Profession (General)</v>
          </cell>
          <cell r="DD243" t="str">
            <v>Spellcraft</v>
          </cell>
        </row>
        <row r="244">
          <cell r="A244" t="str">
            <v>Necromancer</v>
          </cell>
          <cell r="C244"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244" t="str">
            <v>WotC</v>
          </cell>
          <cell r="E244" t="str">
            <v>3.5e SRD</v>
          </cell>
          <cell r="G244">
            <v>20</v>
          </cell>
          <cell r="H244">
            <v>4</v>
          </cell>
          <cell r="I244">
            <v>0.5</v>
          </cell>
          <cell r="AF244">
            <v>0.33</v>
          </cell>
          <cell r="AL244">
            <v>0.33</v>
          </cell>
          <cell r="AR244">
            <v>0.5</v>
          </cell>
          <cell r="AX244">
            <v>1</v>
          </cell>
          <cell r="AZ244" t="str">
            <v>Metamagic</v>
          </cell>
          <cell r="CP244">
            <v>1</v>
          </cell>
          <cell r="CR244" t="str">
            <v>familiar</v>
          </cell>
          <cell r="CS244">
            <v>2</v>
          </cell>
          <cell r="CT244" t="str">
            <v>Concentration</v>
          </cell>
          <cell r="CU244" t="str">
            <v>Craft (General)</v>
          </cell>
          <cell r="CV244" t="str">
            <v>Decipher Script</v>
          </cell>
          <cell r="CW244" t="str">
            <v>Knowledge (General)</v>
          </cell>
          <cell r="CX244" t="str">
            <v>Profession (General)</v>
          </cell>
          <cell r="CY244" t="str">
            <v>Spellcraft</v>
          </cell>
        </row>
        <row r="245">
          <cell r="A245" t="str">
            <v>Necromancer (GR)</v>
          </cell>
          <cell r="C245" t="str">
            <v>Weapon and Armor Proficiency:  The necromancer is proficient with the use of all simple weapons, but gains no proficiency in any type of armor or shields.
1st:  Create Familiar
2nd:  Scribe Scroll
4th:  Bonus Feat
5th:  Control Undead
7th:  Touch of Death
8th:  Bonus Feat
10th:  Improved Ghoul Touch
12th:  Bonus Feat
13th:  Grave Touch
15th:  Energy Drain
16th:  Bonus Feat
18th:  Touch of Undeath
20th:  Lich</v>
          </cell>
          <cell r="D245" t="str">
            <v>Green Ronin</v>
          </cell>
          <cell r="E245" t="str">
            <v>Secret College of Necromancy</v>
          </cell>
          <cell r="F245">
            <v>6</v>
          </cell>
          <cell r="G245">
            <v>20</v>
          </cell>
          <cell r="H245">
            <v>4</v>
          </cell>
          <cell r="I245">
            <v>0.5</v>
          </cell>
          <cell r="AF245">
            <v>0.33</v>
          </cell>
          <cell r="AL245">
            <v>0.33</v>
          </cell>
          <cell r="AR245">
            <v>0.5</v>
          </cell>
          <cell r="BO245">
            <v>3</v>
          </cell>
          <cell r="CP245">
            <v>1</v>
          </cell>
          <cell r="CR245" t="str">
            <v>familiar</v>
          </cell>
          <cell r="CS245">
            <v>3</v>
          </cell>
          <cell r="CT245" t="str">
            <v>Concentration</v>
          </cell>
          <cell r="CU245" t="str">
            <v>Craft (General)</v>
          </cell>
          <cell r="CV245" t="str">
            <v>Intimidate</v>
          </cell>
          <cell r="CW245" t="str">
            <v>Knowledge (Arcana)</v>
          </cell>
          <cell r="CX245" t="str">
            <v>Knowledge (General)</v>
          </cell>
          <cell r="CY245" t="str">
            <v>Knowledge (Nature)</v>
          </cell>
          <cell r="CZ245" t="str">
            <v>Knowledge (Psionic)</v>
          </cell>
          <cell r="DA245" t="str">
            <v>Knowledge (Religion)</v>
          </cell>
          <cell r="DB245" t="str">
            <v>Move Silently</v>
          </cell>
          <cell r="DC245" t="str">
            <v>Profession (General)</v>
          </cell>
          <cell r="DD245" t="str">
            <v>Ride</v>
          </cell>
          <cell r="DE245" t="str">
            <v>Speak Language</v>
          </cell>
          <cell r="DF245" t="str">
            <v>Spellcraft</v>
          </cell>
          <cell r="DG245" t="str">
            <v>Write Language</v>
          </cell>
        </row>
        <row r="246">
          <cell r="A246" t="str">
            <v>Nightcloak (Dragon Mag)</v>
          </cell>
          <cell r="C246" t="str">
            <v>Requirements:
Patron Deity: Shar
Alignment: Neutral Evil
Bluff: 2 ranks
Move Silently: 2 ranks
Perform: 4 ranks
Feats: Iron Will, Shadow Weave Magic, Spell Focus (Enchantment, Illusion, or Necromancy), &amp; Pernicious or Tenacious Magic
Spellcasting: Ability to cast 2nd level divine spells. Clerics must have access to the Darkness domain.
Weapon and Armor Proficiency: A nightcloak gains proficiency with all simple weapons, all types of armor, &amp; shields.
Spellcasting: Nightcloaks gain +1 level in an existing spellcasting class per level.
1st Darkness Spells
2nd Eyes of Shar
3rd Insidious Magic
4th Shadow Talk
5th Disk of Night
6th True Lies
7th Mind of Shar
8th Shar's Caress
9th Minion of Shar
10th Voice of Ineffable Evil</v>
          </cell>
          <cell r="D246" t="str">
            <v>Piazo</v>
          </cell>
          <cell r="E246" t="str">
            <v>Dragon 286</v>
          </cell>
          <cell r="F246">
            <v>82</v>
          </cell>
          <cell r="G246">
            <v>10</v>
          </cell>
          <cell r="H246">
            <v>8</v>
          </cell>
          <cell r="I246">
            <v>0.75</v>
          </cell>
          <cell r="AF246">
            <v>0.5</v>
          </cell>
          <cell r="AL246">
            <v>0.33</v>
          </cell>
          <cell r="AR246">
            <v>0.5</v>
          </cell>
          <cell r="CS246">
            <v>2</v>
          </cell>
          <cell r="CT246" t="str">
            <v>Bluff</v>
          </cell>
          <cell r="CU246" t="str">
            <v>Concentration</v>
          </cell>
          <cell r="CV246" t="str">
            <v>Craft (General)</v>
          </cell>
          <cell r="CW246" t="str">
            <v>Diplomacy</v>
          </cell>
          <cell r="CX246" t="str">
            <v>Heal</v>
          </cell>
          <cell r="CY246" t="str">
            <v>Knowledge (History)</v>
          </cell>
          <cell r="CZ246" t="str">
            <v>Knowledge (The Planes)</v>
          </cell>
          <cell r="DA246" t="str">
            <v>Knowledge (Arcana)</v>
          </cell>
          <cell r="DB246" t="str">
            <v>Knowledge (Religion)</v>
          </cell>
          <cell r="DC246" t="str">
            <v>Profession (General)</v>
          </cell>
          <cell r="DD246" t="str">
            <v>Sense Motive</v>
          </cell>
          <cell r="DE246" t="str">
            <v>Spellcraft</v>
          </cell>
        </row>
        <row r="247">
          <cell r="A247" t="str">
            <v>Nightcloak (FnP)</v>
          </cell>
          <cell r="D247" t="str">
            <v>WotC</v>
          </cell>
          <cell r="E247" t="str">
            <v>Faiths &amp; Pantheons</v>
          </cell>
          <cell r="AF247">
            <v>0.33</v>
          </cell>
          <cell r="AL247">
            <v>0.33</v>
          </cell>
          <cell r="AR247">
            <v>0.33</v>
          </cell>
        </row>
        <row r="248">
          <cell r="A248" t="str">
            <v>Nightcloak (Josh)</v>
          </cell>
          <cell r="D248" t="str">
            <v>JL</v>
          </cell>
          <cell r="AF248">
            <v>0.33</v>
          </cell>
          <cell r="AL248">
            <v>0.33</v>
          </cell>
          <cell r="AR248">
            <v>0.33</v>
          </cell>
        </row>
        <row r="249">
          <cell r="A249" t="str">
            <v>Nimbic Scholar</v>
          </cell>
          <cell r="D249" t="str">
            <v>JL</v>
          </cell>
          <cell r="AF249">
            <v>0.33</v>
          </cell>
          <cell r="AL249">
            <v>0.33</v>
          </cell>
          <cell r="AR249">
            <v>0.33</v>
          </cell>
        </row>
        <row r="250">
          <cell r="A250" t="str">
            <v>Ninja</v>
          </cell>
          <cell r="D250" t="str">
            <v>AEG</v>
          </cell>
          <cell r="E250" t="str">
            <v>Rokugan</v>
          </cell>
          <cell r="G250">
            <v>20</v>
          </cell>
          <cell r="H250">
            <v>6</v>
          </cell>
          <cell r="I250">
            <v>0.75</v>
          </cell>
          <cell r="AF250">
            <v>0.33</v>
          </cell>
          <cell r="AL250">
            <v>0.5</v>
          </cell>
          <cell r="AR250">
            <v>0.33</v>
          </cell>
        </row>
        <row r="251">
          <cell r="A251" t="str">
            <v>Ninja of the Crescent Moon</v>
          </cell>
          <cell r="C251" t="str">
            <v>Requirements:
Base Attack Bonus: +6
Feats: Improved Unarmed Strike, Deflect Arrows, Quick-Draw
Move Silently ranks: 10
Hide ranks: 10
Other: Evasion class feature, must contact Crescent Moon leadership.
1 Monk-like armor bonuses, sneak attack +1d6
2 Improved evasion, kuji-kiri
3 Poison use, sneak attack +2d6
4 AC bonus +1, fast climb, silencing attack
5 Fast sneak, sneak attack +3d6
6 Invisibility, opportunist
7 Gaseous form, sneak attack +4d6
8 Improved kuji-kiri
9 AC bonus +2, sneak attack +5d6
10 Always sneaky, Ethereal jaunt</v>
          </cell>
          <cell r="D251" t="str">
            <v>WotC</v>
          </cell>
          <cell r="E251" t="str">
            <v>Sword &amp; Fist</v>
          </cell>
          <cell r="F251">
            <v>30</v>
          </cell>
          <cell r="G251">
            <v>10</v>
          </cell>
          <cell r="H251">
            <v>8</v>
          </cell>
          <cell r="I251">
            <v>0.75</v>
          </cell>
          <cell r="S251" t="str">
            <v>Sneak Attack</v>
          </cell>
          <cell r="T251">
            <v>6</v>
          </cell>
          <cell r="U251">
            <v>1</v>
          </cell>
          <cell r="V251">
            <v>2</v>
          </cell>
          <cell r="AA251" t="str">
            <v>Wis</v>
          </cell>
          <cell r="AC251">
            <v>0.2</v>
          </cell>
          <cell r="AD251">
            <v>1</v>
          </cell>
          <cell r="AE251">
            <v>1</v>
          </cell>
          <cell r="AF251">
            <v>0.33</v>
          </cell>
          <cell r="AL251">
            <v>0.5</v>
          </cell>
          <cell r="AR251">
            <v>0.33</v>
          </cell>
          <cell r="CS251">
            <v>4</v>
          </cell>
          <cell r="CT251" t="str">
            <v>Balance</v>
          </cell>
          <cell r="CU251" t="str">
            <v>Climb</v>
          </cell>
          <cell r="CV251" t="str">
            <v>Craft (General)</v>
          </cell>
          <cell r="CW251" t="str">
            <v>Escape Artist</v>
          </cell>
          <cell r="CX251" t="str">
            <v>Hide</v>
          </cell>
          <cell r="CY251" t="str">
            <v>Jump</v>
          </cell>
          <cell r="CZ251" t="str">
            <v>Listen</v>
          </cell>
          <cell r="DA251" t="str">
            <v>Move Silently</v>
          </cell>
          <cell r="DB251" t="str">
            <v>Swim</v>
          </cell>
          <cell r="DC251" t="str">
            <v>Tumble</v>
          </cell>
        </row>
        <row r="252">
          <cell r="A252" t="str">
            <v>Ninja Spy</v>
          </cell>
          <cell r="D252" t="str">
            <v>WotC</v>
          </cell>
          <cell r="E252" t="str">
            <v>Song &amp; Silence</v>
          </cell>
          <cell r="AF252">
            <v>0.33</v>
          </cell>
          <cell r="AL252">
            <v>0.33</v>
          </cell>
          <cell r="AR252">
            <v>0.33</v>
          </cell>
        </row>
        <row r="253">
          <cell r="A253" t="str">
            <v>Nomad</v>
          </cell>
          <cell r="C253" t="str">
            <v>Alignment:  Any Non-lawful.
Weapon and Armor Proficiency:  The nomad is proficient with the use of all simple &amp; martial weapons and light armor.
1st:  Hidden Blades, Languages, Odd Jobs
2nd:  Bonus Feat
3rd:  Worldly
5th:  Heft
6th</v>
          </cell>
          <cell r="D253" t="str">
            <v>AEG</v>
          </cell>
          <cell r="E253" t="str">
            <v>Mercenaries</v>
          </cell>
          <cell r="F253">
            <v>39</v>
          </cell>
          <cell r="G253">
            <v>20</v>
          </cell>
          <cell r="H253">
            <v>6</v>
          </cell>
          <cell r="I253">
            <v>0.75</v>
          </cell>
          <cell r="AF253">
            <v>0.33</v>
          </cell>
          <cell r="AL253">
            <v>0.5</v>
          </cell>
          <cell r="AR253">
            <v>0.5</v>
          </cell>
          <cell r="AX253">
            <v>2</v>
          </cell>
          <cell r="AY253">
            <v>6</v>
          </cell>
          <cell r="AZ253" t="str">
            <v>List_Validation</v>
          </cell>
          <cell r="CS253">
            <v>4</v>
          </cell>
          <cell r="CT253" t="str">
            <v>Appraise</v>
          </cell>
          <cell r="CU253" t="str">
            <v>Bluff</v>
          </cell>
          <cell r="CV253" t="str">
            <v>Craft (General)</v>
          </cell>
          <cell r="CW253" t="str">
            <v>Decipher Script</v>
          </cell>
          <cell r="CX253" t="str">
            <v>Diplomacy</v>
          </cell>
          <cell r="CY253" t="str">
            <v>Disguise</v>
          </cell>
          <cell r="CZ253" t="str">
            <v>Forgery</v>
          </cell>
          <cell r="DA253" t="str">
            <v>Gather Info</v>
          </cell>
          <cell r="DB253" t="str">
            <v>Handle Animal</v>
          </cell>
          <cell r="DC253" t="str">
            <v>Hide</v>
          </cell>
          <cell r="DD253" t="str">
            <v>Innuendo</v>
          </cell>
          <cell r="DE253" t="str">
            <v>Intimidate</v>
          </cell>
          <cell r="DF253" t="str">
            <v>Listen</v>
          </cell>
          <cell r="DG253" t="str">
            <v>Perform (General)</v>
          </cell>
          <cell r="DH253" t="str">
            <v>Profession (General)</v>
          </cell>
          <cell r="DI253" t="str">
            <v>Ride</v>
          </cell>
          <cell r="DJ253" t="str">
            <v>Sense Motive</v>
          </cell>
          <cell r="DK253" t="str">
            <v>Sleight of Hand</v>
          </cell>
          <cell r="DL253" t="str">
            <v>Spot</v>
          </cell>
          <cell r="DM253" t="str">
            <v>Survival</v>
          </cell>
          <cell r="DN253" t="str">
            <v>Use Rope</v>
          </cell>
        </row>
        <row r="254">
          <cell r="A254" t="str">
            <v>Occult Slayer</v>
          </cell>
          <cell r="D254" t="str">
            <v>Piazo</v>
          </cell>
          <cell r="E254" t="str">
            <v>Dragon ?</v>
          </cell>
          <cell r="AF254">
            <v>0.33</v>
          </cell>
          <cell r="AL254">
            <v>0.33</v>
          </cell>
          <cell r="AR254">
            <v>0.33</v>
          </cell>
        </row>
        <row r="255">
          <cell r="A255" t="str">
            <v>Ocular Adept</v>
          </cell>
          <cell r="D255" t="str">
            <v>WotC</v>
          </cell>
          <cell r="E255" t="str">
            <v>Faiths &amp; Pantheons</v>
          </cell>
          <cell r="AF255">
            <v>0.33</v>
          </cell>
          <cell r="AL255">
            <v>0.33</v>
          </cell>
          <cell r="AR255">
            <v>0.33</v>
          </cell>
        </row>
        <row r="256">
          <cell r="A256" t="str">
            <v>Orc Scout</v>
          </cell>
          <cell r="C256" t="str">
            <v>Race:  Orc, half-orc, or tanarukk
BAB:  +5
Feats:  Alertness, Endurance, Stealthy
Skills:  Move Silently 6 ranks, Wilderness Lore 4 ranks
Weapon and Armor Proficiency:  The orc scout is proficient with the use of all simple and martial weapons as well as all light armor.
1st:  Fieldcraft +1, Blend into Wilds
2nd:  Bonus Feat, Fast Movement (40')
3rd:  Fieldcraft +2, Sneak Attack +1d6
4th:  Bonus feat
5th:  Fieldcraft +3, Fast Movement (50')</v>
          </cell>
          <cell r="D256" t="str">
            <v>WotC</v>
          </cell>
          <cell r="E256" t="str">
            <v>Silver Marches</v>
          </cell>
          <cell r="F256">
            <v>114</v>
          </cell>
          <cell r="G256">
            <v>5</v>
          </cell>
          <cell r="H256">
            <v>8</v>
          </cell>
          <cell r="I256">
            <v>0.75</v>
          </cell>
          <cell r="S256" t="str">
            <v>Sneak Attack</v>
          </cell>
          <cell r="T256">
            <v>6</v>
          </cell>
          <cell r="U256">
            <v>3</v>
          </cell>
          <cell r="V256">
            <v>3</v>
          </cell>
          <cell r="AF256">
            <v>0.33</v>
          </cell>
          <cell r="AL256">
            <v>0.5</v>
          </cell>
          <cell r="AR256">
            <v>0.33</v>
          </cell>
          <cell r="AX256">
            <v>2</v>
          </cell>
          <cell r="AZ256" t="str">
            <v>List_Validation</v>
          </cell>
          <cell r="CS256">
            <v>4</v>
          </cell>
          <cell r="CT256" t="str">
            <v>Climb</v>
          </cell>
          <cell r="CU256" t="str">
            <v>Craft (General)</v>
          </cell>
          <cell r="CV256" t="str">
            <v>Heal</v>
          </cell>
          <cell r="CW256" t="str">
            <v>Hide</v>
          </cell>
          <cell r="CX256" t="str">
            <v>Jump</v>
          </cell>
          <cell r="CY256" t="str">
            <v>Listen</v>
          </cell>
          <cell r="CZ256" t="str">
            <v>Move Silently</v>
          </cell>
          <cell r="DA256" t="str">
            <v>Search</v>
          </cell>
          <cell r="DB256" t="str">
            <v>Spot</v>
          </cell>
          <cell r="DC256" t="str">
            <v>Survival</v>
          </cell>
          <cell r="DD256" t="str">
            <v>Swim</v>
          </cell>
          <cell r="DE256" t="str">
            <v>Use Rope</v>
          </cell>
        </row>
        <row r="257">
          <cell r="A257" t="str">
            <v>Order of the Bow Initiate</v>
          </cell>
          <cell r="C257" t="str">
            <v>Requirements:
Base Attack Bonus: +5
Knowledge (Religion) ranks: 2
Proficiency: Longbow or shortbow or composite longbow or composite shortbow.
Feats: Point Blank Shot, Precise Shot, Rapid Shot, Weapon Focus (longbow or shortbow or the composite version of either), Weapon Specialization (longbow or shortbow or the composite version of either).
1 Ranged sneak attack +1d6
2 Close combat shot
3 Ranged sneak attack +1d6
4 Superior Weapon Focus
5 Ranged sneak attack +1d6
6 Free attack, Zen Archery
7 Superior Weapon Specialization
8 Ranged sneak attack +1d6
9 Banked shot
10 Ranged sneak attack +1d6</v>
          </cell>
          <cell r="D257" t="str">
            <v>WotC</v>
          </cell>
          <cell r="E257" t="str">
            <v>Sword &amp; Fist</v>
          </cell>
          <cell r="F257">
            <v>32</v>
          </cell>
          <cell r="G257">
            <v>10</v>
          </cell>
          <cell r="H257">
            <v>10</v>
          </cell>
          <cell r="I257">
            <v>1</v>
          </cell>
          <cell r="AF257">
            <v>0.33</v>
          </cell>
          <cell r="AL257">
            <v>0.5</v>
          </cell>
          <cell r="AR257">
            <v>0.5</v>
          </cell>
          <cell r="CS257">
            <v>2</v>
          </cell>
          <cell r="CT257" t="str">
            <v>Craft (Bowmaking)</v>
          </cell>
          <cell r="CU257" t="str">
            <v>Knowledge (Religion)</v>
          </cell>
          <cell r="CV257" t="str">
            <v>Ride</v>
          </cell>
          <cell r="CW257" t="str">
            <v>Spot</v>
          </cell>
          <cell r="CX257" t="str">
            <v>Swim</v>
          </cell>
        </row>
        <row r="258">
          <cell r="A258" t="str">
            <v>Outlaw of the Crimson Road</v>
          </cell>
          <cell r="D258" t="str">
            <v>WotC</v>
          </cell>
          <cell r="E258" t="str">
            <v>Song &amp; Silence</v>
          </cell>
          <cell r="AF258">
            <v>0.33</v>
          </cell>
          <cell r="AL258">
            <v>0.33</v>
          </cell>
          <cell r="AR258">
            <v>0.33</v>
          </cell>
        </row>
        <row r="259">
          <cell r="A259" t="str">
            <v>Paladin</v>
          </cell>
          <cell r="C259" t="str">
            <v>Alignment: Lawful Good
Weapon and Armor Proficiency: Paladins are proficient with all simple and martial weapons, with all types of armor (heavy, medium, and light), and with shields. 
1 Aura of Good, Detect Evil, Smite Evil 1/day
2 Divine Grace, Lay on Hands
3 Aura of Courage, Divine Health
4 Turn Undead
5 Smite Evil 2/day, Special mount
6 Remove Disease 1/week
9 Remove Disease 2/week
10 Smite Evil 3/day
12 Remove Disease 3/week
15 Remove Disease 4/week, Smite Evil 4/day
18 Remove Disease 5/week
20 Smite Evil 5/day</v>
          </cell>
          <cell r="D259" t="str">
            <v>WotC</v>
          </cell>
          <cell r="E259" t="str">
            <v>3.5e SRD</v>
          </cell>
          <cell r="G259">
            <v>20</v>
          </cell>
          <cell r="H259">
            <v>10</v>
          </cell>
          <cell r="I259">
            <v>1</v>
          </cell>
          <cell r="K259" t="str">
            <v>Evil</v>
          </cell>
          <cell r="L259" t="str">
            <v>Cha</v>
          </cell>
          <cell r="M259" t="str">
            <v>level</v>
          </cell>
          <cell r="N259">
            <v>1</v>
          </cell>
          <cell r="O259">
            <v>5</v>
          </cell>
          <cell r="AF259">
            <v>0.5</v>
          </cell>
          <cell r="AG259" t="str">
            <v>Cha</v>
          </cell>
          <cell r="AH259">
            <v>2</v>
          </cell>
          <cell r="AJ259">
            <v>5</v>
          </cell>
          <cell r="AL259">
            <v>0.33</v>
          </cell>
          <cell r="AM259" t="str">
            <v>Cha</v>
          </cell>
          <cell r="AN259">
            <v>2</v>
          </cell>
          <cell r="AP259">
            <v>5</v>
          </cell>
          <cell r="AR259">
            <v>0.33</v>
          </cell>
          <cell r="AS259" t="str">
            <v>Cha</v>
          </cell>
          <cell r="AT259">
            <v>2</v>
          </cell>
          <cell r="AV259">
            <v>5</v>
          </cell>
          <cell r="BO259">
            <v>3</v>
          </cell>
          <cell r="BP259">
            <v>-3</v>
          </cell>
          <cell r="CP259">
            <v>5</v>
          </cell>
          <cell r="CR259" t="str">
            <v>paladin</v>
          </cell>
          <cell r="CS259">
            <v>2</v>
          </cell>
          <cell r="CT259" t="str">
            <v>Concentration</v>
          </cell>
          <cell r="CU259" t="str">
            <v>Craft (General)</v>
          </cell>
          <cell r="CV259" t="str">
            <v>Diplomacy</v>
          </cell>
          <cell r="CW259" t="str">
            <v>Handle Animal</v>
          </cell>
          <cell r="CX259" t="str">
            <v>Heal</v>
          </cell>
          <cell r="CY259" t="str">
            <v>Knowledge (Nobility/Royalty)</v>
          </cell>
          <cell r="CZ259" t="str">
            <v>Knowledge (Religion)</v>
          </cell>
          <cell r="DA259" t="str">
            <v>Profession (General)</v>
          </cell>
          <cell r="DB259" t="str">
            <v>Ride</v>
          </cell>
          <cell r="DC259" t="str">
            <v>Sense Motive</v>
          </cell>
        </row>
        <row r="260">
          <cell r="A260" t="str">
            <v>Paladin of the Pale</v>
          </cell>
          <cell r="D260" t="str">
            <v>AEG</v>
          </cell>
          <cell r="E260" t="str">
            <v>Undead</v>
          </cell>
          <cell r="AF260">
            <v>0.33</v>
          </cell>
          <cell r="AL260">
            <v>0.33</v>
          </cell>
          <cell r="AR260">
            <v>0.33</v>
          </cell>
        </row>
        <row r="261">
          <cell r="A261" t="str">
            <v>Pale Master</v>
          </cell>
          <cell r="C261" t="str">
            <v>Requirements:
Alignment: Any nongood
Knowledge (Religion): 8 ranks
Feat: Skill Focus (Knowledge (Religion))
Spells: Ability to cast arcane spells of 3rd level or higher
Special: The candidate must have spent three or more days locked in a tomb with animate undead.  This contact may be peaceful or violent.  A character who is slain by the undead and later raised still meets the requirement, although the resulting level loss may delay compliance with other prerequisites.
Weapon and Armor Proficiency: No additional proficiency gained.
Class Abilities:
Gains additional arcane spells per day per odd class level of Pale Master.
1st: Bonemail +2
2nd: Animate Dead
3rd: Darkvision
4th: Summon Undead, Bonemail +4
5th: Deathless Vigor
6th: Undead Graft
7th: Tough as Bone
8th: Graft Upgrade, Bonemail +6
9th: Summon Greater Undead
10th: Deathless Mastery</v>
          </cell>
          <cell r="D261" t="str">
            <v>WotC</v>
          </cell>
          <cell r="E261" t="str">
            <v>Tome &amp; Blood</v>
          </cell>
          <cell r="F261">
            <v>65</v>
          </cell>
          <cell r="G261">
            <v>10</v>
          </cell>
          <cell r="H261">
            <v>6</v>
          </cell>
          <cell r="I261">
            <v>0.5</v>
          </cell>
          <cell r="AF261">
            <v>0.5</v>
          </cell>
          <cell r="AL261">
            <v>0.33</v>
          </cell>
          <cell r="AR261">
            <v>0.5</v>
          </cell>
          <cell r="CS261">
            <v>2</v>
          </cell>
          <cell r="CT261" t="str">
            <v>Concentration</v>
          </cell>
          <cell r="CU261" t="str">
            <v>Craft (General)</v>
          </cell>
          <cell r="CV261" t="str">
            <v>Diplomacy</v>
          </cell>
          <cell r="CW261" t="str">
            <v>Hide</v>
          </cell>
          <cell r="CX261" t="str">
            <v>Knowledge (Arcana)</v>
          </cell>
          <cell r="CY261" t="str">
            <v>Knowledge (General)</v>
          </cell>
          <cell r="CZ261" t="str">
            <v>Knowledge (Nature)</v>
          </cell>
          <cell r="DA261" t="str">
            <v>Knowledge (Psionic)</v>
          </cell>
          <cell r="DB261" t="str">
            <v>Knowledge (Religion)</v>
          </cell>
          <cell r="DC261" t="str">
            <v>Listen</v>
          </cell>
          <cell r="DD261" t="str">
            <v>Move Silently</v>
          </cell>
          <cell r="DE261" t="str">
            <v>Profession (General)</v>
          </cell>
          <cell r="DF261" t="str">
            <v>Speak Language</v>
          </cell>
          <cell r="DG261" t="str">
            <v>Spellcraft</v>
          </cell>
          <cell r="DH261" t="str">
            <v>Write Language</v>
          </cell>
        </row>
        <row r="262">
          <cell r="A262" t="str">
            <v>Peerless Archer</v>
          </cell>
          <cell r="C262" t="str">
            <v>BAB:  +7
Feats:  Point Blank Shot, Far Shot, Precise Shot, Quick Draw
Skills:  Craft (Bowmaking) 10 ranks
Proficiency :  Longbow, shortbow, composite longbow, or composite shortbow
Weapon and Armor Proficiency:  The peerless archer is proficient with the use of all simple and martial weapons, but gains no proficiency in any type of armor or shields.
1st:  Expert Bowyer, Ranged Sneak Attack +1d6
2nd:  Sharp Shooting 1, Fletching +1
3rd:  Power Shot
4th:  Ranged Sneak Attack +2d6, Fletching +2
5th:  Sharp Shooting 2
6th:  Fletching +3
7th:  Ranged Sneak Attack +3d6
8th:  Fletching +4
9th:  Sharp Shooting 3
10th:  Ranged Sneak Attack +4d6, Fletching +5</v>
          </cell>
          <cell r="D262" t="str">
            <v>WotC</v>
          </cell>
          <cell r="E262" t="str">
            <v>Silver Marches</v>
          </cell>
          <cell r="F262">
            <v>115</v>
          </cell>
          <cell r="G262">
            <v>10</v>
          </cell>
          <cell r="H262">
            <v>10</v>
          </cell>
          <cell r="I262">
            <v>1</v>
          </cell>
          <cell r="S262" t="str">
            <v>Ranged Sneak Attack</v>
          </cell>
          <cell r="T262">
            <v>6</v>
          </cell>
          <cell r="U262">
            <v>1</v>
          </cell>
          <cell r="V262">
            <v>3</v>
          </cell>
          <cell r="AF262">
            <v>0.5</v>
          </cell>
          <cell r="AL262">
            <v>0.33</v>
          </cell>
          <cell r="AR262">
            <v>0.5</v>
          </cell>
          <cell r="CS262">
            <v>2</v>
          </cell>
          <cell r="CT262" t="str">
            <v>Balance</v>
          </cell>
          <cell r="CU262" t="str">
            <v>Climb</v>
          </cell>
          <cell r="CV262" t="str">
            <v>Craft (Bowmaking)</v>
          </cell>
          <cell r="CW262" t="str">
            <v>Hide</v>
          </cell>
          <cell r="CX262" t="str">
            <v>Jump</v>
          </cell>
          <cell r="CY262" t="str">
            <v>Spot</v>
          </cell>
          <cell r="CZ262" t="str">
            <v>Survival</v>
          </cell>
          <cell r="DA262" t="str">
            <v>Swim</v>
          </cell>
        </row>
        <row r="263">
          <cell r="A263" t="str">
            <v>Plaguelord</v>
          </cell>
          <cell r="D263" t="str">
            <v>Green Ronin</v>
          </cell>
          <cell r="E263" t="str">
            <v>Legion's of Hell</v>
          </cell>
          <cell r="AF263">
            <v>0.33</v>
          </cell>
          <cell r="AL263">
            <v>0.33</v>
          </cell>
          <cell r="AR263">
            <v>0.33</v>
          </cell>
        </row>
        <row r="264">
          <cell r="A264" t="str">
            <v>Planar Champion</v>
          </cell>
          <cell r="D264" t="str">
            <v>WotC</v>
          </cell>
          <cell r="E264" t="str">
            <v>Manual of the Planes</v>
          </cell>
          <cell r="AF264">
            <v>0.33</v>
          </cell>
          <cell r="AL264">
            <v>0.33</v>
          </cell>
          <cell r="AR264">
            <v>0.33</v>
          </cell>
        </row>
        <row r="265">
          <cell r="A265" t="str">
            <v>Planeshifter</v>
          </cell>
          <cell r="D265" t="str">
            <v>WotC</v>
          </cell>
          <cell r="E265" t="str">
            <v>Manual of the Planes</v>
          </cell>
          <cell r="AF265">
            <v>0.33</v>
          </cell>
          <cell r="AL265">
            <v>0.33</v>
          </cell>
          <cell r="AR265">
            <v>0.33</v>
          </cell>
        </row>
        <row r="266">
          <cell r="A266" t="str">
            <v>Poison Fist</v>
          </cell>
          <cell r="D266" t="str">
            <v>Piazo</v>
          </cell>
          <cell r="E266" t="str">
            <v>Dragon ?</v>
          </cell>
          <cell r="AF266">
            <v>0.33</v>
          </cell>
          <cell r="AL266">
            <v>0.33</v>
          </cell>
          <cell r="AR266">
            <v>0.33</v>
          </cell>
        </row>
        <row r="267">
          <cell r="A267" t="str">
            <v>Prairie Runner</v>
          </cell>
          <cell r="D267" t="str">
            <v>Piazo</v>
          </cell>
          <cell r="E267" t="str">
            <v>Dragon ?</v>
          </cell>
          <cell r="AF267">
            <v>0.33</v>
          </cell>
          <cell r="AL267">
            <v>0.33</v>
          </cell>
          <cell r="AR267">
            <v>0.33</v>
          </cell>
        </row>
        <row r="268">
          <cell r="A268" t="str">
            <v>Psi-Hunter</v>
          </cell>
          <cell r="C268" t="str">
            <v>Requirements:
Base Attack Bonus: +5
Knowledge (Psionics) ranks: 3
Feats: Track, Iron Will
Spellcasting: Must be able to cast arcane spells
1 Detect Psionics, Mental Defense 1
2 Hamper Psionics
3 Mental Defense 2
4 Psychic Stab
5 Invisible to Psionics
6 Mental Defense 3
7 Power Resistance, Hamper Psionics
8 Null Psionics Prison
9 Mental Defense 4
10 Mete Out Mental Justice</v>
          </cell>
          <cell r="D268" t="str">
            <v>Piazo</v>
          </cell>
          <cell r="E268" t="str">
            <v>Dragon 281</v>
          </cell>
          <cell r="F268">
            <v>84</v>
          </cell>
          <cell r="G268">
            <v>10</v>
          </cell>
          <cell r="H268">
            <v>8</v>
          </cell>
          <cell r="I268">
            <v>1</v>
          </cell>
          <cell r="AF268">
            <v>0.33</v>
          </cell>
          <cell r="AL268">
            <v>0.33</v>
          </cell>
          <cell r="AR268">
            <v>0.5</v>
          </cell>
          <cell r="CS268">
            <v>4</v>
          </cell>
          <cell r="CT268" t="str">
            <v>Climb</v>
          </cell>
          <cell r="CU268" t="str">
            <v>Craft (General)</v>
          </cell>
          <cell r="CV268" t="str">
            <v>Intimidate</v>
          </cell>
          <cell r="CW268" t="str">
            <v>Jump</v>
          </cell>
          <cell r="CX268" t="str">
            <v>Knowledge (Psionic)</v>
          </cell>
          <cell r="CY268" t="str">
            <v>Profession (General)</v>
          </cell>
          <cell r="CZ268" t="str">
            <v>Search</v>
          </cell>
          <cell r="DA268" t="str">
            <v>Spellcraft</v>
          </cell>
          <cell r="DB268" t="str">
            <v>Spot</v>
          </cell>
          <cell r="DC268" t="str">
            <v>Survival</v>
          </cell>
        </row>
        <row r="269">
          <cell r="A269" t="str">
            <v>Psion - Egoist</v>
          </cell>
          <cell r="C269"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69" t="str">
            <v>WotC</v>
          </cell>
          <cell r="E269" t="str">
            <v>PsiHB</v>
          </cell>
          <cell r="F269">
            <v>6</v>
          </cell>
          <cell r="G269">
            <v>20</v>
          </cell>
          <cell r="H269">
            <v>4</v>
          </cell>
          <cell r="I269">
            <v>0.5</v>
          </cell>
          <cell r="AF269">
            <v>0.33</v>
          </cell>
          <cell r="AL269">
            <v>0.33</v>
          </cell>
          <cell r="AR269">
            <v>0.5</v>
          </cell>
          <cell r="CS269">
            <v>4</v>
          </cell>
          <cell r="CT269" t="str">
            <v>Autohypnosis</v>
          </cell>
          <cell r="CU269" t="str">
            <v>Climb</v>
          </cell>
          <cell r="CV269" t="str">
            <v>Concentration</v>
          </cell>
          <cell r="CW269" t="str">
            <v>Jump</v>
          </cell>
          <cell r="CX269" t="str">
            <v>Knowledge (Psionic)</v>
          </cell>
          <cell r="CY269" t="str">
            <v>Psicraft</v>
          </cell>
          <cell r="CZ269" t="str">
            <v>Stabilize Self</v>
          </cell>
          <cell r="DA269" t="str">
            <v>Swim</v>
          </cell>
        </row>
        <row r="270">
          <cell r="A270" t="str">
            <v>Psion - Nomad</v>
          </cell>
          <cell r="C270"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0" t="str">
            <v>WotC</v>
          </cell>
          <cell r="E270" t="str">
            <v>PsiHB</v>
          </cell>
          <cell r="F270">
            <v>6</v>
          </cell>
          <cell r="G270">
            <v>20</v>
          </cell>
          <cell r="H270">
            <v>4</v>
          </cell>
          <cell r="I270">
            <v>0.5</v>
          </cell>
          <cell r="AF270">
            <v>0.33</v>
          </cell>
          <cell r="AL270">
            <v>0.33</v>
          </cell>
          <cell r="AR270">
            <v>0.5</v>
          </cell>
          <cell r="CS270">
            <v>4</v>
          </cell>
          <cell r="CT270" t="str">
            <v>Concentration</v>
          </cell>
          <cell r="CU270" t="str">
            <v>Escape Artist</v>
          </cell>
          <cell r="CV270" t="str">
            <v>Jump</v>
          </cell>
          <cell r="CW270" t="str">
            <v>Knowledge (Psionic)</v>
          </cell>
          <cell r="CX270" t="str">
            <v>Psicraft</v>
          </cell>
          <cell r="CY270" t="str">
            <v>Ride</v>
          </cell>
          <cell r="CZ270" t="str">
            <v>Swim</v>
          </cell>
          <cell r="DA270" t="str">
            <v>Use Rope</v>
          </cell>
        </row>
        <row r="271">
          <cell r="A271" t="str">
            <v>Psion - Savant</v>
          </cell>
          <cell r="C271"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1" t="str">
            <v>WotC</v>
          </cell>
          <cell r="E271" t="str">
            <v>PsiHB</v>
          </cell>
          <cell r="F271">
            <v>6</v>
          </cell>
          <cell r="G271">
            <v>20</v>
          </cell>
          <cell r="H271">
            <v>4</v>
          </cell>
          <cell r="I271">
            <v>0.5</v>
          </cell>
          <cell r="AF271">
            <v>0.33</v>
          </cell>
          <cell r="AL271">
            <v>0.33</v>
          </cell>
          <cell r="AR271">
            <v>0.5</v>
          </cell>
          <cell r="CS271">
            <v>4</v>
          </cell>
          <cell r="CT271" t="str">
            <v>Autohypnosis</v>
          </cell>
          <cell r="CU271" t="str">
            <v>Concentration</v>
          </cell>
          <cell r="CV271" t="str">
            <v>Disable Device</v>
          </cell>
          <cell r="CW271" t="str">
            <v>Knowledge (Psionic)</v>
          </cell>
          <cell r="CX271" t="str">
            <v>Psicraft</v>
          </cell>
          <cell r="CY271" t="str">
            <v>Search</v>
          </cell>
          <cell r="CZ271" t="str">
            <v>Sleight of Hand</v>
          </cell>
        </row>
        <row r="272">
          <cell r="A272" t="str">
            <v>Psion - Seer</v>
          </cell>
          <cell r="C272"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2" t="str">
            <v>WotC</v>
          </cell>
          <cell r="E272" t="str">
            <v>PsiHB</v>
          </cell>
          <cell r="F272">
            <v>6</v>
          </cell>
          <cell r="G272">
            <v>20</v>
          </cell>
          <cell r="H272">
            <v>4</v>
          </cell>
          <cell r="I272">
            <v>0.5</v>
          </cell>
          <cell r="AF272">
            <v>0.33</v>
          </cell>
          <cell r="AL272">
            <v>0.33</v>
          </cell>
          <cell r="AR272">
            <v>0.5</v>
          </cell>
          <cell r="CS272">
            <v>4</v>
          </cell>
          <cell r="CT272" t="str">
            <v>Concentration</v>
          </cell>
          <cell r="CU272" t="str">
            <v>Gather Info</v>
          </cell>
          <cell r="CV272" t="str">
            <v>Knowledge (Psionic)</v>
          </cell>
          <cell r="CW272" t="str">
            <v>Listen</v>
          </cell>
          <cell r="CX272" t="str">
            <v>Psicraft</v>
          </cell>
          <cell r="CY272" t="str">
            <v>Sense Motive</v>
          </cell>
          <cell r="CZ272" t="str">
            <v>Spot</v>
          </cell>
        </row>
        <row r="273">
          <cell r="A273" t="str">
            <v>Psion - Shaper</v>
          </cell>
          <cell r="C273"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3" t="str">
            <v>WotC</v>
          </cell>
          <cell r="E273" t="str">
            <v>PsiHB</v>
          </cell>
          <cell r="F273">
            <v>6</v>
          </cell>
          <cell r="G273">
            <v>20</v>
          </cell>
          <cell r="H273">
            <v>4</v>
          </cell>
          <cell r="I273">
            <v>0.5</v>
          </cell>
          <cell r="AF273">
            <v>0.33</v>
          </cell>
          <cell r="AL273">
            <v>0.33</v>
          </cell>
          <cell r="AR273">
            <v>0.5</v>
          </cell>
          <cell r="CS273">
            <v>4</v>
          </cell>
          <cell r="CT273" t="str">
            <v>Appraise</v>
          </cell>
          <cell r="CU273" t="str">
            <v>Concentration</v>
          </cell>
          <cell r="CV273" t="str">
            <v>Craft (General)</v>
          </cell>
          <cell r="CW273" t="str">
            <v>Disguise</v>
          </cell>
          <cell r="CX273" t="str">
            <v>Knowledge (Psionic)</v>
          </cell>
          <cell r="CY273" t="str">
            <v>Perform (General)</v>
          </cell>
          <cell r="CZ273" t="str">
            <v>Psicraft</v>
          </cell>
        </row>
        <row r="274">
          <cell r="A274" t="str">
            <v>Psion - Telepath</v>
          </cell>
          <cell r="C274"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4" t="str">
            <v>WotC</v>
          </cell>
          <cell r="E274" t="str">
            <v>PsiHB</v>
          </cell>
          <cell r="F274">
            <v>6</v>
          </cell>
          <cell r="G274">
            <v>20</v>
          </cell>
          <cell r="H274">
            <v>4</v>
          </cell>
          <cell r="I274">
            <v>0.5</v>
          </cell>
          <cell r="AF274">
            <v>0.33</v>
          </cell>
          <cell r="AL274">
            <v>0.33</v>
          </cell>
          <cell r="AR274">
            <v>0.5</v>
          </cell>
          <cell r="CS274">
            <v>4</v>
          </cell>
          <cell r="CT274" t="str">
            <v>Bluff</v>
          </cell>
          <cell r="CU274" t="str">
            <v>Concentration</v>
          </cell>
          <cell r="CV274" t="str">
            <v>Diplomacy</v>
          </cell>
          <cell r="CW274" t="str">
            <v>Gather Info</v>
          </cell>
          <cell r="CX274" t="str">
            <v>Knowledge (Psionic)</v>
          </cell>
          <cell r="CY274" t="str">
            <v>Psicraft</v>
          </cell>
          <cell r="CZ274" t="str">
            <v>Sense Motive</v>
          </cell>
        </row>
        <row r="275">
          <cell r="A275" t="str">
            <v>Psychic Warrior</v>
          </cell>
          <cell r="C275" t="str">
            <v xml:space="preserve">Weapon and Armor Proficiency: The psychic warrior is proficient with the use of all simple and martial weapons and all armor (light, medium, and heavy) and shields. 
1st:  Bonus Feat, 2 Psionic Combat Modes           
Psionic Combat Modes at Lvl 3, 7, 9, 10, 12, 13, 15, 16         
Bonus Feat at Lvl 2, 5, 8, 11, 14, 17, 20         
5th:  Weapon Specialization           
</v>
          </cell>
          <cell r="D275" t="str">
            <v>WotC</v>
          </cell>
          <cell r="E275" t="str">
            <v>PsiHB</v>
          </cell>
          <cell r="F275">
            <v>13</v>
          </cell>
          <cell r="G275">
            <v>20</v>
          </cell>
          <cell r="H275">
            <v>8</v>
          </cell>
          <cell r="I275">
            <v>0.75</v>
          </cell>
          <cell r="AF275">
            <v>0.5</v>
          </cell>
          <cell r="AL275">
            <v>0.33</v>
          </cell>
          <cell r="AR275">
            <v>0.33</v>
          </cell>
          <cell r="AX275">
            <v>1</v>
          </cell>
          <cell r="AY275">
            <v>2</v>
          </cell>
          <cell r="AZ275" t="str">
            <v>FighterBonus</v>
          </cell>
          <cell r="CS275">
            <v>2</v>
          </cell>
          <cell r="CT275" t="str">
            <v>Autohypnosis</v>
          </cell>
          <cell r="CU275" t="str">
            <v>Balance</v>
          </cell>
          <cell r="CV275" t="str">
            <v>Climb</v>
          </cell>
          <cell r="CW275" t="str">
            <v>Concentration</v>
          </cell>
          <cell r="CX275" t="str">
            <v>Jump</v>
          </cell>
          <cell r="CY275" t="str">
            <v>Stabilize Self</v>
          </cell>
          <cell r="CZ275" t="str">
            <v>Swim</v>
          </cell>
          <cell r="DA275" t="str">
            <v>Tumble</v>
          </cell>
          <cell r="DB275" t="str">
            <v>Use Psionic Device</v>
          </cell>
        </row>
        <row r="276">
          <cell r="A276" t="str">
            <v>Puppet</v>
          </cell>
          <cell r="D276" t="str">
            <v>AEG</v>
          </cell>
          <cell r="E276" t="str">
            <v>Undead</v>
          </cell>
          <cell r="AF276">
            <v>0.33</v>
          </cell>
          <cell r="AL276">
            <v>0.33</v>
          </cell>
          <cell r="AR276">
            <v>0.33</v>
          </cell>
        </row>
        <row r="277">
          <cell r="A277" t="str">
            <v>Purple Dragon Highknight</v>
          </cell>
          <cell r="C277" t="str">
            <v>Requirements:
Alignment: Any Good
Base Attack Bonus: +8
Feats: Dodge, Endurance, Great Fortitude
1st: Dauntless Guard
2nd: Uncanny Dodge (Dex bonus to AC)
3rd: Magic Resistance 1
4th: Natural Armor +1
5th: Poison Resistance
6th: Magic Resistance 2
7th: Uncanny Dodge (can't be flanked)
8th: Natural Armor +2
9th: Magic Resistance 3
10th: Poison Resistance (immunity to secondary dmg)</v>
          </cell>
          <cell r="D277" t="str">
            <v>Piazo</v>
          </cell>
          <cell r="E277" t="str">
            <v>Dragon Annual 5</v>
          </cell>
          <cell r="F277">
            <v>62</v>
          </cell>
          <cell r="G277">
            <v>10</v>
          </cell>
          <cell r="H277">
            <v>10</v>
          </cell>
          <cell r="I277">
            <v>1</v>
          </cell>
          <cell r="AF277">
            <v>0.5</v>
          </cell>
          <cell r="AL277">
            <v>0.33</v>
          </cell>
          <cell r="AR277">
            <v>0.33</v>
          </cell>
          <cell r="CS277">
            <v>2</v>
          </cell>
          <cell r="CT277" t="str">
            <v>Concentration</v>
          </cell>
          <cell r="CU277" t="str">
            <v>Diplomacy</v>
          </cell>
          <cell r="CV277" t="str">
            <v>Listen</v>
          </cell>
          <cell r="CW277" t="str">
            <v>Move Silently</v>
          </cell>
          <cell r="CX277" t="str">
            <v>Sense Motive</v>
          </cell>
          <cell r="CY277" t="str">
            <v>Spot</v>
          </cell>
        </row>
        <row r="278">
          <cell r="A278" t="str">
            <v>Purple Dragon Knight</v>
          </cell>
          <cell r="C278" t="str">
            <v>Requirements:
Alignment: Any non-evil and non-chaotic.
Base Attack Bonus: +4
Diplomacy &lt;or&gt; Intimidate: 1 rank
Listen: 2 ranks
Ride: 2 ranks
Spot: 2 ranks
Feats: Leadership, Mounted Combat
Special: Membership in the Purple Dragons
Weapon and Armor Proficiency: Light, Medium Armor; Shields; Simple Weapons
Class Abilities:
1st: Rallying Cry; Heroic Shield
2nd: Inspire Courage (1/day)
3rd: Fear
4th: Oath of Wrath; Inspire Courage (2/day)
5th: Final Stand</v>
          </cell>
          <cell r="D278" t="str">
            <v>WotC</v>
          </cell>
          <cell r="E278" t="str">
            <v>FRCS</v>
          </cell>
          <cell r="F278">
            <v>49</v>
          </cell>
          <cell r="G278">
            <v>5</v>
          </cell>
          <cell r="H278">
            <v>10</v>
          </cell>
          <cell r="I278">
            <v>1</v>
          </cell>
          <cell r="AF278">
            <v>0.5</v>
          </cell>
          <cell r="AL278">
            <v>0.33</v>
          </cell>
          <cell r="AR278">
            <v>0.33</v>
          </cell>
          <cell r="CS278">
            <v>2</v>
          </cell>
          <cell r="CT278" t="str">
            <v>Climb</v>
          </cell>
          <cell r="CU278" t="str">
            <v>Diplomacy</v>
          </cell>
          <cell r="CV278" t="str">
            <v>Intimidate</v>
          </cell>
          <cell r="CW278" t="str">
            <v>Jump</v>
          </cell>
          <cell r="CX278" t="str">
            <v>Ride</v>
          </cell>
          <cell r="CY278" t="str">
            <v>Swim</v>
          </cell>
        </row>
        <row r="279">
          <cell r="A279" t="str">
            <v>Radiant Servant of Pelor</v>
          </cell>
          <cell r="C279" t="str">
            <v>Requirements:
Base Attack Bonus: +5
Base Will Save: +5
Patron Diety: Pelor
Alignment: Neutral Good
Knowledge (Religion): 9; Heal: 5; Knowledge (Undead): 3
Feats: Extra Turning
Spellcasting: Able to cast Divine Spells
Radiant Servants of Pelor gain +1 spell casting level of existing class for each level.
1st: Radiance; Turn Undead; Extra Greater Turning
2nd: Empower Healing; Divine Health
3rd:Aura of Warding
5th: Additional Domain
6th: Maximize Healing
8th: Positive Energy Burst
10th: Supreme Healing</v>
          </cell>
          <cell r="D279" t="str">
            <v>Piazo</v>
          </cell>
          <cell r="E279" t="str">
            <v>Dragon 283</v>
          </cell>
          <cell r="F279">
            <v>42</v>
          </cell>
          <cell r="G279">
            <v>10</v>
          </cell>
          <cell r="H279">
            <v>6</v>
          </cell>
          <cell r="I279">
            <v>0.75</v>
          </cell>
          <cell r="AF279">
            <v>0.5</v>
          </cell>
          <cell r="AL279">
            <v>0.33</v>
          </cell>
          <cell r="AR279">
            <v>0.5</v>
          </cell>
          <cell r="CS279">
            <v>2</v>
          </cell>
          <cell r="CT279" t="str">
            <v>Concentration</v>
          </cell>
          <cell r="CU279" t="str">
            <v>Craft (General)</v>
          </cell>
          <cell r="CV279" t="str">
            <v>Diplomacy</v>
          </cell>
          <cell r="CW279" t="str">
            <v>Heal</v>
          </cell>
          <cell r="CX279" t="str">
            <v>Knowledge (Arcana)</v>
          </cell>
          <cell r="CY279" t="str">
            <v>Knowledge (Religion)</v>
          </cell>
          <cell r="CZ279" t="str">
            <v>Profession (General)</v>
          </cell>
          <cell r="DA279" t="str">
            <v>Sense Motive</v>
          </cell>
          <cell r="DB279" t="str">
            <v>Spellcraft</v>
          </cell>
        </row>
        <row r="280">
          <cell r="A280" t="str">
            <v>Rage Mage</v>
          </cell>
          <cell r="C280" t="str">
            <v>Requirements:
Alignment: Any non-lawful
Base Attack Bonus: +5
Feats: Combat Casting
Special Ability: Must be able to rage.
Special: Must be able to cast (at least) 1st level Arcane spells.
1 Spell rage 1x/day
2 Spell bonus
4 Spell rage 2x/day
5 Overcome spell failure
8 Spell rage 3x/day
10 Spell retention, no longer winded after rage</v>
          </cell>
          <cell r="D280" t="str">
            <v>Piazo</v>
          </cell>
          <cell r="E280" t="str">
            <v>Dragon 277</v>
          </cell>
          <cell r="F280">
            <v>98</v>
          </cell>
          <cell r="G280">
            <v>10</v>
          </cell>
          <cell r="H280">
            <v>6</v>
          </cell>
          <cell r="I280">
            <v>0.75</v>
          </cell>
          <cell r="AF280">
            <v>0.5</v>
          </cell>
          <cell r="AL280">
            <v>0.33</v>
          </cell>
          <cell r="AR280">
            <v>0.5</v>
          </cell>
          <cell r="CS280">
            <v>2</v>
          </cell>
          <cell r="CT280" t="str">
            <v>Concentration</v>
          </cell>
          <cell r="CU280" t="str">
            <v>Knowledge (Arcana)</v>
          </cell>
          <cell r="CV280" t="str">
            <v>Profession (General)</v>
          </cell>
          <cell r="CW280" t="str">
            <v>Spellcraft</v>
          </cell>
        </row>
        <row r="281">
          <cell r="A281" t="str">
            <v>Raider</v>
          </cell>
          <cell r="D281" t="str">
            <v>AEG</v>
          </cell>
          <cell r="E281" t="str">
            <v>Undead</v>
          </cell>
          <cell r="AF281">
            <v>0.33</v>
          </cell>
          <cell r="AL281">
            <v>0.33</v>
          </cell>
          <cell r="AR281">
            <v>0.33</v>
          </cell>
        </row>
        <row r="282">
          <cell r="A282" t="str">
            <v>Rake</v>
          </cell>
          <cell r="C282" t="str">
            <v>BAB:  +4
Feats:  Expertise
Skills:  Bluff 8 ranks, Intimidate 8 ranks
Weapon and Armor Proficiency:  The rake is proficient with the use of all simple and martial weapons, as well as light armor.
1st:  Sneak Attack +1d6
2nd:  Taunt:  Intimidate
3rd:  Sneak Attack +2d6, Bonus Feat
4th:  Taunt:  Enrage
5th:  Sneak Attack +3d6
6th:  Humiliating Strike, Bonus Feat
7th:  Sneak Attack +4d6
8th:  Taunt:  Stun
9th:  Sneak Attack +5d6, Bonus Feat
10th:  Taunt:  Rally</v>
          </cell>
          <cell r="D282" t="str">
            <v>AEG</v>
          </cell>
          <cell r="E282" t="str">
            <v>War</v>
          </cell>
          <cell r="F282">
            <v>69</v>
          </cell>
          <cell r="G282">
            <v>10</v>
          </cell>
          <cell r="H282">
            <v>6</v>
          </cell>
          <cell r="I282">
            <v>0.75</v>
          </cell>
          <cell r="S282" t="str">
            <v>Sneak Attack</v>
          </cell>
          <cell r="T282">
            <v>6</v>
          </cell>
          <cell r="U282">
            <v>1</v>
          </cell>
          <cell r="V282">
            <v>2</v>
          </cell>
          <cell r="AF282">
            <v>0.33</v>
          </cell>
          <cell r="AL282">
            <v>0.5</v>
          </cell>
          <cell r="AR282">
            <v>0.33</v>
          </cell>
          <cell r="AX282">
            <v>3</v>
          </cell>
          <cell r="AY282">
            <v>3</v>
          </cell>
          <cell r="AZ282" t="str">
            <v>List_Validation</v>
          </cell>
          <cell r="CS282">
            <v>4</v>
          </cell>
          <cell r="CT282" t="str">
            <v>Balance</v>
          </cell>
          <cell r="CU282" t="str">
            <v>Bluff</v>
          </cell>
          <cell r="CV282" t="str">
            <v>Climb</v>
          </cell>
          <cell r="CW282" t="str">
            <v>Gather Info</v>
          </cell>
          <cell r="CX282" t="str">
            <v>Innuendo</v>
          </cell>
          <cell r="CY282" t="str">
            <v>Intimidate</v>
          </cell>
          <cell r="CZ282" t="str">
            <v>Jump</v>
          </cell>
          <cell r="DA282" t="str">
            <v>Perform (General)</v>
          </cell>
          <cell r="DB282" t="str">
            <v>Sleight of Hand</v>
          </cell>
          <cell r="DC282" t="str">
            <v>Tumble</v>
          </cell>
        </row>
        <row r="283">
          <cell r="A283" t="str">
            <v>Ranger (Monte Cook)</v>
          </cell>
          <cell r="C283" t="str">
            <v>Alignment: Any.
Weapon and Armor Proficiency: A ranger is proficient with all simple and martial weapons, light armor, medium armor, and shields. 
1st: Bonus Feat, Track, 1st favored enemy
4th: Bonus Feat
5th: 2nd favored enemy
7th: Bonus Feat
10th: Bonus Feat, 3rd favored enemy
13th: Bonus Feat
15th: 4th favored enemy
16th: Bonus Feat
19th: Bonus Feat
20th: 5th favored enemy
Note: This version is as on the website- one bonus feat per three levels.</v>
          </cell>
          <cell r="D283" t="str">
            <v>Malhavoc</v>
          </cell>
          <cell r="E283" t="str">
            <v>www.montecook.com</v>
          </cell>
          <cell r="G283">
            <v>20</v>
          </cell>
          <cell r="H283">
            <v>8</v>
          </cell>
          <cell r="I283">
            <v>1</v>
          </cell>
          <cell r="AF283">
            <v>0.5</v>
          </cell>
          <cell r="AL283">
            <v>0.5</v>
          </cell>
          <cell r="AR283">
            <v>0.33</v>
          </cell>
          <cell r="AX283">
            <v>1</v>
          </cell>
          <cell r="AY283">
            <v>1</v>
          </cell>
          <cell r="AZ283" t="str">
            <v>List_Validation</v>
          </cell>
          <cell r="CS283">
            <v>6</v>
          </cell>
          <cell r="CT283" t="str">
            <v>Climb</v>
          </cell>
          <cell r="CU283" t="str">
            <v>Concentration</v>
          </cell>
          <cell r="CV283" t="str">
            <v>Craft (General)</v>
          </cell>
          <cell r="CW283" t="str">
            <v>Handle Animal</v>
          </cell>
          <cell r="CX283" t="str">
            <v>Heal</v>
          </cell>
          <cell r="CY283" t="str">
            <v>Hide</v>
          </cell>
          <cell r="CZ283" t="str">
            <v>Jump</v>
          </cell>
          <cell r="DA283" t="str">
            <v>Knowledge (Nature)</v>
          </cell>
          <cell r="DB283" t="str">
            <v>Listen</v>
          </cell>
          <cell r="DC283" t="str">
            <v>Move Silently</v>
          </cell>
          <cell r="DD283" t="str">
            <v>Profession (General)</v>
          </cell>
          <cell r="DE283" t="str">
            <v>Ride</v>
          </cell>
          <cell r="DF283" t="str">
            <v>Search</v>
          </cell>
          <cell r="DG283" t="str">
            <v>Spot</v>
          </cell>
          <cell r="DH283" t="str">
            <v>Survival</v>
          </cell>
          <cell r="DI283" t="str">
            <v>Swim</v>
          </cell>
          <cell r="DJ283" t="str">
            <v>Use Rope</v>
          </cell>
        </row>
        <row r="284">
          <cell r="A284" t="str">
            <v>Ranger (WotC)</v>
          </cell>
          <cell r="C284" t="str">
            <v>Alignment: Any.
Weapon and Armor Proficiency: A ranger is proficient with all simple and martial weapons, light armor, medium armor, and shields. 
1 Track, 1st favored enemy
5 2nd favored enemy
10 3rd favored enemy      
15 4th favored enemy
20 5th favored enemy</v>
          </cell>
          <cell r="D284" t="str">
            <v>WotC</v>
          </cell>
          <cell r="E284" t="str">
            <v>3.5e SRD</v>
          </cell>
          <cell r="G284">
            <v>20</v>
          </cell>
          <cell r="H284">
            <v>8</v>
          </cell>
          <cell r="I284">
            <v>1</v>
          </cell>
          <cell r="AF284">
            <v>0.5</v>
          </cell>
          <cell r="AL284">
            <v>0.5</v>
          </cell>
          <cell r="AR284">
            <v>0.33</v>
          </cell>
          <cell r="CP284">
            <v>4</v>
          </cell>
          <cell r="CS284">
            <v>6</v>
          </cell>
          <cell r="CT284" t="str">
            <v>Climb</v>
          </cell>
          <cell r="CU284" t="str">
            <v>Concentration</v>
          </cell>
          <cell r="CV284" t="str">
            <v>Craft (General)</v>
          </cell>
          <cell r="CW284" t="str">
            <v>Handle Animal</v>
          </cell>
          <cell r="CX284" t="str">
            <v>Heal</v>
          </cell>
          <cell r="CY284" t="str">
            <v>Hide</v>
          </cell>
          <cell r="CZ284" t="str">
            <v>Jump</v>
          </cell>
          <cell r="DA284" t="str">
            <v>Knowledge (Dungeoneering)</v>
          </cell>
          <cell r="DB284" t="str">
            <v>Knowledge (Geography)</v>
          </cell>
          <cell r="DC284" t="str">
            <v>Knowledge (Nature)</v>
          </cell>
          <cell r="DD284" t="str">
            <v>Listen</v>
          </cell>
          <cell r="DE284" t="str">
            <v>Move Silently</v>
          </cell>
          <cell r="DF284" t="str">
            <v>Profession (General)</v>
          </cell>
          <cell r="DG284" t="str">
            <v>Ride</v>
          </cell>
          <cell r="DH284" t="str">
            <v>Search</v>
          </cell>
          <cell r="DI284" t="str">
            <v>Spot</v>
          </cell>
          <cell r="DJ284" t="str">
            <v>Survival</v>
          </cell>
          <cell r="DK284" t="str">
            <v>Swim</v>
          </cell>
          <cell r="DL284" t="str">
            <v>Use Rope</v>
          </cell>
        </row>
        <row r="285">
          <cell r="A285" t="str">
            <v>Ratling Shaman</v>
          </cell>
          <cell r="D285" t="str">
            <v>AEG</v>
          </cell>
          <cell r="E285" t="str">
            <v>Rokugan</v>
          </cell>
          <cell r="AF285">
            <v>0.33</v>
          </cell>
          <cell r="AL285">
            <v>0.33</v>
          </cell>
          <cell r="AR285">
            <v>0.33</v>
          </cell>
        </row>
        <row r="286">
          <cell r="A286" t="str">
            <v>Ravager</v>
          </cell>
          <cell r="C286" t="str">
            <v>Requirements:
Alignment: Chaotic evil, chaotic neutral, neutral evil.
Base Attack Bonus: +5
Feats: Dirty Fighting, Power Attack, Sunder
Intimidate ranks: 3; Knowledge (Religion) ranks: 3; Wilderness Lore ranks: 4
Other: Must survive the Ravager initiation rites. (See the Ravager organization description on page 50 of Sword and Fist.)
1 Pain touch 1/day
2 Aura of fear 10' 1/day
3 Cruelest cut 1/day
4 Pain touch 2/day
5 Aura of fear 10' 2/day
6 Cruelest cut 2/day
7 Pain touch 3/day
8 Aura of fear 10' 3/day
9 Cruelest cut 3/day
10 Visage of terror</v>
          </cell>
          <cell r="D286" t="str">
            <v>WotC</v>
          </cell>
          <cell r="E286" t="str">
            <v>Sword &amp; Fist</v>
          </cell>
          <cell r="F286">
            <v>33</v>
          </cell>
          <cell r="G286">
            <v>10</v>
          </cell>
          <cell r="H286">
            <v>10</v>
          </cell>
          <cell r="I286">
            <v>1</v>
          </cell>
          <cell r="AF286">
            <v>0.5</v>
          </cell>
          <cell r="AL286">
            <v>0.33</v>
          </cell>
          <cell r="AR286">
            <v>0.33</v>
          </cell>
          <cell r="CS286">
            <v>2</v>
          </cell>
          <cell r="CT286" t="str">
            <v>Intimidate</v>
          </cell>
          <cell r="CU286" t="str">
            <v>Knowledge (Religion)</v>
          </cell>
          <cell r="CV286" t="str">
            <v>Move Silently</v>
          </cell>
          <cell r="CW286" t="str">
            <v>Profession (General)</v>
          </cell>
          <cell r="CX286" t="str">
            <v>Ride</v>
          </cell>
        </row>
        <row r="287">
          <cell r="A287" t="str">
            <v>Reaping Mauler</v>
          </cell>
          <cell r="D287" t="str">
            <v>Piazo</v>
          </cell>
          <cell r="E287" t="str">
            <v>Dragon ?</v>
          </cell>
          <cell r="AF287">
            <v>0.33</v>
          </cell>
          <cell r="AL287">
            <v>0.33</v>
          </cell>
          <cell r="AR287">
            <v>0.33</v>
          </cell>
        </row>
        <row r="288">
          <cell r="A288" t="str">
            <v>Red Avenger</v>
          </cell>
          <cell r="C288" t="str">
            <v>Requirements:
Base Attack Bonus: +5
Feats: Improved Unarmed Strike, Stunning Fist
Listen ranks: 8; Tumble ranks: 8
1 Stunning shout 1/day
2 Ki save 1/day
3 Ki skill 1/day
4 Ki healing 1/day
5 Deadly shout 1/day, stunning shout 2/day
6 Ki save 2/day
7 Ki skill 2/day
8 Ki healing 2/day
9 Deadly shout 1/day, stunning shout 3/day
10 Free ki
Note: the Base Attack Bonus does not follow a proper progression (.5, .75, or 1).  Please adjust in the "Weapons" section as indicated there.</v>
          </cell>
          <cell r="D288" t="str">
            <v>WotC</v>
          </cell>
          <cell r="E288" t="str">
            <v>Sword &amp; Fist</v>
          </cell>
          <cell r="F288">
            <v>34</v>
          </cell>
          <cell r="G288">
            <v>10</v>
          </cell>
          <cell r="H288">
            <v>8</v>
          </cell>
          <cell r="I288">
            <v>0.75</v>
          </cell>
          <cell r="AF288">
            <v>0.5</v>
          </cell>
          <cell r="AL288">
            <v>0.5</v>
          </cell>
          <cell r="AR288">
            <v>0.5</v>
          </cell>
          <cell r="CS288">
            <v>4</v>
          </cell>
          <cell r="CT288" t="str">
            <v>Balance</v>
          </cell>
          <cell r="CU288" t="str">
            <v>Gather Info</v>
          </cell>
          <cell r="CV288" t="str">
            <v>Hide</v>
          </cell>
          <cell r="CW288" t="str">
            <v>Listen</v>
          </cell>
          <cell r="CX288" t="str">
            <v>Move Silently</v>
          </cell>
          <cell r="CY288" t="str">
            <v>Spot</v>
          </cell>
          <cell r="CZ288" t="str">
            <v>Tumble</v>
          </cell>
        </row>
        <row r="289">
          <cell r="A289" t="str">
            <v>Red Wizard</v>
          </cell>
          <cell r="C289" t="str">
            <v>Requirements:
Alignment: Any non-good.
Race: Human from Thay
Spellcraft: 8 ranks
Feats: Tattoo Focus and a total of three metamagic feats or item creation feats.
Spellcasting: Ability to cast 3rd-level Arcane spells.
Weapon and Armor Proficiency: No additional proficiency gained.
Class Abilities:
Gains additional spells per day per class level of Red Wizard.
1st: Enhanced Specialization; Specialist Defense +1
2nd: Spell Power +1
3rd: Specialist Defense +2
4th: Spell Power +2
5th: Bonus Feat; Circle Leader
6th: Spell power +3
7th: Specialist Defense +3; Scribe Tattoo
8th: Spell Power +4
9th: Specialist Defense +4
10th: Great Circle Leader; Spell Power +5</v>
          </cell>
          <cell r="D289" t="str">
            <v>WotC</v>
          </cell>
          <cell r="E289" t="str">
            <v>FRCS</v>
          </cell>
          <cell r="F289">
            <v>50</v>
          </cell>
          <cell r="G289">
            <v>10</v>
          </cell>
          <cell r="H289">
            <v>4</v>
          </cell>
          <cell r="I289">
            <v>0.5</v>
          </cell>
          <cell r="AF289">
            <v>0.33</v>
          </cell>
          <cell r="AL289">
            <v>0.33</v>
          </cell>
          <cell r="AR289">
            <v>0.5</v>
          </cell>
          <cell r="AX289">
            <v>5</v>
          </cell>
          <cell r="AY289">
            <v>1</v>
          </cell>
          <cell r="CS289">
            <v>2</v>
          </cell>
          <cell r="CT289" t="str">
            <v>Concentration</v>
          </cell>
          <cell r="CU289" t="str">
            <v>Craft (General)</v>
          </cell>
          <cell r="CV289" t="str">
            <v>Innuendo</v>
          </cell>
          <cell r="CW289" t="str">
            <v>Intimidate</v>
          </cell>
          <cell r="CX289" t="str">
            <v>Knowledge (Arcana)</v>
          </cell>
          <cell r="CY289" t="str">
            <v>Knowledge (General)</v>
          </cell>
          <cell r="CZ289" t="str">
            <v>Knowledge (Nature)</v>
          </cell>
          <cell r="DA289" t="str">
            <v>Knowledge (Psionic)</v>
          </cell>
          <cell r="DB289" t="str">
            <v>Knowledge (Religion)</v>
          </cell>
          <cell r="DC289" t="str">
            <v>Profession (General)</v>
          </cell>
          <cell r="DD289" t="str">
            <v>Speak Language</v>
          </cell>
          <cell r="DE289" t="str">
            <v>Spellcraft</v>
          </cell>
          <cell r="DF289" t="str">
            <v>Write Language</v>
          </cell>
        </row>
        <row r="290">
          <cell r="A290" t="str">
            <v>Risen</v>
          </cell>
          <cell r="D290" t="str">
            <v>AEG</v>
          </cell>
          <cell r="E290" t="str">
            <v>Undead</v>
          </cell>
          <cell r="AF290">
            <v>0.33</v>
          </cell>
          <cell r="AL290">
            <v>0.33</v>
          </cell>
          <cell r="AR290">
            <v>0.33</v>
          </cell>
        </row>
        <row r="291">
          <cell r="A291" t="str">
            <v>Rogue</v>
          </cell>
          <cell r="C291" t="str">
            <v>Alignment: Any.
Weapon and Armor Proficiency: crossbow (hand or light), dagger (any type), dart, light mace, sap, shortbow (normal and composite), and short sword. Medium-size rogues: club, heavy crossbow, heavy mace, morningstar, quarterstaff, and rapier. Rogues are proficient with light armor but not with shields.
1 Sneak attack +1d6
2 Evasion
3 Uncanny dodge (Dex bonus to AC), Sneak attack +2d6
5 Sneak attack +3d6
6 Uncanny dodge (can't be flanked)      
7 Sneak attack +4d6
9 Sneak attack +5d6
10 Special ability
11 Uncanny dodge (+1 against traps), Sneak attack +6d6
13 Sneak attack +7d6, special ability
14 Uncanny dodge (+2 against traps)
15 Sneak attack +8d6
16 Special ability
17 Uncanny dodge (+3 against traps), Sneak attack +9d6
19 Sneak attack +10d6, special ability
20 Uncanny dodge (+4 against traps)</v>
          </cell>
          <cell r="D291" t="str">
            <v>WotC</v>
          </cell>
          <cell r="E291" t="str">
            <v>3.5e SRD</v>
          </cell>
          <cell r="G291">
            <v>20</v>
          </cell>
          <cell r="H291">
            <v>6</v>
          </cell>
          <cell r="I291">
            <v>0.75</v>
          </cell>
          <cell r="S291" t="str">
            <v>Sneak Attack</v>
          </cell>
          <cell r="T291">
            <v>6</v>
          </cell>
          <cell r="U291">
            <v>1</v>
          </cell>
          <cell r="V291">
            <v>2</v>
          </cell>
          <cell r="AF291">
            <v>0.33</v>
          </cell>
          <cell r="AL291">
            <v>0.5</v>
          </cell>
          <cell r="AR291">
            <v>0.33</v>
          </cell>
          <cell r="CS291">
            <v>8</v>
          </cell>
          <cell r="CT291" t="str">
            <v>Appraise</v>
          </cell>
          <cell r="CU291" t="str">
            <v>Balance</v>
          </cell>
          <cell r="CV291" t="str">
            <v>Bluff</v>
          </cell>
          <cell r="CW291" t="str">
            <v>Climb</v>
          </cell>
          <cell r="CX291" t="str">
            <v>Craft (General)</v>
          </cell>
          <cell r="CY291" t="str">
            <v>Decipher Script</v>
          </cell>
          <cell r="CZ291" t="str">
            <v>Diplomacy</v>
          </cell>
          <cell r="DA291" t="str">
            <v>Disable Device</v>
          </cell>
          <cell r="DB291" t="str">
            <v>Disguise</v>
          </cell>
          <cell r="DC291" t="str">
            <v>Escape Artist</v>
          </cell>
          <cell r="DD291" t="str">
            <v>Forgery</v>
          </cell>
          <cell r="DE291" t="str">
            <v>Gather Info</v>
          </cell>
          <cell r="DF291" t="str">
            <v>Hide</v>
          </cell>
          <cell r="DG291" t="str">
            <v>Innuendo</v>
          </cell>
          <cell r="DH291" t="str">
            <v>Intimidate</v>
          </cell>
          <cell r="DI291" t="str">
            <v>Jump</v>
          </cell>
          <cell r="DJ291" t="str">
            <v>Listen</v>
          </cell>
          <cell r="DK291" t="str">
            <v>Move Silently</v>
          </cell>
          <cell r="DL291" t="str">
            <v>Open Lock</v>
          </cell>
          <cell r="DM291" t="str">
            <v>Perform (General)</v>
          </cell>
          <cell r="DN291" t="str">
            <v>Profession (General)</v>
          </cell>
          <cell r="DO291" t="str">
            <v>Search</v>
          </cell>
          <cell r="DP291" t="str">
            <v>Sense Motive</v>
          </cell>
          <cell r="DQ291" t="str">
            <v>Sleight of Hand</v>
          </cell>
          <cell r="DR291" t="str">
            <v>Spot</v>
          </cell>
          <cell r="DS291" t="str">
            <v>Swim</v>
          </cell>
          <cell r="DT291" t="str">
            <v>Tumble</v>
          </cell>
          <cell r="DU291" t="str">
            <v>Use Magic Device</v>
          </cell>
          <cell r="DV291" t="str">
            <v>Use Rope</v>
          </cell>
        </row>
        <row r="292">
          <cell r="A292" t="str">
            <v>Royal Explorer</v>
          </cell>
          <cell r="D292" t="str">
            <v>WotC</v>
          </cell>
          <cell r="E292" t="str">
            <v>Song &amp; Silence</v>
          </cell>
          <cell r="AF292">
            <v>0.33</v>
          </cell>
          <cell r="AL292">
            <v>0.33</v>
          </cell>
          <cell r="AR292">
            <v>0.33</v>
          </cell>
        </row>
        <row r="293">
          <cell r="A293" t="str">
            <v>Runecaster</v>
          </cell>
          <cell r="C293" t="str">
            <v>Requirements:
Craft: 8 ranks
Spellcraft: 8 ranks
Feats: Inscribe Rune
Spellcasting: Ability to cast 3rd-level divine spells
Weapon and Armor Proficiency: No additional proficiency gained.
Class Abilities:
Gains additional spells per day per class level of Runecaster.
1st: Rune Craft +1
2nd: Rune Power +1
3rd: Improved Runecasting
4th: Rune Craft +2
5th: Rune Power +2
6th: Maximize Rune
7th: Rune Craft +3
8th: Improved Runecasting
9th: Rune Power +3
10th: Rune Chant</v>
          </cell>
          <cell r="D293" t="str">
            <v>WotC</v>
          </cell>
          <cell r="E293" t="str">
            <v>FRCS</v>
          </cell>
          <cell r="F293">
            <v>52</v>
          </cell>
          <cell r="G293">
            <v>10</v>
          </cell>
          <cell r="H293">
            <v>8</v>
          </cell>
          <cell r="I293">
            <v>0.5</v>
          </cell>
          <cell r="AF293">
            <v>0.33</v>
          </cell>
          <cell r="AL293">
            <v>0.33</v>
          </cell>
          <cell r="AR293">
            <v>0.5</v>
          </cell>
          <cell r="CS293">
            <v>2</v>
          </cell>
          <cell r="CT293" t="str">
            <v>Concentration</v>
          </cell>
          <cell r="CU293" t="str">
            <v>Craft (General)</v>
          </cell>
          <cell r="CV293" t="str">
            <v>Diplomacy</v>
          </cell>
          <cell r="CW293" t="str">
            <v>Heal</v>
          </cell>
          <cell r="CX293" t="str">
            <v>Knowledge (Arcana)</v>
          </cell>
          <cell r="CY293" t="str">
            <v>Knowledge (Religion)</v>
          </cell>
          <cell r="CZ293" t="str">
            <v>Profession (General)</v>
          </cell>
          <cell r="DA293" t="str">
            <v>Spellcraft</v>
          </cell>
        </row>
        <row r="294">
          <cell r="A294" t="str">
            <v>Sacred Exorcist</v>
          </cell>
          <cell r="C294" t="str">
            <v>Alignment: Any Good
Knowledge (The Planes): 7 ranks; Knowledge (Religion): 10 ranks
Spells: Ability to cast Dismissal or Dispel Evil
Special: Adopting this prestige class requires the sanction of a church or order that ordains sacred exorcists.  Only characters judged by their church to be exemplary in faith and devotion, strong of will and upright in morality, are made sacred exorcists.
Weapon and Armor Proficiency: All Simple weapons.
Sacred Exorcists gain +1 spell casting level of existing class for each level.
1st: Prestige Domain: Exorcism; Chosen Foe +1; Turn Undead
2nd: Resist Possession; Detect Evil
3rd: Extra Turning
4th: Dispel Evil 1/week; Chosen Foe +2
5th: Consecrated Presence
6th: Extra Turning
7th: Dispel Evil 2/week
8th: Chosen Foe +3
9th: Extra Turning
10th: Dispel Evil 3/week</v>
          </cell>
          <cell r="D294" t="str">
            <v>WotC</v>
          </cell>
          <cell r="E294" t="str">
            <v>Defenders of the Faith</v>
          </cell>
          <cell r="F294">
            <v>68</v>
          </cell>
          <cell r="G294">
            <v>10</v>
          </cell>
          <cell r="H294">
            <v>8</v>
          </cell>
          <cell r="I294">
            <v>0.75</v>
          </cell>
          <cell r="AF294">
            <v>0.33</v>
          </cell>
          <cell r="AL294">
            <v>0.33</v>
          </cell>
          <cell r="AR294">
            <v>0.5</v>
          </cell>
          <cell r="BJ294">
            <v>1</v>
          </cell>
          <cell r="BO294">
            <v>3</v>
          </cell>
          <cell r="CS294">
            <v>2</v>
          </cell>
          <cell r="CT294" t="str">
            <v>Concentration</v>
          </cell>
          <cell r="CU294" t="str">
            <v>Craft (General)</v>
          </cell>
          <cell r="CV294" t="str">
            <v>Heal</v>
          </cell>
          <cell r="CW294" t="str">
            <v>Intimidate</v>
          </cell>
          <cell r="CX294" t="str">
            <v>Knowledge (Arcana)</v>
          </cell>
          <cell r="CY294" t="str">
            <v>Knowledge (Religion)</v>
          </cell>
          <cell r="CZ294" t="str">
            <v>Profession (General)</v>
          </cell>
          <cell r="DA294" t="str">
            <v>Spellcraft</v>
          </cell>
        </row>
        <row r="295">
          <cell r="A295" t="str">
            <v>Sacred Fist</v>
          </cell>
          <cell r="C295" t="str">
            <v>Base Attack Bonus: +4
Feats: Alertness, Combat Reflexes, Improved Unarmed Strike
Spells: Ability to cast Divine spells.
Weapon and Armor Proficiency: Sacred Fists surrender the use of weapons and shields.  They may use only Light armor without breaking their religious discipline.
1st: Code of Conduct; Divine Spells; Free Domain; Unarmed Fighting (1d4 for small, 1d6 medium); Puissant Fists (+1); Flurry Attack
2nd: Evasion; Combat Casting
3rd: Uncanny Dodge (Dex bonus to AC); Puissant Fists (+2)
5th: Uncanny Dodge (Can't be flanked); Unarmed Fighting (1d6 / 1d8)
6th: Blindsight; Puissant Fists (+3) 
7th: Sacred Flame
8th: No shadow blows; Unarmed Fighting (1d8 / 1d10)
9th: Puissant Fists (+3) 
10th: Inner Armor; Unarmed Fighting (1d10 / 1d12)
Note: Unarmed Damage will have to be "overridden" for the above.</v>
          </cell>
          <cell r="D295" t="str">
            <v>WotC</v>
          </cell>
          <cell r="E295" t="str">
            <v>Defenders of the Faith</v>
          </cell>
          <cell r="F295">
            <v>70</v>
          </cell>
          <cell r="G295">
            <v>10</v>
          </cell>
          <cell r="H295">
            <v>8</v>
          </cell>
          <cell r="I295">
            <v>1</v>
          </cell>
          <cell r="AF295">
            <v>0.5</v>
          </cell>
          <cell r="AL295">
            <v>0.5</v>
          </cell>
          <cell r="AR295">
            <v>0.33</v>
          </cell>
          <cell r="BJ295">
            <v>1</v>
          </cell>
          <cell r="CS295">
            <v>4</v>
          </cell>
          <cell r="CT295" t="str">
            <v>Balance</v>
          </cell>
          <cell r="CU295" t="str">
            <v>Concentration</v>
          </cell>
          <cell r="CV295" t="str">
            <v>Escape Artist</v>
          </cell>
          <cell r="CW295" t="str">
            <v>Heal</v>
          </cell>
          <cell r="CX295" t="str">
            <v>Jump</v>
          </cell>
          <cell r="CY295" t="str">
            <v>Profession (General)</v>
          </cell>
          <cell r="CZ295" t="str">
            <v>Tumble</v>
          </cell>
        </row>
        <row r="296">
          <cell r="A296" t="str">
            <v>Sacred Theurgist</v>
          </cell>
          <cell r="D296" t="str">
            <v>AEG</v>
          </cell>
          <cell r="E296" t="str">
            <v>Undead</v>
          </cell>
          <cell r="AF296">
            <v>0.33</v>
          </cell>
          <cell r="AL296">
            <v>0.33</v>
          </cell>
          <cell r="AR296">
            <v>0.33</v>
          </cell>
        </row>
        <row r="297">
          <cell r="A297" t="str">
            <v>Samurai (AEG)</v>
          </cell>
          <cell r="D297" t="str">
            <v>AEG</v>
          </cell>
          <cell r="E297" t="str">
            <v>Rokugan</v>
          </cell>
          <cell r="AF297">
            <v>0.33</v>
          </cell>
          <cell r="AL297">
            <v>0.33</v>
          </cell>
          <cell r="AR297">
            <v>0.33</v>
          </cell>
        </row>
        <row r="298">
          <cell r="A298" t="str">
            <v>Samurai (WotC)</v>
          </cell>
          <cell r="C298" t="str">
            <v>Alignment:  Any Lawful
Special:  Code of Conduct
Weapon and Armor Proficiency:  The samurai is proficient with the use of all simple and martial weapons and all armor (light, medium, and heavy) and shields.
1st:  Ancestral Daisho
Bonus feats at levels 2, 4, 7, 10, 13, 16, and 19.</v>
          </cell>
          <cell r="D298" t="str">
            <v>WotC</v>
          </cell>
          <cell r="E298" t="str">
            <v>OA</v>
          </cell>
          <cell r="F298">
            <v>20</v>
          </cell>
          <cell r="G298">
            <v>20</v>
          </cell>
          <cell r="H298">
            <v>10</v>
          </cell>
          <cell r="I298">
            <v>1</v>
          </cell>
          <cell r="AF298">
            <v>0.5</v>
          </cell>
          <cell r="AL298">
            <v>0.33</v>
          </cell>
          <cell r="AR298">
            <v>0.5</v>
          </cell>
          <cell r="AX298">
            <v>2</v>
          </cell>
          <cell r="AY298">
            <v>1</v>
          </cell>
          <cell r="AZ298" t="str">
            <v>List_Validation</v>
          </cell>
          <cell r="CS298">
            <v>4</v>
          </cell>
          <cell r="CT298" t="str">
            <v>Climb</v>
          </cell>
          <cell r="CU298" t="str">
            <v>Craft (General)</v>
          </cell>
          <cell r="CV298" t="str">
            <v>Diplomacy</v>
          </cell>
          <cell r="CW298" t="str">
            <v>Iaijiutsu Focus</v>
          </cell>
          <cell r="CX298" t="str">
            <v>Intimidate</v>
          </cell>
          <cell r="CY298" t="str">
            <v>Jump</v>
          </cell>
          <cell r="CZ298" t="str">
            <v>Perform (General)</v>
          </cell>
          <cell r="DA298" t="str">
            <v>Profession (General)</v>
          </cell>
          <cell r="DB298" t="str">
            <v>Ride</v>
          </cell>
          <cell r="DC298" t="str">
            <v>Sense Motive</v>
          </cell>
          <cell r="DD298" t="str">
            <v>Swim</v>
          </cell>
        </row>
        <row r="299">
          <cell r="A299" t="str">
            <v>Scout</v>
          </cell>
          <cell r="C299" t="str">
            <v>Weapon and Armor Proficiency:  The scout is proficient with the use of all simple &amp; martial weapons and light armor.
1st:  Bonus Feat, Ranged Sneak Attack +1d6
2nd:  Scan Area
3rd:  Bonus Feat, Ranged Sneak Attack +2d6
4th:  Forward</v>
          </cell>
          <cell r="D299" t="str">
            <v>AEG</v>
          </cell>
          <cell r="E299" t="str">
            <v>Mercenaries</v>
          </cell>
          <cell r="F299">
            <v>42</v>
          </cell>
          <cell r="G299">
            <v>10</v>
          </cell>
          <cell r="H299">
            <v>8</v>
          </cell>
          <cell r="I299">
            <v>1</v>
          </cell>
          <cell r="S299" t="str">
            <v>Ranged Sneak Attack</v>
          </cell>
          <cell r="T299">
            <v>6</v>
          </cell>
          <cell r="U299">
            <v>1</v>
          </cell>
          <cell r="V299">
            <v>2</v>
          </cell>
          <cell r="AF299">
            <v>0.33</v>
          </cell>
          <cell r="AL299">
            <v>0.5</v>
          </cell>
          <cell r="AR299">
            <v>0.33</v>
          </cell>
          <cell r="AX299">
            <v>1</v>
          </cell>
          <cell r="AY299">
            <v>3</v>
          </cell>
          <cell r="AZ299" t="str">
            <v>List_Validation</v>
          </cell>
          <cell r="CS299">
            <v>4</v>
          </cell>
          <cell r="CT299" t="str">
            <v>Climb</v>
          </cell>
          <cell r="CU299" t="str">
            <v>Craft (General)</v>
          </cell>
          <cell r="CV299" t="str">
            <v>Handle Animal</v>
          </cell>
          <cell r="CW299" t="str">
            <v>Hide</v>
          </cell>
          <cell r="CX299" t="str">
            <v>Jump</v>
          </cell>
          <cell r="CY299" t="str">
            <v>Listen</v>
          </cell>
          <cell r="CZ299" t="str">
            <v>Move Silently</v>
          </cell>
          <cell r="DA299" t="str">
            <v>Profession (General)</v>
          </cell>
          <cell r="DB299" t="str">
            <v>Ride</v>
          </cell>
          <cell r="DC299" t="str">
            <v>Spot</v>
          </cell>
          <cell r="DD299" t="str">
            <v>Survival</v>
          </cell>
          <cell r="DE299" t="str">
            <v>Swim</v>
          </cell>
        </row>
        <row r="300">
          <cell r="A300" t="str">
            <v>Sensate</v>
          </cell>
          <cell r="C300" t="str">
            <v>Requirements:
Intuit Direction: 5 ranks
Spot: 7 ranks
Listen: 7 ranks
Feats: Alertness, Skill Focus - Knowledge (Any) 
Weapon and Armor Proficiency: A sensate gains proficiency in all simple weapons &amp; light armor.
1st Darkvision, Heightened Senses +5
2nd Dramatic Recount
3rd Sense Link (1/day)
4th Heightened Senses +10
5th Sense Link (2/day), Energy Acceptance
6th Sensory Overload (Equal)
7th Sense Link (3/day), Heightened Senses +15
8th  Sensory Overload (Double), Shared Spell Experience
9th Sense Link (4/day), Scent
10th  Sensory Overload (Triple), Heightened Senses +20, Blindsight</v>
          </cell>
          <cell r="D300" t="str">
            <v>Piazo</v>
          </cell>
          <cell r="E300" t="str">
            <v>Dragon 287</v>
          </cell>
          <cell r="F300">
            <v>48</v>
          </cell>
          <cell r="G300">
            <v>10</v>
          </cell>
          <cell r="H300">
            <v>6</v>
          </cell>
          <cell r="I300">
            <v>0.75</v>
          </cell>
          <cell r="AF300">
            <v>0.33</v>
          </cell>
          <cell r="AL300">
            <v>0.33</v>
          </cell>
          <cell r="AR300">
            <v>0.5</v>
          </cell>
          <cell r="CS300">
            <v>2</v>
          </cell>
          <cell r="CT300" t="str">
            <v>Balance</v>
          </cell>
          <cell r="CU300" t="str">
            <v>Bluff</v>
          </cell>
          <cell r="CV300" t="str">
            <v>Concentration</v>
          </cell>
          <cell r="CW300" t="str">
            <v>Craft (General)</v>
          </cell>
          <cell r="CX300" t="str">
            <v>Disguise</v>
          </cell>
          <cell r="CY300" t="str">
            <v>Gather Info</v>
          </cell>
          <cell r="CZ300" t="str">
            <v>Handle Animal</v>
          </cell>
          <cell r="DA300" t="str">
            <v>Heal</v>
          </cell>
          <cell r="DB300" t="str">
            <v>Knowledge (Arcana)</v>
          </cell>
          <cell r="DC300" t="str">
            <v>Knowledge (General)</v>
          </cell>
          <cell r="DD300" t="str">
            <v>Knowledge (Nature)</v>
          </cell>
          <cell r="DE300" t="str">
            <v>Knowledge (Psionic)</v>
          </cell>
          <cell r="DF300" t="str">
            <v>Knowledge (Religion)</v>
          </cell>
          <cell r="DG300" t="str">
            <v>Listen</v>
          </cell>
          <cell r="DH300" t="str">
            <v>Perform (General)</v>
          </cell>
          <cell r="DI300" t="str">
            <v>Ride</v>
          </cell>
          <cell r="DJ300" t="str">
            <v>Speak Language</v>
          </cell>
          <cell r="DK300" t="str">
            <v>Spellcraft</v>
          </cell>
          <cell r="DL300" t="str">
            <v>Swim</v>
          </cell>
          <cell r="DM300" t="str">
            <v>Tumble</v>
          </cell>
          <cell r="DN300" t="str">
            <v>Write Language</v>
          </cell>
        </row>
        <row r="301">
          <cell r="A301" t="str">
            <v>Sentinel</v>
          </cell>
          <cell r="C301" t="str">
            <v>Alignment: Neutral Good
Weapon and Armor Proficiency: Sentinels are proficient with all simple and martial weapons, with all types of armor (heavy, medium, and light), and with shields. 
1 Aura of Good, Detect Evil, Smite Evil 1/day
2 Divine Grace, Resist Fiendish Lure
3 Aura of Courage, Celestial Fortitude
4 Turn Outsider
5 Smite Evil 2/day, Celestial Minion
8 Dispell Evil 1/week
12 Dispell Evil 2/week
10 Smite Evil 3/day
16 Dispell Evil 3/week
15 Smite Evil 4/day
20 Dispell Evil 4/week, Smite Evil 5/day</v>
          </cell>
          <cell r="D301" t="str">
            <v>Piazo</v>
          </cell>
          <cell r="E301" t="str">
            <v>Dragon 310</v>
          </cell>
          <cell r="F301">
            <v>50</v>
          </cell>
          <cell r="G301">
            <v>20</v>
          </cell>
          <cell r="H301">
            <v>10</v>
          </cell>
          <cell r="I301">
            <v>1</v>
          </cell>
          <cell r="K301" t="str">
            <v>Evil</v>
          </cell>
          <cell r="L301" t="str">
            <v>Cha</v>
          </cell>
          <cell r="M301" t="str">
            <v>level</v>
          </cell>
          <cell r="N301">
            <v>1</v>
          </cell>
          <cell r="O301">
            <v>5</v>
          </cell>
          <cell r="AF301">
            <v>0.5</v>
          </cell>
          <cell r="AG301" t="str">
            <v>Cha</v>
          </cell>
          <cell r="AH301">
            <v>2</v>
          </cell>
          <cell r="AJ301">
            <v>5</v>
          </cell>
          <cell r="AL301">
            <v>0.33</v>
          </cell>
          <cell r="AM301" t="str">
            <v>Cha</v>
          </cell>
          <cell r="AN301">
            <v>2</v>
          </cell>
          <cell r="AP301">
            <v>5</v>
          </cell>
          <cell r="AR301">
            <v>0.33</v>
          </cell>
          <cell r="AS301" t="str">
            <v>Cha</v>
          </cell>
          <cell r="AT301">
            <v>2</v>
          </cell>
          <cell r="AV301">
            <v>5</v>
          </cell>
          <cell r="BO301">
            <v>3</v>
          </cell>
          <cell r="BP301">
            <v>-3</v>
          </cell>
          <cell r="CP301">
            <v>5</v>
          </cell>
          <cell r="CR301" t="str">
            <v>paladin</v>
          </cell>
          <cell r="CS301">
            <v>2</v>
          </cell>
          <cell r="CT301" t="str">
            <v>Concentration</v>
          </cell>
          <cell r="CU301" t="str">
            <v>Craft (General)</v>
          </cell>
          <cell r="CV301" t="str">
            <v>Knowledge (The Planes)</v>
          </cell>
          <cell r="CW301" t="str">
            <v>Knowledge (Religion)</v>
          </cell>
          <cell r="CX301" t="str">
            <v>Listen</v>
          </cell>
          <cell r="CY301" t="str">
            <v>Profession (General)</v>
          </cell>
          <cell r="CZ301" t="str">
            <v>Search</v>
          </cell>
          <cell r="DA301" t="str">
            <v>Sense Motive</v>
          </cell>
          <cell r="DB301" t="str">
            <v>Spot</v>
          </cell>
          <cell r="DC301" t="str">
            <v>Survival</v>
          </cell>
        </row>
        <row r="302">
          <cell r="A302" t="str">
            <v>Seppun Miharu</v>
          </cell>
          <cell r="D302" t="str">
            <v>AEG</v>
          </cell>
          <cell r="E302" t="str">
            <v>Way of the Samurai</v>
          </cell>
          <cell r="AF302">
            <v>0.33</v>
          </cell>
          <cell r="AL302">
            <v>0.33</v>
          </cell>
          <cell r="AR302">
            <v>0.33</v>
          </cell>
        </row>
        <row r="303">
          <cell r="A303" t="str">
            <v>Shadow Adept</v>
          </cell>
          <cell r="C303" t="str">
            <v>Requirements:
Alignment: Any non-good
Knowledge (Arcana): 8 ranks
Spellcraft: 8 ranks
Spellcasting: Ability to cast 3rd-level arcane or divine spells
Feats: Shadow Weave Magic and any Metamagic feat.
Weapon and Armor Proficiency: No additional proficiency gained.
Class Abilities:
Gains additional spells per day per class level of Shadow Adept.
1st: Shadow Feats
2nd: Shadow Defense +1; Low-Light Vision
3rd: Spell Power +1
4th: Shield of Shadows
5th: Metamagic Feat; Shadow Defense +2
6th: Spell Power +2
7th: Shadow Walk; Darkvision
8th: Shadow Defense +3; Greater Shield of Shadows
9th: Spell Power +3
10th: Shadow Double</v>
          </cell>
          <cell r="D303" t="str">
            <v>WotC</v>
          </cell>
          <cell r="E303" t="str">
            <v>FRCS</v>
          </cell>
          <cell r="F303">
            <v>40</v>
          </cell>
          <cell r="G303">
            <v>10</v>
          </cell>
          <cell r="H303">
            <v>4</v>
          </cell>
          <cell r="I303">
            <v>0.5</v>
          </cell>
          <cell r="AF303">
            <v>0.33</v>
          </cell>
          <cell r="AL303">
            <v>0.33</v>
          </cell>
          <cell r="AR303">
            <v>0.5</v>
          </cell>
          <cell r="AX303">
            <v>5</v>
          </cell>
          <cell r="AY303">
            <v>1</v>
          </cell>
          <cell r="CS303">
            <v>2</v>
          </cell>
          <cell r="CT303" t="str">
            <v>Bluff</v>
          </cell>
          <cell r="CU303" t="str">
            <v>Concentration</v>
          </cell>
          <cell r="CV303" t="str">
            <v>Craft (General)</v>
          </cell>
          <cell r="CW303" t="str">
            <v>Disguise</v>
          </cell>
          <cell r="CX303" t="str">
            <v>Hide</v>
          </cell>
          <cell r="CY303" t="str">
            <v>Knowledge (Arcana)</v>
          </cell>
          <cell r="CZ303" t="str">
            <v>Knowledge (General)</v>
          </cell>
          <cell r="DA303" t="str">
            <v>Knowledge (Nature)</v>
          </cell>
          <cell r="DB303" t="str">
            <v>Knowledge (Psionic)</v>
          </cell>
          <cell r="DC303" t="str">
            <v>Knowledge (Religion)</v>
          </cell>
          <cell r="DD303" t="str">
            <v>Profession (General)</v>
          </cell>
          <cell r="DE303" t="str">
            <v>Speak Language</v>
          </cell>
          <cell r="DF303" t="str">
            <v>Spellcraft</v>
          </cell>
          <cell r="DG303" t="str">
            <v>Write Language</v>
          </cell>
        </row>
        <row r="304">
          <cell r="A304" t="str">
            <v>Shadow Mage</v>
          </cell>
          <cell r="C304" t="str">
            <v>Alignment:  Any Non-lawful
Feats:  Silent Spell, Still Spell
Skills:  Hide 4 ranks, Knowledge (Arcana) 3 ranks
Weapon and Armor Proficiency:  The shadow mage gains no additional proficiency with any weapons or armor.
Spell Casting:  The shadow mages gains +1 level of existing class per level.  They gain access to any spells on the assassin spell list as well as any spells available from previous classes.
1st:  Shadow Shift +2
2nd:  Darkvision 3/day
3rd:  Deeper Darkness 3/day
4th:  Shadow Familiar
5th:  Shadow Shift +4
6th:  Mislead 3/day
7th:  Shadow Walk 3/day
8th:  Teleport Without Error 1/day
9th:  Shadow Shift +6
10th:  Shape Shift 1/day</v>
          </cell>
          <cell r="D304" t="str">
            <v>Green Ronin</v>
          </cell>
          <cell r="E304" t="str">
            <v>Assassin's Handbook</v>
          </cell>
          <cell r="F304">
            <v>10</v>
          </cell>
          <cell r="G304">
            <v>10</v>
          </cell>
          <cell r="H304">
            <v>4</v>
          </cell>
          <cell r="I304">
            <v>0.5</v>
          </cell>
          <cell r="AF304">
            <v>0.33</v>
          </cell>
          <cell r="AL304">
            <v>0.33</v>
          </cell>
          <cell r="AR304">
            <v>0.5</v>
          </cell>
          <cell r="CP304">
            <v>4</v>
          </cell>
          <cell r="CR304" t="str">
            <v>familiar</v>
          </cell>
          <cell r="CS304">
            <v>4</v>
          </cell>
          <cell r="CT304" t="str">
            <v>Bluff</v>
          </cell>
          <cell r="CU304" t="str">
            <v>Concentration</v>
          </cell>
          <cell r="CV304" t="str">
            <v>Craft (General)</v>
          </cell>
          <cell r="CW304" t="str">
            <v>Gather Info</v>
          </cell>
          <cell r="CX304" t="str">
            <v>Hide</v>
          </cell>
          <cell r="CY304" t="str">
            <v>Knowledge (The Planes)</v>
          </cell>
          <cell r="CZ304" t="str">
            <v>Knowledge (Arcana)</v>
          </cell>
          <cell r="DA304" t="str">
            <v>Profession (General)</v>
          </cell>
          <cell r="DB304" t="str">
            <v>Spellcraft</v>
          </cell>
          <cell r="DC304" t="str">
            <v>Spot</v>
          </cell>
        </row>
        <row r="305">
          <cell r="A305" t="str">
            <v>Shadow Scout</v>
          </cell>
          <cell r="D305" t="str">
            <v>WotC</v>
          </cell>
          <cell r="E305" t="str">
            <v>OA</v>
          </cell>
          <cell r="AF305">
            <v>0.33</v>
          </cell>
          <cell r="AL305">
            <v>0.33</v>
          </cell>
          <cell r="AR305">
            <v>0.33</v>
          </cell>
        </row>
        <row r="306">
          <cell r="A306" t="str">
            <v>Shadowdancer</v>
          </cell>
          <cell r="C306" t="str">
            <v>Requirements:
Move Silently: 8 ranks; Hide: 10 ranks; Perform: 5 ranks
Feats: Dodge, Mobility, Combat Reflexes. 
Weapon and Armor Proficiency: Shadowdancers are proficient with the club, crossbow (hand, light, or heavy), dagger (any type), dart, mace, morningstar, quarterstaff, rapier, sap, shortbow (normal and composite), and short sword. Shadowdancers are proficient with light armor but not with shields.
1st Hide in plain sight
2nd Evasion, darkvision, uncanny dodge (Dex bonus to AC)
3rd Shadow illusion, summon shadow
4th Shadow jump (20 ft.)
5th Defensive roll, uncanny dodge (can’t be flanked)
6th Shadow jump (40 ft.), summon shadow
7th Slippery mind
8th Shadow jump (80 ft).
9th Summon shadow
10th Shadow jump (160 ft.), improved evasion, uncanny dodge (+1 vs. traps)</v>
          </cell>
          <cell r="D306" t="str">
            <v>WotC</v>
          </cell>
          <cell r="E306" t="str">
            <v>3.5e SRD</v>
          </cell>
          <cell r="G306">
            <v>10</v>
          </cell>
          <cell r="H306">
            <v>6</v>
          </cell>
          <cell r="I306">
            <v>0.75</v>
          </cell>
          <cell r="AF306">
            <v>0.33</v>
          </cell>
          <cell r="AL306">
            <v>0.5</v>
          </cell>
          <cell r="AR306">
            <v>0.33</v>
          </cell>
          <cell r="CS306">
            <v>6</v>
          </cell>
          <cell r="CT306" t="str">
            <v>Balance</v>
          </cell>
          <cell r="CU306" t="str">
            <v>Bluff</v>
          </cell>
          <cell r="CV306" t="str">
            <v>Decipher Script</v>
          </cell>
          <cell r="CW306" t="str">
            <v>Diplomacy</v>
          </cell>
          <cell r="CX306" t="str">
            <v>Disguise</v>
          </cell>
          <cell r="CY306" t="str">
            <v>Escape Artist</v>
          </cell>
          <cell r="CZ306" t="str">
            <v>Hide</v>
          </cell>
          <cell r="DA306" t="str">
            <v>Jump</v>
          </cell>
          <cell r="DB306" t="str">
            <v>Listen</v>
          </cell>
          <cell r="DC306" t="str">
            <v>Move Silently</v>
          </cell>
          <cell r="DD306" t="str">
            <v>Perform (General)</v>
          </cell>
          <cell r="DE306" t="str">
            <v>Profession (General)</v>
          </cell>
          <cell r="DF306" t="str">
            <v>Search</v>
          </cell>
          <cell r="DG306" t="str">
            <v>Sleight of Hand</v>
          </cell>
          <cell r="DH306" t="str">
            <v>Spot</v>
          </cell>
          <cell r="DI306" t="str">
            <v>Tumble</v>
          </cell>
          <cell r="DJ306" t="str">
            <v>Use Rope</v>
          </cell>
        </row>
        <row r="307">
          <cell r="A307" t="str">
            <v>Shadowlands Veteran</v>
          </cell>
          <cell r="D307" t="str">
            <v>AEG</v>
          </cell>
          <cell r="E307" t="str">
            <v>Rokugan</v>
          </cell>
          <cell r="AF307">
            <v>0.33</v>
          </cell>
          <cell r="AL307">
            <v>0.33</v>
          </cell>
          <cell r="AR307">
            <v>0.33</v>
          </cell>
        </row>
        <row r="308">
          <cell r="A308" t="str">
            <v>Shaman (WotC)</v>
          </cell>
          <cell r="C308" t="str">
            <v>Alignment:  Any.
Weapon and Armor Proficiency:  The shaman is proficient with the use of all simple weapons and light armor.
1st:  Divine Spells, Domains, Spontaneous Casting, Unarmed Strike, Animal Companion
2nd:  Spirit Sight
3rd:  Turn or Rebuke Undead
4th:  Bonus Feat
5th:  Spirit's Favor
8th:  Bonus Feat
11th:  3rd Domain
12th:  Bonus Feat
16th:  Bonus Feat
20th:  Bonus Feat</v>
          </cell>
          <cell r="D308" t="str">
            <v>WotC</v>
          </cell>
          <cell r="E308" t="str">
            <v>OA</v>
          </cell>
          <cell r="F308">
            <v>22</v>
          </cell>
          <cell r="G308">
            <v>20</v>
          </cell>
          <cell r="H308">
            <v>6</v>
          </cell>
          <cell r="I308">
            <v>0.75</v>
          </cell>
          <cell r="AF308">
            <v>0.33</v>
          </cell>
          <cell r="AG308" t="str">
            <v>Cha</v>
          </cell>
          <cell r="AH308">
            <v>5</v>
          </cell>
          <cell r="AJ308">
            <v>5</v>
          </cell>
          <cell r="AL308">
            <v>0.33</v>
          </cell>
          <cell r="AM308" t="str">
            <v>Cha</v>
          </cell>
          <cell r="AN308">
            <v>5</v>
          </cell>
          <cell r="AP308">
            <v>5</v>
          </cell>
          <cell r="AR308">
            <v>0.5</v>
          </cell>
          <cell r="AS308" t="str">
            <v>Cha</v>
          </cell>
          <cell r="AT308">
            <v>5</v>
          </cell>
          <cell r="AV308">
            <v>5</v>
          </cell>
          <cell r="AX308">
            <v>4</v>
          </cell>
          <cell r="AY308">
            <v>4</v>
          </cell>
          <cell r="AZ308" t="str">
            <v>List_Validation</v>
          </cell>
          <cell r="BJ308">
            <v>1</v>
          </cell>
          <cell r="BO308">
            <v>3</v>
          </cell>
          <cell r="BP308">
            <v>-2</v>
          </cell>
          <cell r="CP308">
            <v>1</v>
          </cell>
          <cell r="CR308" t="str">
            <v>celestial</v>
          </cell>
          <cell r="CS308">
            <v>4</v>
          </cell>
          <cell r="CT308" t="str">
            <v>Concentration</v>
          </cell>
          <cell r="CU308" t="str">
            <v>Craft (General)</v>
          </cell>
          <cell r="CV308" t="str">
            <v>Diplomacy</v>
          </cell>
          <cell r="CW308" t="str">
            <v>Heal</v>
          </cell>
          <cell r="CX308" t="str">
            <v>Knowledge (Spirit Realms)</v>
          </cell>
          <cell r="CY308" t="str">
            <v>Knowledge (Arcana)</v>
          </cell>
          <cell r="CZ308" t="str">
            <v>Knowledge (Religion)</v>
          </cell>
          <cell r="DA308" t="str">
            <v>Profession (General)</v>
          </cell>
          <cell r="DB308" t="str">
            <v>Spellcraft</v>
          </cell>
        </row>
        <row r="309">
          <cell r="A309" t="str">
            <v>Shapeshifter</v>
          </cell>
          <cell r="D309" t="str">
            <v>WotC</v>
          </cell>
          <cell r="E309" t="str">
            <v>OA</v>
          </cell>
          <cell r="AF309">
            <v>0.33</v>
          </cell>
          <cell r="AL309">
            <v>0.33</v>
          </cell>
          <cell r="AR309">
            <v>0.33</v>
          </cell>
        </row>
        <row r="310">
          <cell r="A310" t="str">
            <v>Sharpshooter</v>
          </cell>
          <cell r="C310" t="str">
            <v>Alignment:  Any Lawful.
BAB:  +5
Feats:  Far Shot, Point Blank Shot, Precise Shot, Weapon Focus (any bow)
Weapon and Armor Proficiency:  The sharpshooter is proficient with the use of all simple weapons, as well as light armor.
1st:  Eagle Eye Shot
2nd:  Low Light Vision
3rd:  Disarming Shot
4th:  Bonus Feat
5th:  Stumbling Shot
6th:  Intimidating Shot
7th:  Covering Fire
8th:  Bonus Feat
9th:  Immobilizing Shot
10th: Master of the Dead</v>
          </cell>
          <cell r="D310" t="str">
            <v>AEG</v>
          </cell>
          <cell r="E310" t="str">
            <v>War</v>
          </cell>
          <cell r="F310">
            <v>72</v>
          </cell>
          <cell r="G310">
            <v>10</v>
          </cell>
          <cell r="H310">
            <v>8</v>
          </cell>
          <cell r="I310">
            <v>1</v>
          </cell>
          <cell r="AF310">
            <v>0.5</v>
          </cell>
          <cell r="AL310">
            <v>0.33</v>
          </cell>
          <cell r="AR310">
            <v>0.33</v>
          </cell>
          <cell r="AX310">
            <v>4</v>
          </cell>
          <cell r="AY310">
            <v>4</v>
          </cell>
          <cell r="AZ310" t="str">
            <v>List_Validation</v>
          </cell>
          <cell r="CS310">
            <v>2</v>
          </cell>
          <cell r="CT310" t="str">
            <v>Climb</v>
          </cell>
          <cell r="CU310" t="str">
            <v>Craft (General)</v>
          </cell>
          <cell r="CV310" t="str">
            <v>Handle Animal</v>
          </cell>
          <cell r="CW310" t="str">
            <v>Intimidate</v>
          </cell>
          <cell r="CX310" t="str">
            <v>Jump</v>
          </cell>
          <cell r="CY310" t="str">
            <v>Ride</v>
          </cell>
          <cell r="CZ310" t="str">
            <v>Spot</v>
          </cell>
          <cell r="DA310" t="str">
            <v>Swim</v>
          </cell>
        </row>
        <row r="311">
          <cell r="A311" t="str">
            <v>Shiba Elite Guard</v>
          </cell>
          <cell r="D311" t="str">
            <v>AEG</v>
          </cell>
          <cell r="E311" t="str">
            <v>Way of the Samurai</v>
          </cell>
          <cell r="AF311">
            <v>0.33</v>
          </cell>
          <cell r="AL311">
            <v>0.33</v>
          </cell>
          <cell r="AR311">
            <v>0.33</v>
          </cell>
        </row>
        <row r="312">
          <cell r="A312" t="str">
            <v>Shieldbearer</v>
          </cell>
          <cell r="C312" t="str">
            <v>BAB:  +5
Feats:  Alertness, Combat Reflexes, Lightning Reflexes
Weapon and Armor Proficiency:  The shieldbearer is proficient with the use of all simple &amp; martial weapons , as well as light, medium, &amp; heavy armor and shields.
1st:  Shield Another
2nd:  Bonus Fighter Feat
3rd:  Hinder Enemy
4th:  Shield Push
5th:  Bonus Fighter Feat
6th:  Stand Ground
7th:  Defend
8th:  Retributive Strike
9th:  Bonus Fighter Feat
10th: Fortify</v>
          </cell>
          <cell r="D312" t="str">
            <v>AEG</v>
          </cell>
          <cell r="E312" t="str">
            <v>War</v>
          </cell>
          <cell r="F312">
            <v>74</v>
          </cell>
          <cell r="G312">
            <v>10</v>
          </cell>
          <cell r="H312">
            <v>10</v>
          </cell>
          <cell r="I312">
            <v>1</v>
          </cell>
          <cell r="AF312">
            <v>0.5</v>
          </cell>
          <cell r="AL312">
            <v>0.33</v>
          </cell>
          <cell r="AR312">
            <v>0.33</v>
          </cell>
          <cell r="AX312">
            <v>2</v>
          </cell>
          <cell r="AZ312" t="str">
            <v>FighterBonus</v>
          </cell>
          <cell r="CS312">
            <v>2</v>
          </cell>
          <cell r="CT312" t="str">
            <v>Balance</v>
          </cell>
          <cell r="CU312" t="str">
            <v>Climb</v>
          </cell>
          <cell r="CV312" t="str">
            <v>Craft (General)</v>
          </cell>
          <cell r="CW312" t="str">
            <v>Escape Artist</v>
          </cell>
          <cell r="CX312" t="str">
            <v>Handle Animal</v>
          </cell>
          <cell r="CY312" t="str">
            <v>Jump</v>
          </cell>
          <cell r="CZ312" t="str">
            <v>Ride</v>
          </cell>
          <cell r="DA312" t="str">
            <v>Spot</v>
          </cell>
          <cell r="DB312" t="str">
            <v>Swim</v>
          </cell>
        </row>
        <row r="313">
          <cell r="A313" t="str">
            <v>Shining Blade of Heironeous</v>
          </cell>
          <cell r="C313" t="str">
            <v>Requirements:
Base Attack Bonus: +7
Base Will Save: +3
Patron Diety: Heironeous
Alignment: Lawful Good
Knowledge (Religion): 7
Spellcasting: Able to cast Divine Spells
Shining Blades of Heironeous gain +1 spell casting level of existing class for each even level (level 2, 4, 6, etc.)
1st: Detect Evil, Smite Evil 1/day
2nd: Shock Blade 1/day
4th: Smite Evil 2/day
5th: Holy Blade 2/day
7th: Smite Evil 3/day
9th: Radiant Blade 3/day
10th: Celestial Transformation; Smite Evil 4/day
Note: Paladins may multiclass freely with this class.</v>
          </cell>
          <cell r="D313" t="str">
            <v>Piazo</v>
          </cell>
          <cell r="E313" t="str">
            <v>Dragon 283</v>
          </cell>
          <cell r="F313">
            <v>40</v>
          </cell>
          <cell r="G313">
            <v>10</v>
          </cell>
          <cell r="H313">
            <v>10</v>
          </cell>
          <cell r="I313">
            <v>0.75</v>
          </cell>
          <cell r="K313" t="str">
            <v>Evil</v>
          </cell>
          <cell r="L313" t="str">
            <v>Chr</v>
          </cell>
          <cell r="M313" t="str">
            <v>level</v>
          </cell>
          <cell r="N313">
            <v>1</v>
          </cell>
          <cell r="O313">
            <v>3</v>
          </cell>
          <cell r="AF313">
            <v>0.5</v>
          </cell>
          <cell r="AL313">
            <v>0.33</v>
          </cell>
          <cell r="AR313">
            <v>0.5</v>
          </cell>
          <cell r="CS313">
            <v>2</v>
          </cell>
          <cell r="CT313" t="str">
            <v>Concentration</v>
          </cell>
          <cell r="CU313" t="str">
            <v>Craft (General)</v>
          </cell>
          <cell r="CV313" t="str">
            <v>Knowledge (Religion)</v>
          </cell>
          <cell r="CW313" t="str">
            <v>Spellcraft</v>
          </cell>
        </row>
        <row r="314">
          <cell r="A314" t="str">
            <v>Shinjo Elite Guard</v>
          </cell>
          <cell r="D314" t="str">
            <v>AEG</v>
          </cell>
          <cell r="E314" t="str">
            <v>Way of the Samurai</v>
          </cell>
          <cell r="AF314">
            <v>0.33</v>
          </cell>
          <cell r="AL314">
            <v>0.33</v>
          </cell>
          <cell r="AR314">
            <v>0.33</v>
          </cell>
        </row>
        <row r="315">
          <cell r="A315" t="str">
            <v>Shinjo Explorer</v>
          </cell>
          <cell r="D315" t="str">
            <v>AEG</v>
          </cell>
          <cell r="E315" t="str">
            <v>Rokugan</v>
          </cell>
          <cell r="AF315">
            <v>0.33</v>
          </cell>
          <cell r="AL315">
            <v>0.33</v>
          </cell>
          <cell r="AR315">
            <v>0.33</v>
          </cell>
        </row>
        <row r="316">
          <cell r="A316" t="str">
            <v>Shintao Monk</v>
          </cell>
          <cell r="D316" t="str">
            <v>AEG</v>
          </cell>
          <cell r="E316" t="str">
            <v>Rokugan</v>
          </cell>
          <cell r="AF316">
            <v>0.33</v>
          </cell>
          <cell r="AL316">
            <v>0.33</v>
          </cell>
          <cell r="AR316">
            <v>0.33</v>
          </cell>
        </row>
        <row r="317">
          <cell r="A317" t="str">
            <v>Shock Trooper</v>
          </cell>
          <cell r="D317" t="str">
            <v>AEG</v>
          </cell>
          <cell r="E317" t="str">
            <v>Dungeons</v>
          </cell>
          <cell r="AF317">
            <v>0.33</v>
          </cell>
          <cell r="AL317">
            <v>0.33</v>
          </cell>
          <cell r="AR317">
            <v>0.33</v>
          </cell>
        </row>
        <row r="318">
          <cell r="A318" t="str">
            <v>Shugenja (AEG)</v>
          </cell>
          <cell r="D318" t="str">
            <v>AEG</v>
          </cell>
          <cell r="E318" t="str">
            <v>Rokugan</v>
          </cell>
          <cell r="G318">
            <v>20</v>
          </cell>
          <cell r="H318">
            <v>6</v>
          </cell>
          <cell r="I318">
            <v>0.5</v>
          </cell>
          <cell r="AF318">
            <v>0.33</v>
          </cell>
          <cell r="AL318">
            <v>0.33</v>
          </cell>
          <cell r="AR318">
            <v>0.5</v>
          </cell>
          <cell r="CS318">
            <v>4</v>
          </cell>
          <cell r="CT318" t="str">
            <v>Concentration</v>
          </cell>
          <cell r="CU318" t="str">
            <v>Craft (General)</v>
          </cell>
          <cell r="CV318" t="str">
            <v>Diplomacy</v>
          </cell>
          <cell r="CW318" t="str">
            <v>Heal</v>
          </cell>
          <cell r="CX318" t="str">
            <v>Knowledge (Arcana)</v>
          </cell>
          <cell r="CY318" t="str">
            <v>Knowledge (General)</v>
          </cell>
          <cell r="CZ318" t="str">
            <v>Knowledge (Nature)</v>
          </cell>
          <cell r="DA318" t="str">
            <v>Knowledge (Psionic)</v>
          </cell>
          <cell r="DB318" t="str">
            <v>Knowledge (Religion)</v>
          </cell>
          <cell r="DC318" t="str">
            <v>Profession (General)</v>
          </cell>
          <cell r="DD318" t="str">
            <v>Speak Language</v>
          </cell>
          <cell r="DE318" t="str">
            <v>Spellcraft</v>
          </cell>
          <cell r="DF318" t="str">
            <v>Write Language</v>
          </cell>
        </row>
        <row r="319">
          <cell r="A319" t="str">
            <v>Shugenja (Air) (AEG)</v>
          </cell>
          <cell r="D319" t="str">
            <v>AEG</v>
          </cell>
          <cell r="E319" t="str">
            <v>Rokugan</v>
          </cell>
          <cell r="G319">
            <v>20</v>
          </cell>
          <cell r="H319">
            <v>6</v>
          </cell>
          <cell r="I319">
            <v>0.5</v>
          </cell>
          <cell r="AF319">
            <v>0.33</v>
          </cell>
          <cell r="AL319">
            <v>0.33</v>
          </cell>
          <cell r="AR319">
            <v>0.5</v>
          </cell>
          <cell r="CS319">
            <v>4</v>
          </cell>
          <cell r="CT319" t="str">
            <v>Concentration</v>
          </cell>
          <cell r="CU319" t="str">
            <v>Craft (General)</v>
          </cell>
          <cell r="CV319" t="str">
            <v>Diplomacy</v>
          </cell>
          <cell r="CW319" t="str">
            <v>Heal</v>
          </cell>
          <cell r="CX319" t="str">
            <v>Knowledge (Arcana)</v>
          </cell>
          <cell r="CY319" t="str">
            <v>Knowledge (General)</v>
          </cell>
          <cell r="CZ319" t="str">
            <v>Knowledge (Nature)</v>
          </cell>
          <cell r="DA319" t="str">
            <v>Knowledge (Psionic)</v>
          </cell>
          <cell r="DB319" t="str">
            <v>Knowledge (Religion)</v>
          </cell>
          <cell r="DC319" t="str">
            <v>Profession (General)</v>
          </cell>
          <cell r="DD319" t="str">
            <v>Speak Language</v>
          </cell>
          <cell r="DE319" t="str">
            <v>Spellcraft</v>
          </cell>
          <cell r="DF319" t="str">
            <v>Write Language</v>
          </cell>
        </row>
        <row r="320">
          <cell r="A320" t="str">
            <v>Shugenja (Earth) (AEG)</v>
          </cell>
          <cell r="D320" t="str">
            <v>AEG</v>
          </cell>
          <cell r="E320" t="str">
            <v>Rokugan</v>
          </cell>
          <cell r="G320">
            <v>20</v>
          </cell>
          <cell r="H320">
            <v>6</v>
          </cell>
          <cell r="I320">
            <v>0.5</v>
          </cell>
          <cell r="AF320">
            <v>0.33</v>
          </cell>
          <cell r="AL320">
            <v>0.33</v>
          </cell>
          <cell r="AR320">
            <v>0.5</v>
          </cell>
          <cell r="CS320">
            <v>4</v>
          </cell>
          <cell r="CT320" t="str">
            <v>Concentration</v>
          </cell>
          <cell r="CU320" t="str">
            <v>Craft (General)</v>
          </cell>
          <cell r="CV320" t="str">
            <v>Diplomacy</v>
          </cell>
          <cell r="CW320" t="str">
            <v>Heal</v>
          </cell>
          <cell r="CX320" t="str">
            <v>Knowledge (Arcana)</v>
          </cell>
          <cell r="CY320" t="str">
            <v>Knowledge (General)</v>
          </cell>
          <cell r="CZ320" t="str">
            <v>Knowledge (Nature)</v>
          </cell>
          <cell r="DA320" t="str">
            <v>Knowledge (Psionic)</v>
          </cell>
          <cell r="DB320" t="str">
            <v>Knowledge (Religion)</v>
          </cell>
          <cell r="DC320" t="str">
            <v>Profession (General)</v>
          </cell>
          <cell r="DD320" t="str">
            <v>Speak Language</v>
          </cell>
          <cell r="DE320" t="str">
            <v>Spellcraft</v>
          </cell>
          <cell r="DF320" t="str">
            <v>Write Language</v>
          </cell>
        </row>
        <row r="321">
          <cell r="A321" t="str">
            <v>Shugenja (Fire) (AEG)</v>
          </cell>
          <cell r="D321" t="str">
            <v>AEG</v>
          </cell>
          <cell r="E321" t="str">
            <v>Rokugan</v>
          </cell>
          <cell r="G321">
            <v>20</v>
          </cell>
          <cell r="H321">
            <v>6</v>
          </cell>
          <cell r="I321">
            <v>0.5</v>
          </cell>
          <cell r="AF321">
            <v>0.33</v>
          </cell>
          <cell r="AL321">
            <v>0.33</v>
          </cell>
          <cell r="AR321">
            <v>0.5</v>
          </cell>
          <cell r="CS321">
            <v>4</v>
          </cell>
          <cell r="CT321" t="str">
            <v>Concentration</v>
          </cell>
          <cell r="CU321" t="str">
            <v>Craft (General)</v>
          </cell>
          <cell r="CV321" t="str">
            <v>Diplomacy</v>
          </cell>
          <cell r="CW321" t="str">
            <v>Heal</v>
          </cell>
          <cell r="CX321" t="str">
            <v>Knowledge (Arcana)</v>
          </cell>
          <cell r="CY321" t="str">
            <v>Knowledge (General)</v>
          </cell>
          <cell r="CZ321" t="str">
            <v>Knowledge (Nature)</v>
          </cell>
          <cell r="DA321" t="str">
            <v>Knowledge (Psionic)</v>
          </cell>
          <cell r="DB321" t="str">
            <v>Knowledge (Religion)</v>
          </cell>
          <cell r="DC321" t="str">
            <v>Profession (General)</v>
          </cell>
          <cell r="DD321" t="str">
            <v>Speak Language</v>
          </cell>
          <cell r="DE321" t="str">
            <v>Spellcraft</v>
          </cell>
          <cell r="DF321" t="str">
            <v>Write Language</v>
          </cell>
        </row>
        <row r="322">
          <cell r="A322" t="str">
            <v>Shugenja (Water) (AEG)</v>
          </cell>
          <cell r="D322" t="str">
            <v>AEG</v>
          </cell>
          <cell r="E322" t="str">
            <v>Rokugan</v>
          </cell>
          <cell r="G322">
            <v>20</v>
          </cell>
          <cell r="H322">
            <v>6</v>
          </cell>
          <cell r="I322">
            <v>0.5</v>
          </cell>
          <cell r="AF322">
            <v>0.33</v>
          </cell>
          <cell r="AL322">
            <v>0.33</v>
          </cell>
          <cell r="AR322">
            <v>0.5</v>
          </cell>
          <cell r="CS322">
            <v>4</v>
          </cell>
          <cell r="CT322" t="str">
            <v>Concentration</v>
          </cell>
          <cell r="CU322" t="str">
            <v>Craft (General)</v>
          </cell>
          <cell r="CV322" t="str">
            <v>Diplomacy</v>
          </cell>
          <cell r="CW322" t="str">
            <v>Heal</v>
          </cell>
          <cell r="CX322" t="str">
            <v>Knowledge (Arcana)</v>
          </cell>
          <cell r="CY322" t="str">
            <v>Knowledge (General)</v>
          </cell>
          <cell r="CZ322" t="str">
            <v>Knowledge (Nature)</v>
          </cell>
          <cell r="DA322" t="str">
            <v>Knowledge (Psionic)</v>
          </cell>
          <cell r="DB322" t="str">
            <v>Knowledge (Religion)</v>
          </cell>
          <cell r="DC322" t="str">
            <v>Profession (General)</v>
          </cell>
          <cell r="DD322" t="str">
            <v>Speak Language</v>
          </cell>
          <cell r="DE322" t="str">
            <v>Spellcraft</v>
          </cell>
          <cell r="DF322" t="str">
            <v>Write Language</v>
          </cell>
        </row>
        <row r="323">
          <cell r="A323" t="str">
            <v>Shugenja (WotC)</v>
          </cell>
          <cell r="C323" t="str">
            <v>Alignment:  Any.
Weapon and Armor Proficiency:  The shugenja is proficient with the use of all simple weapons and the wakizashi.  They are not proficient with any type of armor or shields.
1st:  Divine Spell Casting, Element Focus, Sense Elements</v>
          </cell>
          <cell r="D323" t="str">
            <v>WotC</v>
          </cell>
          <cell r="E323" t="str">
            <v>OA</v>
          </cell>
          <cell r="F323">
            <v>24</v>
          </cell>
          <cell r="G323">
            <v>20</v>
          </cell>
          <cell r="H323">
            <v>6</v>
          </cell>
          <cell r="I323">
            <v>0.5</v>
          </cell>
          <cell r="AF323">
            <v>0.33</v>
          </cell>
          <cell r="AL323">
            <v>0.33</v>
          </cell>
          <cell r="AR323">
            <v>0.5</v>
          </cell>
          <cell r="CS323">
            <v>4</v>
          </cell>
          <cell r="CT323" t="str">
            <v>Concentration</v>
          </cell>
          <cell r="CU323" t="str">
            <v>Craft (General)</v>
          </cell>
          <cell r="CV323" t="str">
            <v>Diplomacy</v>
          </cell>
          <cell r="CW323" t="str">
            <v>Heal</v>
          </cell>
          <cell r="CX323" t="str">
            <v>Knowledge (Arcana)</v>
          </cell>
          <cell r="CY323" t="str">
            <v>Knowledge (General)</v>
          </cell>
          <cell r="CZ323" t="str">
            <v>Knowledge (Nature)</v>
          </cell>
          <cell r="DA323" t="str">
            <v>Knowledge (Psionic)</v>
          </cell>
          <cell r="DB323" t="str">
            <v>Knowledge (Religion)</v>
          </cell>
          <cell r="DC323" t="str">
            <v>Profession (General)</v>
          </cell>
          <cell r="DD323" t="str">
            <v>Speak Language</v>
          </cell>
          <cell r="DE323" t="str">
            <v>Spellcraft</v>
          </cell>
          <cell r="DF323" t="str">
            <v>Write Language</v>
          </cell>
        </row>
        <row r="324">
          <cell r="A324" t="str">
            <v>Sibylite</v>
          </cell>
          <cell r="C324" t="str">
            <v>Alignment:  Any.
Weapon and Armor Proficiency:  The shugenja is proficient with the use of all simple weapons and the wakizashi.  They are not proficient with any type of armor or shields.
1st:  Divine Spell Casting, Elem</v>
          </cell>
          <cell r="D324" t="str">
            <v>WotC</v>
          </cell>
          <cell r="E324" t="str">
            <v>OA</v>
          </cell>
          <cell r="F324">
            <v>24</v>
          </cell>
          <cell r="G324">
            <v>20</v>
          </cell>
          <cell r="H324">
            <v>6</v>
          </cell>
          <cell r="I324">
            <v>0.5</v>
          </cell>
          <cell r="AF324">
            <v>0.33</v>
          </cell>
          <cell r="AL324">
            <v>0.33</v>
          </cell>
          <cell r="AR324">
            <v>0.5</v>
          </cell>
          <cell r="CS324">
            <v>4</v>
          </cell>
          <cell r="CT324" t="str">
            <v>Concentration</v>
          </cell>
          <cell r="CU324" t="str">
            <v>Craft (General)</v>
          </cell>
          <cell r="CV324" t="str">
            <v>Diplomacy</v>
          </cell>
          <cell r="CW324" t="str">
            <v>Heal</v>
          </cell>
          <cell r="CX324" t="str">
            <v>Knowledge (Arcana)</v>
          </cell>
          <cell r="CY324" t="str">
            <v>Knowledge (General)</v>
          </cell>
          <cell r="CZ324" t="str">
            <v>Knowledge (Nature)</v>
          </cell>
          <cell r="DA324" t="str">
            <v>Knowledge (Psionic)</v>
          </cell>
          <cell r="DB324" t="str">
            <v>Knowledge (Religion)</v>
          </cell>
          <cell r="DC324" t="str">
            <v>Profession (General)</v>
          </cell>
          <cell r="DD324" t="str">
            <v>Speak Language</v>
          </cell>
          <cell r="DE324" t="str">
            <v>Spellcraft</v>
          </cell>
          <cell r="DF324" t="str">
            <v>Write Language</v>
          </cell>
        </row>
        <row r="325">
          <cell r="A325" t="str">
            <v>Siegemaster</v>
          </cell>
          <cell r="D325" t="str">
            <v>AEG</v>
          </cell>
          <cell r="E325" t="str">
            <v>Rokugan</v>
          </cell>
          <cell r="AF325">
            <v>0.33</v>
          </cell>
          <cell r="AL325">
            <v>0.33</v>
          </cell>
          <cell r="AR325">
            <v>0.33</v>
          </cell>
        </row>
        <row r="326">
          <cell r="A326" t="str">
            <v>Silverstar (Dragon Mag)</v>
          </cell>
          <cell r="C326" t="str">
            <v>Requirements:
Patron Deity: Selûne
Alignment: Chaotic Good
BAB: +4
Intuit Direction: 2 ranks
Sense Motive: 2 ranks
Feats: Blind-fighting, Dodge, Mobility, Spring Attack
Spellcasting: Ability to cast 2nd level divine spells. Clerics must have access to the Moon domain.
Weapon and Armor Proficiency: A silverstar gains proficiency with all simple weapons, all types of armor, &amp; shields.
Spellcasting: Silverstars gain +1 level in an existing spellcasting class per level.
1st Moon Spells
2nd Lunar Sight
3rd Moon's hand +2
4th Tears of Selûne (1/day)
5th Prophet's Sight (1/day)
6th Selûnite Lycanthrope
7th Moonshield
8th Prophet's Sight (2/day)
9th Tears of Selûne (2/day), Moon's hand +3
10th Moonfire</v>
          </cell>
          <cell r="D326" t="str">
            <v>Piazo</v>
          </cell>
          <cell r="E326" t="str">
            <v>Dragon 285</v>
          </cell>
          <cell r="F326">
            <v>84</v>
          </cell>
          <cell r="G326">
            <v>10</v>
          </cell>
          <cell r="H326">
            <v>8</v>
          </cell>
          <cell r="I326">
            <v>0.75</v>
          </cell>
          <cell r="AF326">
            <v>0.5</v>
          </cell>
          <cell r="AL326">
            <v>0.33</v>
          </cell>
          <cell r="AR326">
            <v>0.5</v>
          </cell>
          <cell r="CS326">
            <v>2</v>
          </cell>
          <cell r="CT326" t="str">
            <v>Concentration</v>
          </cell>
          <cell r="CU326" t="str">
            <v>Craft (General)</v>
          </cell>
          <cell r="CV326" t="str">
            <v>Diplomacy</v>
          </cell>
          <cell r="CW326" t="str">
            <v>Heal</v>
          </cell>
          <cell r="CX326" t="str">
            <v>Knowledge (Geography)</v>
          </cell>
          <cell r="CY326" t="str">
            <v>Knowledge (Local)</v>
          </cell>
          <cell r="CZ326" t="str">
            <v>Knowledge (The Planes)</v>
          </cell>
          <cell r="DA326" t="str">
            <v>Knowledge (Arcana)</v>
          </cell>
          <cell r="DB326" t="str">
            <v>Knowledge (Nature)</v>
          </cell>
          <cell r="DC326" t="str">
            <v>Knowledge (Religion)</v>
          </cell>
          <cell r="DD326" t="str">
            <v>Sense Motive</v>
          </cell>
          <cell r="DE326" t="str">
            <v>Spellcraft</v>
          </cell>
          <cell r="DF326" t="str">
            <v>Survival</v>
          </cell>
        </row>
        <row r="327">
          <cell r="A327" t="str">
            <v>Silverstar (FnP)</v>
          </cell>
          <cell r="D327" t="str">
            <v>WotC</v>
          </cell>
          <cell r="E327" t="str">
            <v>Faiths &amp; Pantheons</v>
          </cell>
          <cell r="AF327">
            <v>0.33</v>
          </cell>
          <cell r="AL327">
            <v>0.33</v>
          </cell>
          <cell r="AR327">
            <v>0.33</v>
          </cell>
        </row>
        <row r="328">
          <cell r="A328" t="str">
            <v>Singh Rager</v>
          </cell>
          <cell r="D328" t="str">
            <v>AEG</v>
          </cell>
          <cell r="E328" t="str">
            <v>Rokugan</v>
          </cell>
          <cell r="AF328">
            <v>0.33</v>
          </cell>
          <cell r="AL328">
            <v>0.33</v>
          </cell>
          <cell r="AR328">
            <v>0.33</v>
          </cell>
        </row>
        <row r="329">
          <cell r="A329" t="str">
            <v>Sinker</v>
          </cell>
          <cell r="C329" t="str">
            <v>Requirements:
BAB: +5
Disable Device: 5 ranks
Knowledge (Architecture &amp; Engineering): 3 ranks
Feats: Great Fortitude, Power Attack, Sunder
Spells: Sinkers gain spells starting at 3rd level.
Weapon and Armor Proficiency: A sinker gains proficiency in all simple &amp; martial weapons as well as all armor &amp; shields.
1st Entropic Blow (1/day)
2nd Sifting
3rd Destructive Expertise, Entropic Blow (2/day)
5th Entropic Blow (3/day)
7th Entropic Blow (4/day)
9th Entropic Blow (5/day)
10th Disintegrate</v>
          </cell>
          <cell r="D329" t="str">
            <v>Piazo</v>
          </cell>
          <cell r="E329" t="str">
            <v>Dragon 287</v>
          </cell>
          <cell r="F329">
            <v>49</v>
          </cell>
          <cell r="G329">
            <v>10</v>
          </cell>
          <cell r="H329">
            <v>10</v>
          </cell>
          <cell r="I329">
            <v>0.75</v>
          </cell>
          <cell r="K329" t="str">
            <v>Entropic</v>
          </cell>
          <cell r="L329" t="str">
            <v>Chr</v>
          </cell>
          <cell r="M329" t="str">
            <v>level</v>
          </cell>
          <cell r="N329">
            <v>1</v>
          </cell>
          <cell r="AF329">
            <v>0.5</v>
          </cell>
          <cell r="AL329">
            <v>0.33</v>
          </cell>
          <cell r="AR329">
            <v>0.33</v>
          </cell>
          <cell r="CS329">
            <v>2</v>
          </cell>
          <cell r="CT329" t="str">
            <v>Bluff</v>
          </cell>
          <cell r="CU329" t="str">
            <v>Disable Device</v>
          </cell>
          <cell r="CV329" t="str">
            <v>Disguise</v>
          </cell>
          <cell r="CW329" t="str">
            <v>Innuendo</v>
          </cell>
          <cell r="CX329" t="str">
            <v>Knowledge (Architecture)</v>
          </cell>
          <cell r="CY329" t="str">
            <v>Knowledge (Engineering)</v>
          </cell>
          <cell r="CZ329" t="str">
            <v>Sense Motive</v>
          </cell>
        </row>
        <row r="330">
          <cell r="A330" t="str">
            <v>Sohei</v>
          </cell>
          <cell r="C330" t="str">
            <v>Alignment:  Any Lawful.
Weapon and Armor Proficiency:  The sohei is proficient with the use of all simple &amp; martial weapons and all types of armor.  They have no proficiency with any shields.
1st:  Ki Frenzy 1/day, Weapon Focus
3rd:  Ki Frenzy 2/day, Deflect Arrows
5th:  Remain Conscious, Strength of Mind
7th:  Ki Frenzy 3/day, Defensive Strike
9th:  Mettle 
11th:  Ki Frenzy 4/day, Damage Reduction 1/--
14th:  Damage Reduction 2/--
15th:  Ki Frenzy 5/day
17th:  Damage Reduction 3/--
19th:  Ki Frenzy 6/day
20th:  Damage Reduction 4/--</v>
          </cell>
          <cell r="D330" t="str">
            <v>WotC</v>
          </cell>
          <cell r="E330" t="str">
            <v>OA</v>
          </cell>
          <cell r="F330">
            <v>27</v>
          </cell>
          <cell r="G330">
            <v>20</v>
          </cell>
          <cell r="H330">
            <v>10</v>
          </cell>
          <cell r="I330">
            <v>0.75</v>
          </cell>
          <cell r="S330" t="str">
            <v>Ki Frenzy</v>
          </cell>
          <cell r="T330">
            <v>6</v>
          </cell>
          <cell r="U330">
            <v>1</v>
          </cell>
          <cell r="V330">
            <v>3.25</v>
          </cell>
          <cell r="AF330">
            <v>0.5</v>
          </cell>
          <cell r="AL330">
            <v>0.33</v>
          </cell>
          <cell r="AR330">
            <v>0.5</v>
          </cell>
          <cell r="BQ330">
            <v>1</v>
          </cell>
          <cell r="BR330">
            <v>11</v>
          </cell>
          <cell r="BS330">
            <v>3</v>
          </cell>
          <cell r="BT330" t="str">
            <v>--</v>
          </cell>
          <cell r="CS330">
            <v>2</v>
          </cell>
          <cell r="CT330" t="str">
            <v>Concentration</v>
          </cell>
          <cell r="CU330" t="str">
            <v>Craft (General)</v>
          </cell>
          <cell r="CV330" t="str">
            <v>Diplomacy</v>
          </cell>
          <cell r="CW330" t="str">
            <v>Heal</v>
          </cell>
          <cell r="CX330" t="str">
            <v>Iaijiutsu Focus</v>
          </cell>
          <cell r="CY330" t="str">
            <v>Knowledge (Religion)</v>
          </cell>
          <cell r="CZ330" t="str">
            <v>Profession (General)</v>
          </cell>
        </row>
        <row r="331">
          <cell r="A331" t="str">
            <v>Song Mage</v>
          </cell>
          <cell r="D331" t="str">
            <v>Malhavoc</v>
          </cell>
          <cell r="E331" t="str">
            <v>BoEM2</v>
          </cell>
          <cell r="AF331">
            <v>0.33</v>
          </cell>
          <cell r="AL331">
            <v>0.33</v>
          </cell>
          <cell r="AR331">
            <v>0.33</v>
          </cell>
        </row>
        <row r="332">
          <cell r="A332" t="str">
            <v>Sorcerer (Monte Cook)</v>
          </cell>
          <cell r="D332" t="str">
            <v>Malhavoc</v>
          </cell>
          <cell r="E332" t="str">
            <v>BoEM</v>
          </cell>
          <cell r="G332">
            <v>20</v>
          </cell>
          <cell r="AF332">
            <v>0.33</v>
          </cell>
          <cell r="AL332">
            <v>0.33</v>
          </cell>
          <cell r="AR332">
            <v>0.33</v>
          </cell>
        </row>
        <row r="333">
          <cell r="A333" t="str">
            <v>Sorcerer (WotC)</v>
          </cell>
          <cell r="C333" t="str">
            <v>Alignment: Any.
Weapon and Armor Proficiency: Sorcerers are proficient with all simple weapons. They are not proficient with any type of armor, nor with shields. 
1 Summon familiar</v>
          </cell>
          <cell r="D333" t="str">
            <v>WotC</v>
          </cell>
          <cell r="E333" t="str">
            <v>3.5e SRD</v>
          </cell>
          <cell r="G333">
            <v>20</v>
          </cell>
          <cell r="H333">
            <v>4</v>
          </cell>
          <cell r="I333">
            <v>0.5</v>
          </cell>
          <cell r="AF333">
            <v>0.33</v>
          </cell>
          <cell r="AL333">
            <v>0.33</v>
          </cell>
          <cell r="AR333">
            <v>0.5</v>
          </cell>
          <cell r="CP333">
            <v>1</v>
          </cell>
          <cell r="CR333" t="str">
            <v>familiar</v>
          </cell>
          <cell r="CS333">
            <v>2</v>
          </cell>
          <cell r="CT333" t="str">
            <v>Concentration</v>
          </cell>
          <cell r="CU333" t="str">
            <v>Craft (General)</v>
          </cell>
          <cell r="CV333" t="str">
            <v>Knowledge (Arcana)</v>
          </cell>
          <cell r="CW333" t="str">
            <v>Profession (General)</v>
          </cell>
          <cell r="CX333" t="str">
            <v>Spellcraft</v>
          </cell>
        </row>
        <row r="334">
          <cell r="A334" t="str">
            <v>Spell Addict</v>
          </cell>
          <cell r="C334" t="str">
            <v>Alignment:  Any chaotic
Skills:  Concentration 8 ranks, Knowledge (Arcana) 5 ranks, Spellcraft 5 ranks
Feats:  Skill Focus: Spellcraft, Skill Focus: Knowledge(Arcana)
Spellcasting:  Must be able to cast 1st level arcane spells.
Weapon and Armor Proficiency:  The spell addict gains no proficiency with any weapons, armor, or shields.
Spellcasting:  Spell addicts gain +2 caster levels every odd level &amp; +1 caster level every even level.  (+8 total for all 5 levels.)
1st:  Wild Casting
2nd:  Crippling Casting
3rd:  Engorged Spell
4th:  Bonus Feat
5th:  Power Casting</v>
          </cell>
          <cell r="D334" t="str">
            <v>Green Ronin</v>
          </cell>
          <cell r="E334" t="str">
            <v>Plot &amp; Poison</v>
          </cell>
          <cell r="F334">
            <v>72</v>
          </cell>
          <cell r="G334">
            <v>5</v>
          </cell>
          <cell r="H334">
            <v>2</v>
          </cell>
          <cell r="I334">
            <v>0.5</v>
          </cell>
          <cell r="AF334">
            <v>0.33</v>
          </cell>
          <cell r="AL334">
            <v>0.33</v>
          </cell>
          <cell r="AR334">
            <v>0.33</v>
          </cell>
          <cell r="AX334">
            <v>4</v>
          </cell>
          <cell r="AZ334" t="str">
            <v>WizardBonus</v>
          </cell>
          <cell r="CS334">
            <v>1</v>
          </cell>
          <cell r="CT334" t="str">
            <v>Concentration</v>
          </cell>
          <cell r="CU334" t="str">
            <v>Knowledge (Arcana)</v>
          </cell>
          <cell r="CV334" t="str">
            <v>Spellcraft</v>
          </cell>
        </row>
        <row r="335">
          <cell r="A335" t="str">
            <v>Spellbreaker</v>
          </cell>
          <cell r="C335" t="str">
            <v>Race:  Dwarf
BAB:  +5
Skills:  Knowledge (Arcana) 5 ranks, Spellcraft 5 ranks
Special:  Non-dwarves can get this training, but the clan that teaches the outsider will only do so for an extraordinary accomplishment.
Weapon and Armor Proficiency:  The spellbreaker is proficient with the use of all simple &amp; martial weapons , as well as light, medium, &amp; heavy armor and shields.
1st:  Neutralize Magic 1/day
2nd:  Disrupt Spellcaster
3rd:  Neutralize Magic 2/day
4th:  Empty Mind 1/day
5th:  Neutralize Magic 3/day
6th:  Disrupting Strike
7th:  Neutralize Magic 4/day
8th:  Disruptive Fist, Empty Mind 2/day
9th:  Neutralize Magic 5/day
10th: Shattering Strike, Empty Mind 3/day</v>
          </cell>
          <cell r="D335" t="str">
            <v>AEG</v>
          </cell>
          <cell r="E335" t="str">
            <v>War</v>
          </cell>
          <cell r="F335">
            <v>76</v>
          </cell>
          <cell r="G335">
            <v>10</v>
          </cell>
          <cell r="H335">
            <v>8</v>
          </cell>
          <cell r="I335">
            <v>0.75</v>
          </cell>
          <cell r="AF335">
            <v>0.5</v>
          </cell>
          <cell r="AL335">
            <v>0.5</v>
          </cell>
          <cell r="AR335">
            <v>0.5</v>
          </cell>
          <cell r="CS335">
            <v>2</v>
          </cell>
          <cell r="CT335" t="str">
            <v>Climb</v>
          </cell>
          <cell r="CU335" t="str">
            <v>Craft (General)</v>
          </cell>
          <cell r="CV335" t="str">
            <v>Handle Animal</v>
          </cell>
          <cell r="CW335" t="str">
            <v>Jump</v>
          </cell>
          <cell r="CX335" t="str">
            <v>Knowledge (Arcana)</v>
          </cell>
          <cell r="CY335" t="str">
            <v>Ride</v>
          </cell>
          <cell r="CZ335" t="str">
            <v>Spellcraft</v>
          </cell>
          <cell r="DA335" t="str">
            <v>Swim</v>
          </cell>
        </row>
        <row r="336">
          <cell r="A336" t="str">
            <v>Spelldancer</v>
          </cell>
          <cell r="C336" t="str">
            <v>Requirements:
Skills: Concentration: 4 ranks; Perform (Dance): 6 ranks; Tumble: 4 ranks
Feats: Combat Casting, Dodge, Endurance, Mobility
Spellcasting: Able to cast 3rd-level spells. 
Weapon and Armor Proficiency: Simple weapons.
Class Abilities:
Gains additional spells per day per class level of Spelldancer.
1st: Spelldance
2nd: Enthralling Dance, Evasion
3rd: Cooperative Dance
4th: Sleep Dance
5th: Confusing Dance</v>
          </cell>
          <cell r="D336" t="str">
            <v>WotC</v>
          </cell>
          <cell r="E336" t="str">
            <v>Magic of Faerun</v>
          </cell>
          <cell r="F336">
            <v>37</v>
          </cell>
          <cell r="G336">
            <v>5</v>
          </cell>
          <cell r="H336">
            <v>6</v>
          </cell>
          <cell r="I336">
            <v>0.5</v>
          </cell>
          <cell r="AF336">
            <v>0.33</v>
          </cell>
          <cell r="AL336">
            <v>0.5</v>
          </cell>
          <cell r="AR336">
            <v>0.5</v>
          </cell>
          <cell r="CP336">
            <v>1</v>
          </cell>
          <cell r="CR336" t="str">
            <v>familiar</v>
          </cell>
          <cell r="CS336">
            <v>4</v>
          </cell>
          <cell r="CT336" t="str">
            <v>Concentration</v>
          </cell>
          <cell r="CU336" t="str">
            <v>Craft (General)</v>
          </cell>
          <cell r="CV336" t="str">
            <v>Jump</v>
          </cell>
          <cell r="CW336" t="str">
            <v>Knowledge (Arcana)</v>
          </cell>
          <cell r="CX336" t="str">
            <v>Perform (General)</v>
          </cell>
          <cell r="CY336" t="str">
            <v>Profession (General)</v>
          </cell>
          <cell r="CZ336" t="str">
            <v>Spellcraft</v>
          </cell>
          <cell r="DA336" t="str">
            <v>Swim</v>
          </cell>
          <cell r="DB336" t="str">
            <v>Tumble</v>
          </cell>
        </row>
        <row r="337">
          <cell r="A337" t="str">
            <v>Spellfire Channeler</v>
          </cell>
          <cell r="C337" t="str">
            <v>Requirements:
Skills: Concentration: 8 ranks; Knowledge (Arcana): 2 ranks; Spellcraft: 2 ranks
Feats: Endurance, Spellfire Wielder
Weapon and Armor Proficiency: Simple weapons.
Class Abilities:
1st: Drain charged item, increased storage 2
2nd: Improved healing
3rd: weapon Focus (Spellfire), Increased Storage 3
4th: Rapid Blast 2
5th: Drain Permanent Item, Increased Storage 4
6th: Flight
7th: Deflect Arrows, Increased Storage 5
8th: Rapid Blast 3
9th: Crown of Fire
10th: Maelstrom of Fire</v>
          </cell>
          <cell r="D337" t="str">
            <v>WotC</v>
          </cell>
          <cell r="E337" t="str">
            <v>Magic of Faerun</v>
          </cell>
          <cell r="F337">
            <v>38</v>
          </cell>
          <cell r="G337">
            <v>10</v>
          </cell>
          <cell r="H337">
            <v>4</v>
          </cell>
          <cell r="I337">
            <v>0.5</v>
          </cell>
          <cell r="AF337">
            <v>0.5</v>
          </cell>
          <cell r="AL337">
            <v>0.33</v>
          </cell>
          <cell r="AR337">
            <v>0.5</v>
          </cell>
          <cell r="CS337">
            <v>2</v>
          </cell>
          <cell r="CT337" t="str">
            <v>Bluff</v>
          </cell>
          <cell r="CU337" t="str">
            <v>Concentration</v>
          </cell>
          <cell r="CV337" t="str">
            <v>Craft (General)</v>
          </cell>
          <cell r="CW337" t="str">
            <v>Disguise</v>
          </cell>
          <cell r="CX337" t="str">
            <v>Heal</v>
          </cell>
          <cell r="CY337" t="str">
            <v>Intimidate</v>
          </cell>
          <cell r="CZ337" t="str">
            <v>Knowledge (Arcana)</v>
          </cell>
          <cell r="DA337" t="str">
            <v>Profession (General)</v>
          </cell>
          <cell r="DB337" t="str">
            <v>Sense Motive</v>
          </cell>
          <cell r="DC337" t="str">
            <v>Spellcraft</v>
          </cell>
          <cell r="DD337" t="str">
            <v>Survival</v>
          </cell>
        </row>
        <row r="338">
          <cell r="A338" t="str">
            <v>Spellsword</v>
          </cell>
          <cell r="C338" t="str">
            <v>Requirements:
Base Attack Bonus: +4
Knowledge (any): 6 ranks
Weapon and Armor Proficiency: All armor, all simple &amp; martial weapons.
Spells: Ability to cast arcane spells of 2nd level or higher
Special: Must have defeated a foe through force of arms alone, without recourse to spellcasting or special class abilities.
Weapon and Armor Proficiency: No additional proficiency gained.
Class Abilities:
Gains additional arcane spells per day per even class level of Spellsword.
1st: Channel Spell I
2nd: Ignore Spell Failure 10%
3rd: Ignore Spell Failure 15%
4th: Channel Spell II
5th: Ignore Spell Failure 20%
6th: Spellsword Cache
7th: Ignore Spell Failure 25%
8th: Bonus Feat
9th: Ignore Spell Failure 30%
10th: Channel Spell III</v>
          </cell>
          <cell r="D338" t="str">
            <v>WotC</v>
          </cell>
          <cell r="E338" t="str">
            <v>Tome &amp; Blood</v>
          </cell>
          <cell r="F338">
            <v>67</v>
          </cell>
          <cell r="G338">
            <v>10</v>
          </cell>
          <cell r="H338">
            <v>8</v>
          </cell>
          <cell r="I338">
            <v>0.75</v>
          </cell>
          <cell r="AF338">
            <v>0.5</v>
          </cell>
          <cell r="AL338">
            <v>0.33</v>
          </cell>
          <cell r="AR338">
            <v>0.5</v>
          </cell>
          <cell r="AX338">
            <v>8</v>
          </cell>
          <cell r="AY338">
            <v>1</v>
          </cell>
          <cell r="CS338">
            <v>2</v>
          </cell>
          <cell r="CT338" t="str">
            <v>Climb</v>
          </cell>
          <cell r="CU338" t="str">
            <v>Concentration</v>
          </cell>
          <cell r="CV338" t="str">
            <v>Jump</v>
          </cell>
          <cell r="CW338" t="str">
            <v>Knowledge (Arcana)</v>
          </cell>
          <cell r="CX338" t="str">
            <v>Knowledge (General)</v>
          </cell>
          <cell r="CY338" t="str">
            <v>Knowledge (Nature)</v>
          </cell>
          <cell r="CZ338" t="str">
            <v>Knowledge (Psionic)</v>
          </cell>
          <cell r="DA338" t="str">
            <v>Knowledge (Religion)</v>
          </cell>
          <cell r="DB338" t="str">
            <v>Listen</v>
          </cell>
          <cell r="DC338" t="str">
            <v>Profession (General)</v>
          </cell>
          <cell r="DD338" t="str">
            <v>Speak Language</v>
          </cell>
          <cell r="DE338" t="str">
            <v>Spellcraft</v>
          </cell>
          <cell r="DF338" t="str">
            <v>Spot</v>
          </cell>
          <cell r="DG338" t="str">
            <v>Write Language</v>
          </cell>
        </row>
        <row r="339">
          <cell r="A339" t="str">
            <v>Spirit Stone Defiler</v>
          </cell>
          <cell r="C339" t="str">
            <v>Alignment:  Any Evil
Feats:  Spell Focus (Necromancy)
Skills:  Craft (Stoneworking) 10 ranks, Knowledge (Arcana) 10 ranks, Spellcraft 7 ranks
Spellcasting:  Able to cast 2nd level arcane or divine spells
Special:  Must obtain 4,000gp of spirit stone for consumption in a ritual.
Weapon and Armor Proficiency:  The spirit stone defiler gains no proficiency in any weapons, armor, or shields.
Spellcasting:  +1 spell casting level in a previous class per every class level.
1st:  Flesh &amp; Stone
2nd:  Spirit Stone Servants
3rd:  Spirit Stone Conduit
4th:  Spirit Stone Binding
5th:  Memory Consumption</v>
          </cell>
          <cell r="D339" t="str">
            <v>Green Ronin</v>
          </cell>
          <cell r="E339" t="str">
            <v>Hammer &amp; Helm</v>
          </cell>
          <cell r="F339">
            <v>39</v>
          </cell>
          <cell r="G339">
            <v>5</v>
          </cell>
          <cell r="H339">
            <v>6</v>
          </cell>
          <cell r="I339">
            <v>0.5</v>
          </cell>
          <cell r="AF339">
            <v>0.33</v>
          </cell>
          <cell r="AL339">
            <v>0.33</v>
          </cell>
          <cell r="AR339">
            <v>0.5</v>
          </cell>
          <cell r="CS339">
            <v>2</v>
          </cell>
          <cell r="CT339" t="str">
            <v>Appraise</v>
          </cell>
          <cell r="CU339" t="str">
            <v>Concentration</v>
          </cell>
          <cell r="CV339" t="str">
            <v>Craft (General)</v>
          </cell>
          <cell r="CW339" t="str">
            <v>Diplomacy</v>
          </cell>
          <cell r="CX339" t="str">
            <v>Knowledge (Arcana)</v>
          </cell>
          <cell r="CY339" t="str">
            <v>Knowledge (Religion)</v>
          </cell>
          <cell r="CZ339" t="str">
            <v>Profession (General)</v>
          </cell>
          <cell r="DA339" t="str">
            <v>Spellcraft</v>
          </cell>
        </row>
        <row r="340">
          <cell r="A340" t="str">
            <v>Spur Lord</v>
          </cell>
          <cell r="C340" t="str">
            <v>BAB:  +4
Feats:  Iron Will, Leadership, Lightning Reflexes, Quick Draw
Skills:  Bluff 3 ranks, Concentration 3 ranks, Knowledge (Religion) 3 ranks, Sense Motive 3 ranks, Tumble 5 ranks
Patron:  Cyric
Special:  Must have made peaceful contact with an evil outside that served Cyric or received a prophetic dream from Cyric.
Weapon and Armor Proficiency:  Spur Lords gain proficiency in longsword &amp; one other simple or martial weapon of their choice. They gain no proficiency in any type of armor or shields.
1st:  Dark Bond
2nd:  Secret Blade
3rd:  Dark Flames
4th:  Cyric's Glory
5th:  Flesh of the Prince</v>
          </cell>
          <cell r="D340" t="str">
            <v>WotC</v>
          </cell>
          <cell r="E340" t="str">
            <v>Lords of Darkness</v>
          </cell>
          <cell r="F340">
            <v>12</v>
          </cell>
          <cell r="G340">
            <v>5</v>
          </cell>
          <cell r="H340">
            <v>10</v>
          </cell>
          <cell r="I340">
            <v>1</v>
          </cell>
          <cell r="AF340">
            <v>0.5</v>
          </cell>
          <cell r="AL340">
            <v>0.33</v>
          </cell>
          <cell r="AR340">
            <v>0.33</v>
          </cell>
          <cell r="CS340">
            <v>4</v>
          </cell>
          <cell r="CT340" t="str">
            <v>Bluff</v>
          </cell>
          <cell r="CU340" t="str">
            <v>Climb</v>
          </cell>
          <cell r="CV340" t="str">
            <v>Concentration</v>
          </cell>
          <cell r="CW340" t="str">
            <v>Craft (General)</v>
          </cell>
          <cell r="CX340" t="str">
            <v>Diplomacy</v>
          </cell>
          <cell r="CY340" t="str">
            <v>Disguise</v>
          </cell>
          <cell r="CZ340" t="str">
            <v>Intimidate</v>
          </cell>
          <cell r="DA340" t="str">
            <v>Jump</v>
          </cell>
          <cell r="DB340" t="str">
            <v>Knowledge (Religion)</v>
          </cell>
          <cell r="DC340" t="str">
            <v>Move Silently</v>
          </cell>
          <cell r="DD340" t="str">
            <v>Profession (General)</v>
          </cell>
          <cell r="DE340" t="str">
            <v>Ride</v>
          </cell>
          <cell r="DF340" t="str">
            <v>Sense Motive</v>
          </cell>
          <cell r="DG340" t="str">
            <v>Swim</v>
          </cell>
          <cell r="DH340" t="str">
            <v>Tumble</v>
          </cell>
        </row>
        <row r="341">
          <cell r="A341" t="str">
            <v>Spymaster</v>
          </cell>
          <cell r="D341" t="str">
            <v>WotC</v>
          </cell>
          <cell r="E341" t="str">
            <v>Song &amp; Silence</v>
          </cell>
          <cell r="AF341">
            <v>0.33</v>
          </cell>
          <cell r="AL341">
            <v>0.33</v>
          </cell>
          <cell r="AR341">
            <v>0.33</v>
          </cell>
        </row>
        <row r="342">
          <cell r="A342" t="str">
            <v>Stalker of the Silent Path</v>
          </cell>
          <cell r="D342" t="str">
            <v>JL</v>
          </cell>
          <cell r="AF342">
            <v>0.33</v>
          </cell>
          <cell r="AL342">
            <v>0.33</v>
          </cell>
          <cell r="AR342">
            <v>0.33</v>
          </cell>
        </row>
        <row r="343">
          <cell r="A343" t="str">
            <v>Stonehound</v>
          </cell>
          <cell r="C343" t="str">
            <v>Feats:  Track
Skills:  Intuit Direction 5 ranks, Search 10 ranks, Wilderness Lore 10 ranks
Special:  Stonecunning ability.
Weapon and Armor Proficiency:  The stonehound is proficient with all simple &amp; martial weapons as well as light &amp; medium armor &amp; shields.
1st:  Stonelore
2nd:  Sneak Attack +1d6
4th:  Improved Tracking
6th:  Sneak Attack +3d6
8th:  Find the Path
10th:  Sneak Attack +3d6</v>
          </cell>
          <cell r="D343" t="str">
            <v>Green Ronin</v>
          </cell>
          <cell r="E343" t="str">
            <v>Hammer &amp; Helm</v>
          </cell>
          <cell r="F343">
            <v>40</v>
          </cell>
          <cell r="G343">
            <v>10</v>
          </cell>
          <cell r="H343">
            <v>8</v>
          </cell>
          <cell r="I343">
            <v>0.75</v>
          </cell>
          <cell r="S343" t="str">
            <v>Sneak Attack</v>
          </cell>
          <cell r="T343">
            <v>6</v>
          </cell>
          <cell r="U343">
            <v>2</v>
          </cell>
          <cell r="V343">
            <v>4</v>
          </cell>
          <cell r="AF343">
            <v>0.5</v>
          </cell>
          <cell r="AL343">
            <v>0.5</v>
          </cell>
          <cell r="AR343">
            <v>0.33</v>
          </cell>
          <cell r="CS343">
            <v>6</v>
          </cell>
          <cell r="CT343" t="str">
            <v>Climb</v>
          </cell>
          <cell r="CU343" t="str">
            <v>Craft (General)</v>
          </cell>
          <cell r="CV343" t="str">
            <v>Handle Animal</v>
          </cell>
          <cell r="CW343" t="str">
            <v>Hide</v>
          </cell>
          <cell r="CX343" t="str">
            <v>Intimidate</v>
          </cell>
          <cell r="CY343" t="str">
            <v>Jump</v>
          </cell>
          <cell r="CZ343" t="str">
            <v>Move Silently</v>
          </cell>
          <cell r="DA343" t="str">
            <v>Ride</v>
          </cell>
          <cell r="DB343" t="str">
            <v>Search</v>
          </cell>
          <cell r="DC343" t="str">
            <v>Spot</v>
          </cell>
          <cell r="DD343" t="str">
            <v>Survival</v>
          </cell>
          <cell r="DE343" t="str">
            <v>Swim</v>
          </cell>
        </row>
        <row r="344">
          <cell r="A344" t="str">
            <v>Stonelord</v>
          </cell>
          <cell r="C344" t="str">
            <v>Requirements:
Base Attack Bonus: +5
Race: Dwarf
Craft (Stoneworking) ranks: 6; Spellcraft ranks: 3
Feats: Endurance
Language: Terran
Special: To become a Stonelord, a dwarf must undergo an aduous ritual involving immersion in sacred loam, long fasting periods deep underground, and the ingestion of 1,000 gp worth of powdered gemstones.  The gem type chosen is then the stonelord's totem gem, and she must carry that type of stone with her at all times to access the spell-like abilities she gains as a Stonelord.
1 Earth's Blood
2 Stone power
3 Stone Shape
4 Stone power
5 Meld into stone
6 Stone power
7 Stone tell
8 Stone power
9 Earthquake
10 Stone power</v>
          </cell>
          <cell r="D344" t="str">
            <v>Piazo</v>
          </cell>
          <cell r="E344" t="str">
            <v>Dragon 278</v>
          </cell>
          <cell r="F344">
            <v>92</v>
          </cell>
          <cell r="G344">
            <v>10</v>
          </cell>
          <cell r="H344">
            <v>8</v>
          </cell>
          <cell r="I344">
            <v>1</v>
          </cell>
          <cell r="AF344">
            <v>0.5</v>
          </cell>
          <cell r="AL344">
            <v>0.33</v>
          </cell>
          <cell r="AR344">
            <v>0.33</v>
          </cell>
          <cell r="CS344">
            <v>2</v>
          </cell>
          <cell r="CT344" t="str">
            <v>Climb</v>
          </cell>
          <cell r="CU344" t="str">
            <v>Craft (General)</v>
          </cell>
          <cell r="CV344" t="str">
            <v>Knowledge (Arcana)</v>
          </cell>
          <cell r="CW344" t="str">
            <v>Knowledge (General)</v>
          </cell>
          <cell r="CX344" t="str">
            <v>Knowledge (Nature)</v>
          </cell>
          <cell r="CY344" t="str">
            <v>Knowledge (Psionic)</v>
          </cell>
          <cell r="CZ344" t="str">
            <v>Knowledge (Religion)</v>
          </cell>
          <cell r="DA344" t="str">
            <v>Profession (General)</v>
          </cell>
          <cell r="DB344" t="str">
            <v>Speak Language</v>
          </cell>
          <cell r="DC344" t="str">
            <v>Spot</v>
          </cell>
          <cell r="DD344" t="str">
            <v>Write Language</v>
          </cell>
        </row>
        <row r="345">
          <cell r="A345" t="str">
            <v>Stonesinger</v>
          </cell>
          <cell r="C345" t="str">
            <v>Race:  Dwarf
Feats:  Earth Harmonics
Skills:  Craft (Stonemasonry) ranks, Knowledge (Arcana) 5 ranks, Perform 10 ranks
Language:  Terran
Special:  Bardic music or equivalent ability.
Weapon and Armor Proficiency:  The stonesinger gains no proficiency with any weapons, armor, or shields.
1st:  Stonesong (Guiding Song)
2nd:  Stonesong (Stonefist Melody)
3rd:  Stonesong (Holdfast Dirge)
4th:  Stonesong (Bolstering Oratory)
5th:  Stonesong (Earthbending Melody)
6th:  Stonesong (Shaping Song)
7th:  Stonesong (Song of Passage)
8th:  Stonesong (Child of the Earth Ballad)
9th:  Stonesong (Stoneheart Chant)
10th:  Stone Conduit, Stonesong (Earthmoving Oratory)</v>
          </cell>
          <cell r="D345" t="str">
            <v>Green Ronin</v>
          </cell>
          <cell r="E345" t="str">
            <v>Hammer &amp; Helm</v>
          </cell>
          <cell r="F345">
            <v>41</v>
          </cell>
          <cell r="G345">
            <v>10</v>
          </cell>
          <cell r="H345">
            <v>8</v>
          </cell>
          <cell r="I345">
            <v>0.75</v>
          </cell>
          <cell r="AF345">
            <v>0.5</v>
          </cell>
          <cell r="AL345">
            <v>0.33</v>
          </cell>
          <cell r="AR345">
            <v>0.5</v>
          </cell>
          <cell r="CS345">
            <v>4</v>
          </cell>
          <cell r="CT345" t="str">
            <v>Appraise</v>
          </cell>
          <cell r="CU345" t="str">
            <v>Climb</v>
          </cell>
          <cell r="CV345" t="str">
            <v>Concentration</v>
          </cell>
          <cell r="CW345" t="str">
            <v>Craft (General)</v>
          </cell>
          <cell r="CX345" t="str">
            <v>Diplomacy</v>
          </cell>
          <cell r="CY345" t="str">
            <v>Gather Info</v>
          </cell>
          <cell r="CZ345" t="str">
            <v>Knowledge (Arcana)</v>
          </cell>
          <cell r="DA345" t="str">
            <v>Knowledge (General)</v>
          </cell>
          <cell r="DB345" t="str">
            <v>Knowledge (Nature)</v>
          </cell>
          <cell r="DC345" t="str">
            <v>Knowledge (Psionic)</v>
          </cell>
          <cell r="DD345" t="str">
            <v>Knowledge (Religion)</v>
          </cell>
          <cell r="DE345" t="str">
            <v>Perform (General)</v>
          </cell>
          <cell r="DF345" t="str">
            <v>Speak Language</v>
          </cell>
          <cell r="DG345" t="str">
            <v>Spellcraft</v>
          </cell>
          <cell r="DH345" t="str">
            <v>Write Language</v>
          </cell>
        </row>
        <row r="346">
          <cell r="A346" t="str">
            <v>Storm Legion, The</v>
          </cell>
          <cell r="D346" t="str">
            <v>AEG</v>
          </cell>
          <cell r="E346" t="str">
            <v>Rokugan</v>
          </cell>
          <cell r="AF346">
            <v>0.33</v>
          </cell>
          <cell r="AL346">
            <v>0.33</v>
          </cell>
          <cell r="AR346">
            <v>0.33</v>
          </cell>
        </row>
        <row r="347">
          <cell r="A347" t="str">
            <v>Stormhammer</v>
          </cell>
          <cell r="C347" t="str">
            <v>Alignment:  Any Good
BAB:  +6
Feats:  Exotic Weapon Proficiency (Dwarven Battlehammer), Weapon Focus (Dwarven Battlehammer)
Skills:  Knowledge (Religion) 7 ranks
Spellcasting:  Able to cast 2nd level divine spells.
Special:  Ability to turn undead.
Weapon and Armor Proficiency:  The stormhammer gains no proficiency with any weapons, armor, or shields.
Spellcasting:  The stormhammer gains +1 level of a previous spellcasting class per level.
1st:  Throw Battlehammer
2nd:  Smite
3rd:  Mighty Blow
4th:  Turning Attack
5th:  Call Battlehammer</v>
          </cell>
          <cell r="D347" t="str">
            <v>Green Ronin</v>
          </cell>
          <cell r="E347" t="str">
            <v>Hammer &amp; Helm</v>
          </cell>
          <cell r="F347">
            <v>41</v>
          </cell>
          <cell r="G347">
            <v>5</v>
          </cell>
          <cell r="H347">
            <v>8</v>
          </cell>
          <cell r="I347">
            <v>1</v>
          </cell>
          <cell r="K347" t="str">
            <v>Any</v>
          </cell>
          <cell r="L347">
            <v>4</v>
          </cell>
          <cell r="M347" t="str">
            <v>level</v>
          </cell>
          <cell r="N347">
            <v>2</v>
          </cell>
          <cell r="AF347">
            <v>0.5</v>
          </cell>
          <cell r="AL347">
            <v>0.33</v>
          </cell>
          <cell r="AR347">
            <v>0.5</v>
          </cell>
          <cell r="CS347">
            <v>2</v>
          </cell>
          <cell r="CT347" t="str">
            <v>Concentration</v>
          </cell>
          <cell r="CU347" t="str">
            <v>Craft (General)</v>
          </cell>
          <cell r="CV347" t="str">
            <v>Diplomacy</v>
          </cell>
          <cell r="CW347" t="str">
            <v>Heal</v>
          </cell>
          <cell r="CX347" t="str">
            <v>Knowledge (Religion)</v>
          </cell>
          <cell r="CY347" t="str">
            <v>Profession (General)</v>
          </cell>
          <cell r="CZ347" t="str">
            <v>Spellcraft</v>
          </cell>
        </row>
        <row r="348">
          <cell r="A348" t="str">
            <v>Stormlord</v>
          </cell>
          <cell r="D348" t="str">
            <v>AEG</v>
          </cell>
          <cell r="E348" t="str">
            <v>Rokugan</v>
          </cell>
          <cell r="AF348">
            <v>0.33</v>
          </cell>
          <cell r="AL348">
            <v>0.33</v>
          </cell>
          <cell r="AR348">
            <v>0.33</v>
          </cell>
        </row>
        <row r="349">
          <cell r="A349" t="str">
            <v>Strifeleader</v>
          </cell>
          <cell r="D349" t="str">
            <v>WotC</v>
          </cell>
          <cell r="E349" t="str">
            <v>Faiths &amp; Pantheons</v>
          </cell>
          <cell r="AF349">
            <v>0.33</v>
          </cell>
          <cell r="AL349">
            <v>0.33</v>
          </cell>
          <cell r="AR349">
            <v>0.33</v>
          </cell>
        </row>
        <row r="350">
          <cell r="A350" t="str">
            <v>Student of the Dragon</v>
          </cell>
          <cell r="C350" t="str">
            <v>BAB:  +7
Feats:  Improved Unarmed Strike
Skills:  Knowledge (Arcana) 13 ranks
Language:  Draconic
Weapon and Armor Proficiency:  The student of the dragon gains no additional proficiencies with any weapons, armor, or shields.
1st:  Wings of the Dragon
2nd:  Strength of the Dragon
3rd:  Eyes of the Dragon
4th:  Fist of the Dragon
5th:  Tactics of the Dragon, Ki Strike +2
6th:  Roar of the Dragon
7th:  Fury of the Dragon
8th:  Ki Strike +3
9th:  Thunder of the Dragon
10th: Spirit of the Dragon</v>
          </cell>
          <cell r="D350" t="str">
            <v>AEG</v>
          </cell>
          <cell r="E350" t="str">
            <v>Dragons</v>
          </cell>
          <cell r="F350">
            <v>37</v>
          </cell>
          <cell r="G350">
            <v>10</v>
          </cell>
          <cell r="H350">
            <v>8</v>
          </cell>
          <cell r="I350">
            <v>1</v>
          </cell>
          <cell r="AF350">
            <v>0.5</v>
          </cell>
          <cell r="AL350">
            <v>0.5</v>
          </cell>
          <cell r="AR350">
            <v>0.5</v>
          </cell>
          <cell r="CS350">
            <v>4</v>
          </cell>
          <cell r="CT350" t="str">
            <v>Balance</v>
          </cell>
          <cell r="CU350" t="str">
            <v>Climb</v>
          </cell>
          <cell r="CV350" t="str">
            <v>Concentration</v>
          </cell>
          <cell r="CW350" t="str">
            <v>Craft (General)</v>
          </cell>
          <cell r="CX350" t="str">
            <v>Diplomacy</v>
          </cell>
          <cell r="CY350" t="str">
            <v>Escape Artist</v>
          </cell>
          <cell r="CZ350" t="str">
            <v>Hide</v>
          </cell>
          <cell r="DA350" t="str">
            <v>Jump</v>
          </cell>
          <cell r="DB350" t="str">
            <v>Knowledge (Arcana)</v>
          </cell>
          <cell r="DC350" t="str">
            <v>Listen</v>
          </cell>
          <cell r="DD350" t="str">
            <v>Move Silently</v>
          </cell>
          <cell r="DE350" t="str">
            <v>Profession (General)</v>
          </cell>
          <cell r="DF350" t="str">
            <v>Swim</v>
          </cell>
          <cell r="DG350" t="str">
            <v>Tumble</v>
          </cell>
        </row>
        <row r="351">
          <cell r="A351" t="str">
            <v>Submissive</v>
          </cell>
          <cell r="D351" t="str">
            <v>Green Ronin</v>
          </cell>
          <cell r="E351" t="str">
            <v>Plot &amp; Poison</v>
          </cell>
          <cell r="AF351">
            <v>0.33</v>
          </cell>
          <cell r="AL351">
            <v>0.33</v>
          </cell>
          <cell r="AR351">
            <v>0.33</v>
          </cell>
        </row>
        <row r="352">
          <cell r="A352" t="str">
            <v>Sunknight</v>
          </cell>
          <cell r="D352" t="str">
            <v>JL</v>
          </cell>
          <cell r="AF352">
            <v>0.33</v>
          </cell>
          <cell r="AL352">
            <v>0.33</v>
          </cell>
          <cell r="AR352">
            <v>0.33</v>
          </cell>
        </row>
        <row r="353">
          <cell r="A353" t="str">
            <v>Sunlord</v>
          </cell>
          <cell r="D353" t="str">
            <v>JL</v>
          </cell>
          <cell r="AF353">
            <v>0.33</v>
          </cell>
          <cell r="AL353">
            <v>0.33</v>
          </cell>
          <cell r="AR353">
            <v>0.33</v>
          </cell>
        </row>
        <row r="354">
          <cell r="A354" t="str">
            <v>Sword Dancer</v>
          </cell>
          <cell r="D354" t="str">
            <v>WotC</v>
          </cell>
          <cell r="E354" t="str">
            <v>Faiths &amp; Pantheons</v>
          </cell>
          <cell r="AF354">
            <v>0.33</v>
          </cell>
          <cell r="AL354">
            <v>0.33</v>
          </cell>
          <cell r="AR354">
            <v>0.33</v>
          </cell>
          <cell r="CC354">
            <v>10</v>
          </cell>
        </row>
        <row r="355">
          <cell r="A355" t="str">
            <v>Sword of Yotsu, The</v>
          </cell>
          <cell r="D355" t="str">
            <v>AEG</v>
          </cell>
          <cell r="E355" t="str">
            <v>Rokugan</v>
          </cell>
          <cell r="AF355">
            <v>0.33</v>
          </cell>
          <cell r="AL355">
            <v>0.33</v>
          </cell>
          <cell r="AR355">
            <v>0.33</v>
          </cell>
        </row>
        <row r="356">
          <cell r="A356" t="str">
            <v>Tainted Spellcaster</v>
          </cell>
          <cell r="D356" t="str">
            <v>Piazo</v>
          </cell>
          <cell r="E356" t="str">
            <v>Dragon ?</v>
          </cell>
          <cell r="AF356">
            <v>0.33</v>
          </cell>
          <cell r="AL356">
            <v>0.33</v>
          </cell>
          <cell r="AR356">
            <v>0.33</v>
          </cell>
        </row>
        <row r="357">
          <cell r="A357" t="str">
            <v>Tainted Warrior</v>
          </cell>
          <cell r="D357" t="str">
            <v>Piazo</v>
          </cell>
          <cell r="E357" t="str">
            <v>Dragon ?</v>
          </cell>
          <cell r="AF357">
            <v>0.33</v>
          </cell>
          <cell r="AL357">
            <v>0.33</v>
          </cell>
          <cell r="AR357">
            <v>0.33</v>
          </cell>
        </row>
        <row r="358">
          <cell r="A358" t="str">
            <v>Taker</v>
          </cell>
          <cell r="C358" t="str">
            <v>Requirements:
BAB: +4
Bluff: 5 ranks
Diplomacy: 5 ranks
Intimidate: 5 ranks
Feats: Skill Focus (Bluff, Diplomacy, or Intimidate)
Spells: Takers gain spells starting at 1st level.
Weapon and Armor Proficiency: A taker gains proficiency in all simple weapons, light armor, &amp; shields.
1st Survival Skill
2nd Larger Than Life (1/day)
3rd Survival Skill
4th Aura of Confidence (1/day)
5th Survival Skill, Charisma Increase
6th Larger Than Life (2/day)
7th Survival Skill
8th Aura of Confidence (2/day)
9th Survival Skill
10th Larger Than Life (3/day), Charisma Increase, Supreme Confidence</v>
          </cell>
          <cell r="D358" t="str">
            <v>Piazo</v>
          </cell>
          <cell r="E358" t="str">
            <v>Dragon 287</v>
          </cell>
          <cell r="F358">
            <v>51</v>
          </cell>
          <cell r="G358">
            <v>10</v>
          </cell>
          <cell r="H358">
            <v>6</v>
          </cell>
          <cell r="I358">
            <v>0.75</v>
          </cell>
          <cell r="AF358">
            <v>0.33</v>
          </cell>
          <cell r="AL358">
            <v>0.5</v>
          </cell>
          <cell r="AR358">
            <v>0.33</v>
          </cell>
          <cell r="CS358">
            <v>4</v>
          </cell>
          <cell r="CT358" t="str">
            <v>Appraise</v>
          </cell>
          <cell r="CU358" t="str">
            <v>Bluff</v>
          </cell>
          <cell r="CV358" t="str">
            <v>Concentration</v>
          </cell>
          <cell r="CW358" t="str">
            <v>Diplomacy</v>
          </cell>
          <cell r="CX358" t="str">
            <v>Forgery</v>
          </cell>
          <cell r="CY358" t="str">
            <v>Gather Info</v>
          </cell>
          <cell r="CZ358" t="str">
            <v>Innuendo</v>
          </cell>
          <cell r="DA358" t="str">
            <v>Intimidate</v>
          </cell>
          <cell r="DB358" t="str">
            <v>Knowledge (Arcana)</v>
          </cell>
          <cell r="DC358" t="str">
            <v>Knowledge (General)</v>
          </cell>
          <cell r="DD358" t="str">
            <v>Knowledge (Nature)</v>
          </cell>
          <cell r="DE358" t="str">
            <v>Knowledge (Psionic)</v>
          </cell>
          <cell r="DF358" t="str">
            <v>Knowledge (Religion)</v>
          </cell>
          <cell r="DG358" t="str">
            <v>Listen</v>
          </cell>
          <cell r="DH358" t="str">
            <v>Profession (General)</v>
          </cell>
          <cell r="DI358" t="str">
            <v>Search</v>
          </cell>
          <cell r="DJ358" t="str">
            <v>Sense Motive</v>
          </cell>
          <cell r="DK358" t="str">
            <v>Speak Language</v>
          </cell>
          <cell r="DL358" t="str">
            <v>Survival</v>
          </cell>
          <cell r="DM358" t="str">
            <v>Write Language</v>
          </cell>
        </row>
        <row r="359">
          <cell r="A359" t="str">
            <v>Talion Apostle</v>
          </cell>
          <cell r="D359" t="str">
            <v>Green Ronin</v>
          </cell>
          <cell r="E359" t="str">
            <v>Plot &amp; Poison</v>
          </cell>
          <cell r="AF359">
            <v>0.33</v>
          </cell>
          <cell r="AL359">
            <v>0.33</v>
          </cell>
          <cell r="AR359">
            <v>0.33</v>
          </cell>
        </row>
        <row r="360">
          <cell r="A360" t="str">
            <v>Tattoo Mage</v>
          </cell>
          <cell r="C360" t="str">
            <v>Weapon and Armor Proficiency:  The tattoo mage is proficient with the club, crossbow (light &amp; heavy), dagger, mace (light &amp; heavy), quarterstaff, &amp; sling as well as 1 other weapon (simple, martial, or exotic) of their choice.  They a</v>
          </cell>
          <cell r="D360" t="str">
            <v>AEG</v>
          </cell>
          <cell r="E360" t="str">
            <v>Mercenaries</v>
          </cell>
          <cell r="F360">
            <v>44</v>
          </cell>
          <cell r="G360">
            <v>20</v>
          </cell>
          <cell r="H360">
            <v>4</v>
          </cell>
          <cell r="I360">
            <v>0.5</v>
          </cell>
          <cell r="AA360" t="str">
            <v>Wis</v>
          </cell>
          <cell r="AD360">
            <v>1</v>
          </cell>
          <cell r="AE360">
            <v>1</v>
          </cell>
          <cell r="AF360">
            <v>0.5</v>
          </cell>
          <cell r="AL360">
            <v>0.33</v>
          </cell>
          <cell r="AR360">
            <v>0.5</v>
          </cell>
          <cell r="AX360">
            <v>3</v>
          </cell>
          <cell r="AZ360" t="str">
            <v>List_Validation</v>
          </cell>
          <cell r="CS360">
            <v>2</v>
          </cell>
          <cell r="CT360" t="str">
            <v>Concentration</v>
          </cell>
          <cell r="CU360" t="str">
            <v>Craft (General)</v>
          </cell>
          <cell r="CV360" t="str">
            <v>Diplomacy</v>
          </cell>
          <cell r="CW360" t="str">
            <v>Knowledge (Arcana)</v>
          </cell>
          <cell r="CX360" t="str">
            <v>Profession (General)</v>
          </cell>
          <cell r="CY360" t="str">
            <v>Spellcraft</v>
          </cell>
        </row>
        <row r="361">
          <cell r="A361" t="str">
            <v>Tattooed Monk</v>
          </cell>
          <cell r="D361" t="str">
            <v>AEG</v>
          </cell>
          <cell r="E361" t="str">
            <v>Rokugan</v>
          </cell>
          <cell r="AF361">
            <v>0.33</v>
          </cell>
          <cell r="AL361">
            <v>0.33</v>
          </cell>
          <cell r="AR361">
            <v>0.33</v>
          </cell>
        </row>
        <row r="362">
          <cell r="A362" t="str">
            <v>Techsmith</v>
          </cell>
          <cell r="D362" t="str">
            <v>WotC</v>
          </cell>
          <cell r="E362" t="str">
            <v>Faiths &amp; Pantheons</v>
          </cell>
          <cell r="AF362">
            <v>0.33</v>
          </cell>
          <cell r="AL362">
            <v>0.33</v>
          </cell>
          <cell r="AR362">
            <v>0.33</v>
          </cell>
        </row>
        <row r="363">
          <cell r="A363" t="str">
            <v>Tempest</v>
          </cell>
          <cell r="D363" t="str">
            <v>WotC</v>
          </cell>
          <cell r="E363" t="str">
            <v>Masters of the Wild</v>
          </cell>
          <cell r="AF363">
            <v>0.33</v>
          </cell>
          <cell r="AL363">
            <v>0.33</v>
          </cell>
          <cell r="AR363">
            <v>0.33</v>
          </cell>
        </row>
        <row r="364">
          <cell r="A364" t="str">
            <v>Templar</v>
          </cell>
          <cell r="C364" t="str">
            <v>Requirements:
Base Attack Bonus: +5
Knowledge (Religion): 8 ranks
Feats: Endurance, Weapon Focus (with deity's favored weapon)
Weapon and Armor Proficiency: Light, Medium, and Heavy Armor; Shields; Simple and Martial weapons.
1st: Mettle; Weapon Specialization; Divine Spells
2nd: Smite 1/day
3rd: Damage Reduction 1/-
4th: Bonus Feat
6th: Damage Reduction 2/-
7th: Smite 2/day
8th: Bonus Feat
9th: Damage Reduction 3/-</v>
          </cell>
          <cell r="D364" t="str">
            <v>WotC</v>
          </cell>
          <cell r="E364" t="str">
            <v>Defenders of the Faith</v>
          </cell>
          <cell r="F364">
            <v>72</v>
          </cell>
          <cell r="G364">
            <v>10</v>
          </cell>
          <cell r="H364">
            <v>10</v>
          </cell>
          <cell r="I364">
            <v>1</v>
          </cell>
          <cell r="K364" t="str">
            <v>Any</v>
          </cell>
          <cell r="L364">
            <v>4</v>
          </cell>
          <cell r="M364" t="str">
            <v>level</v>
          </cell>
          <cell r="N364">
            <v>2</v>
          </cell>
          <cell r="O364">
            <v>5</v>
          </cell>
          <cell r="AF364">
            <v>0.5</v>
          </cell>
          <cell r="AL364">
            <v>0.33</v>
          </cell>
          <cell r="AR364">
            <v>0.5</v>
          </cell>
          <cell r="AX364">
            <v>1</v>
          </cell>
          <cell r="AZ364" t="str">
            <v>List_Validation</v>
          </cell>
          <cell r="BQ364">
            <v>1</v>
          </cell>
          <cell r="BR364">
            <v>3</v>
          </cell>
          <cell r="BS364">
            <v>3</v>
          </cell>
          <cell r="BT364" t="str">
            <v>--</v>
          </cell>
          <cell r="CS364">
            <v>2</v>
          </cell>
          <cell r="CT364" t="str">
            <v>Climb</v>
          </cell>
          <cell r="CU364" t="str">
            <v>Concentration</v>
          </cell>
          <cell r="CV364" t="str">
            <v>Craft (General)</v>
          </cell>
          <cell r="CW364" t="str">
            <v>Heal</v>
          </cell>
          <cell r="CX364" t="str">
            <v>Jump</v>
          </cell>
          <cell r="CY364" t="str">
            <v>Knowledge (Religion)</v>
          </cell>
          <cell r="CZ364" t="str">
            <v>Profession (General)</v>
          </cell>
          <cell r="DA364" t="str">
            <v>Swim</v>
          </cell>
        </row>
        <row r="365">
          <cell r="A365" t="str">
            <v>Temple Raider of Oldammara</v>
          </cell>
          <cell r="D365" t="str">
            <v>WotC</v>
          </cell>
          <cell r="E365" t="str">
            <v>Song &amp; Silence</v>
          </cell>
          <cell r="AF365">
            <v>0.33</v>
          </cell>
          <cell r="AL365">
            <v>0.33</v>
          </cell>
          <cell r="AR365">
            <v>0.33</v>
          </cell>
        </row>
        <row r="366">
          <cell r="A366" t="str">
            <v>Thaumaturge</v>
          </cell>
          <cell r="C366" t="str">
            <v>Alignment:  Chaotic Neutral, Neutral Evil, or Chaotic Evil
Weapon and Armor Proficiency: The thaumaturge is preficient with all simple weapons.  They are not proficient with any type of armor or shields.
Spellcasting:  Clerical spell list.  Casting based on Charisma score.
1st:  Soulbound, Summon familiar
3rd:  Lesser Corruption
7th:  Lesser Corruption
11th:  Lesser Corruption
15th:  Lesser Corruption
18th:  Greater Corruption
20th:  Greater Corruption</v>
          </cell>
          <cell r="D366" t="str">
            <v>Green Ronin</v>
          </cell>
          <cell r="E366" t="str">
            <v>Assassin's Handbook</v>
          </cell>
          <cell r="F366">
            <v>6</v>
          </cell>
          <cell r="G366">
            <v>20</v>
          </cell>
          <cell r="H366">
            <v>6</v>
          </cell>
          <cell r="I366">
            <v>0.5</v>
          </cell>
          <cell r="AF366">
            <v>0.33</v>
          </cell>
          <cell r="AL366">
            <v>0.33</v>
          </cell>
          <cell r="AR366">
            <v>0.5</v>
          </cell>
          <cell r="BJ366">
            <v>1</v>
          </cell>
          <cell r="CP366">
            <v>1</v>
          </cell>
          <cell r="CR366" t="str">
            <v>familiar</v>
          </cell>
          <cell r="CS366">
            <v>2</v>
          </cell>
          <cell r="CT366" t="str">
            <v>Bluff</v>
          </cell>
          <cell r="CU366" t="str">
            <v>Concentration</v>
          </cell>
          <cell r="CV366" t="str">
            <v>Craft (General)</v>
          </cell>
          <cell r="CW366" t="str">
            <v>Diplomacy</v>
          </cell>
          <cell r="CX366" t="str">
            <v>Intimidate</v>
          </cell>
          <cell r="CY366" t="str">
            <v>Knowledge (The Planes)</v>
          </cell>
          <cell r="CZ366" t="str">
            <v>Knowledge (Arcana)</v>
          </cell>
          <cell r="DA366" t="str">
            <v>Profession (General)</v>
          </cell>
          <cell r="DB366" t="str">
            <v>Spellcraft</v>
          </cell>
        </row>
        <row r="367">
          <cell r="A367" t="str">
            <v>Thayan Knight</v>
          </cell>
          <cell r="C367" t="str">
            <v>Race:  Human
Region:  Thay
Alignment:  Any non-good
BAB:  +5
Feats:  Iron Will, Weapon Focus:  Longsword
Skills:  Intimidate 2 ranks, Knowledge (Arcana) 2 ranks, Knowledge (Local - Thay) 2 ranks
Special:  Social status - cannot be a slave.  Must have sworn allegiance to the Red Wizards of Thay.
Weapon and Armor Proficiency:  Thayan Knights are proficient with the use of all simple and martial weapons and all armor (light, medium, and heavy) and shields.
1st:  Horrors of Thay (+2 fear, +1 charm), Zulkir's Fear
2nd:  Zulkir's Defender
3rd:  Fighter Feat
4th:  Horrors of Thay (+4 fear, +2 charm), Final Stand
5th:  Zulkir's Champion</v>
          </cell>
          <cell r="D367" t="str">
            <v>WotC</v>
          </cell>
          <cell r="E367" t="str">
            <v>Lords of Darkness</v>
          </cell>
          <cell r="F367">
            <v>64</v>
          </cell>
          <cell r="G367">
            <v>5</v>
          </cell>
          <cell r="H367">
            <v>10</v>
          </cell>
          <cell r="I367">
            <v>1</v>
          </cell>
          <cell r="AF367">
            <v>0.5</v>
          </cell>
          <cell r="AH367">
            <v>1</v>
          </cell>
          <cell r="AJ367">
            <v>5</v>
          </cell>
          <cell r="AL367">
            <v>0.33</v>
          </cell>
          <cell r="AM367">
            <v>2</v>
          </cell>
          <cell r="AN367">
            <v>1</v>
          </cell>
          <cell r="AP367">
            <v>5</v>
          </cell>
          <cell r="AR367">
            <v>0.33</v>
          </cell>
          <cell r="AT367">
            <v>1</v>
          </cell>
          <cell r="AV367">
            <v>5</v>
          </cell>
          <cell r="AZ367" t="str">
            <v>FighterBonus</v>
          </cell>
          <cell r="CS367">
            <v>2</v>
          </cell>
          <cell r="CT367" t="str">
            <v>Bluff</v>
          </cell>
          <cell r="CU367" t="str">
            <v>Climb</v>
          </cell>
          <cell r="CV367" t="str">
            <v>Craft (General)</v>
          </cell>
          <cell r="CW367" t="str">
            <v>Gather Info</v>
          </cell>
          <cell r="CX367" t="str">
            <v>Handle Animal</v>
          </cell>
          <cell r="CY367" t="str">
            <v>Innuendo</v>
          </cell>
          <cell r="CZ367" t="str">
            <v>Intimidate</v>
          </cell>
          <cell r="DA367" t="str">
            <v>Jump</v>
          </cell>
          <cell r="DB367" t="str">
            <v>Knowledge (Local)</v>
          </cell>
          <cell r="DC367" t="str">
            <v>Knowledge (Arcana)</v>
          </cell>
          <cell r="DD367" t="str">
            <v>Profession (General)</v>
          </cell>
          <cell r="DE367" t="str">
            <v>Ride</v>
          </cell>
          <cell r="DF367" t="str">
            <v>Spot</v>
          </cell>
          <cell r="DG367" t="str">
            <v>Swim</v>
          </cell>
        </row>
        <row r="368">
          <cell r="A368" t="str">
            <v>Thief-Acrobat</v>
          </cell>
          <cell r="D368" t="str">
            <v>WotC</v>
          </cell>
          <cell r="E368" t="str">
            <v>Song &amp; Silence</v>
          </cell>
          <cell r="AF368">
            <v>0.33</v>
          </cell>
          <cell r="AL368">
            <v>0.33</v>
          </cell>
          <cell r="AR368">
            <v>0.33</v>
          </cell>
        </row>
        <row r="369">
          <cell r="A369" t="str">
            <v>Thunderthrower</v>
          </cell>
          <cell r="C369" t="str">
            <v>BAB:  +5
Skills:  Tumble 5 ranks
Feats:  Far Shot, Lightning Reflexes, Point Blank Shot, Quick Draw
Weapon and Armor Proficiency:  The thunderthrower gains no proficiency with any weapons, armor, or shields.
1st:  Power Throw
2nd:  Distance Throw
3rd:  Catch Thrown Weapon
4th:  Combat Throw
5th:  Returning Throw
6th:  Arcing Throw
7th:  Tumbling Throw
8th:  Double Throw
9th:  Return Thrown Weapon
10th:  Heroic Throw</v>
          </cell>
          <cell r="D369" t="str">
            <v>Green Ronin</v>
          </cell>
          <cell r="E369" t="str">
            <v>Hammer &amp; Helm</v>
          </cell>
          <cell r="F369">
            <v>45</v>
          </cell>
          <cell r="G369">
            <v>10</v>
          </cell>
          <cell r="H369">
            <v>8</v>
          </cell>
          <cell r="I369">
            <v>1</v>
          </cell>
          <cell r="AF369">
            <v>0.33</v>
          </cell>
          <cell r="AL369">
            <v>0.5</v>
          </cell>
          <cell r="AR369">
            <v>0.33</v>
          </cell>
          <cell r="CS369">
            <v>2</v>
          </cell>
          <cell r="CT369" t="str">
            <v>Climb</v>
          </cell>
          <cell r="CU369" t="str">
            <v>Craft (General)</v>
          </cell>
          <cell r="CV369" t="str">
            <v>Handle Animal</v>
          </cell>
          <cell r="CW369" t="str">
            <v>Intimidate</v>
          </cell>
          <cell r="CX369" t="str">
            <v>Jump</v>
          </cell>
          <cell r="CY369" t="str">
            <v>Ride</v>
          </cell>
          <cell r="CZ369" t="str">
            <v>Swim</v>
          </cell>
        </row>
        <row r="370">
          <cell r="A370" t="str">
            <v>Transmorph</v>
          </cell>
          <cell r="D370" t="str">
            <v>Green Ronin</v>
          </cell>
          <cell r="E370" t="str">
            <v>Plot &amp; Poison</v>
          </cell>
          <cell r="AF370">
            <v>0.33</v>
          </cell>
          <cell r="AL370">
            <v>0.33</v>
          </cell>
          <cell r="AR370">
            <v>0.33</v>
          </cell>
        </row>
        <row r="371">
          <cell r="A371" t="str">
            <v>Transmuter</v>
          </cell>
          <cell r="C371"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371" t="str">
            <v>WotC</v>
          </cell>
          <cell r="E371" t="str">
            <v>3.5e SRD</v>
          </cell>
          <cell r="G371">
            <v>20</v>
          </cell>
          <cell r="H371">
            <v>4</v>
          </cell>
          <cell r="I371">
            <v>0.5</v>
          </cell>
          <cell r="AF371">
            <v>0.33</v>
          </cell>
          <cell r="AL371">
            <v>0.33</v>
          </cell>
          <cell r="AR371">
            <v>0.5</v>
          </cell>
          <cell r="AX371">
            <v>1</v>
          </cell>
          <cell r="AZ371" t="str">
            <v>Metamagic</v>
          </cell>
          <cell r="CP371">
            <v>1</v>
          </cell>
          <cell r="CR371" t="str">
            <v>familiar</v>
          </cell>
          <cell r="CS371">
            <v>2</v>
          </cell>
          <cell r="CT371" t="str">
            <v>Concentration</v>
          </cell>
          <cell r="CU371" t="str">
            <v>Craft (General)</v>
          </cell>
          <cell r="CV371" t="str">
            <v>Decipher Script</v>
          </cell>
          <cell r="CW371" t="str">
            <v>Knowledge (General)</v>
          </cell>
          <cell r="CX371" t="str">
            <v>Profession (General)</v>
          </cell>
          <cell r="CY371" t="str">
            <v>Spellcraft</v>
          </cell>
        </row>
        <row r="372">
          <cell r="A372" t="str">
            <v>Treasure Hunter</v>
          </cell>
          <cell r="D372" t="str">
            <v>AEG</v>
          </cell>
          <cell r="E372" t="str">
            <v>Dungeons</v>
          </cell>
          <cell r="AF372">
            <v>0.33</v>
          </cell>
          <cell r="AL372">
            <v>0.33</v>
          </cell>
          <cell r="AR372">
            <v>0.33</v>
          </cell>
        </row>
        <row r="373">
          <cell r="A373" t="str">
            <v>Tribal Protector</v>
          </cell>
          <cell r="C373" t="str">
            <v>Requirements:
Alignment: The same alignment as the majority of the character's tribe.
Race: Any humanoid or monstrous humanoid except dwarf, elf, gnome, halfling, half-elf or human.
Base Attack Bonus: +5
Feats: Power Attack, Cleave, Great Cleave
Wilderness Lore ranks: 4
1 Bonus feat, tribal enemy, homeland
2 Wild fighting
3 Terrain AC bonus +2
4 Smite 1/day
5 Bonus feat
6 Terrain AC bonus +3
7 Smite 2/day
8 Terrain AC bonus +4
9 Bonus feat
10 Smite 3/day</v>
          </cell>
          <cell r="D373" t="str">
            <v>WotC</v>
          </cell>
          <cell r="E373" t="str">
            <v>Sword &amp; Fist</v>
          </cell>
          <cell r="F373">
            <v>35</v>
          </cell>
          <cell r="G373">
            <v>10</v>
          </cell>
          <cell r="H373">
            <v>10</v>
          </cell>
          <cell r="I373">
            <v>1</v>
          </cell>
          <cell r="K373" t="str">
            <v>Tribal Enemy</v>
          </cell>
          <cell r="L373">
            <v>4</v>
          </cell>
          <cell r="M373" t="str">
            <v>level</v>
          </cell>
          <cell r="N373">
            <v>4</v>
          </cell>
          <cell r="AF373">
            <v>0.5</v>
          </cell>
          <cell r="AL373">
            <v>0.5</v>
          </cell>
          <cell r="AR373">
            <v>0.33</v>
          </cell>
          <cell r="AX373">
            <v>1</v>
          </cell>
          <cell r="AY373">
            <v>1</v>
          </cell>
          <cell r="CS373">
            <v>2</v>
          </cell>
          <cell r="CT373" t="str">
            <v>Balance</v>
          </cell>
          <cell r="CU373" t="str">
            <v>Climb</v>
          </cell>
          <cell r="CV373" t="str">
            <v>Craft (General)</v>
          </cell>
          <cell r="CW373" t="str">
            <v>Hide</v>
          </cell>
          <cell r="CX373" t="str">
            <v>Intimidate</v>
          </cell>
          <cell r="CY373" t="str">
            <v>Jump</v>
          </cell>
          <cell r="CZ373" t="str">
            <v>Move Silently</v>
          </cell>
          <cell r="DA373" t="str">
            <v>Sense Motive</v>
          </cell>
          <cell r="DB373" t="str">
            <v>Survival</v>
          </cell>
        </row>
        <row r="374">
          <cell r="A374" t="str">
            <v>True Necromancer</v>
          </cell>
          <cell r="C374" t="str">
            <v>Requirements:
Alignment: Any nongood
Knowledge (arcana): 8 ranks
Knowledge (religion): 8 ranks
Spells: Ability to cast divine spells, one of which must be Animate Dead, and arcane spells, which must include Spectral Hand and Vampiric Touch.
Special: Must have access to the Death domain.
Weapon and Armor Proficiency: No additional proficiency gained.
Class Abilities:
Gains additional arcane spells per day per even class level of True Necromancer.
1st: Rebuke, Necromancer
2nd: Zone of Desecration
4th: Create Undead
5th: Major Desecration
7th: Create Greater Undead
10th: Energy Drain</v>
          </cell>
          <cell r="D374" t="str">
            <v>WotC</v>
          </cell>
          <cell r="E374" t="str">
            <v>Tome &amp; Blood</v>
          </cell>
          <cell r="F374">
            <v>69</v>
          </cell>
          <cell r="G374">
            <v>10</v>
          </cell>
          <cell r="H374">
            <v>4</v>
          </cell>
          <cell r="I374">
            <v>0.5</v>
          </cell>
          <cell r="AF374">
            <v>0.33</v>
          </cell>
          <cell r="AL374">
            <v>0.33</v>
          </cell>
          <cell r="AR374">
            <v>0.5</v>
          </cell>
          <cell r="BP374">
            <v>1</v>
          </cell>
          <cell r="CS374">
            <v>2</v>
          </cell>
          <cell r="CT374" t="str">
            <v>Concentration</v>
          </cell>
          <cell r="CU374" t="str">
            <v>Craft (General)</v>
          </cell>
          <cell r="CV374" t="str">
            <v>Knowledge (Arcana)</v>
          </cell>
          <cell r="CW374" t="str">
            <v>Knowledge (General)</v>
          </cell>
          <cell r="CX374" t="str">
            <v>Knowledge (Nature)</v>
          </cell>
          <cell r="CY374" t="str">
            <v>Knowledge (Psionic)</v>
          </cell>
          <cell r="CZ374" t="str">
            <v>Knowledge (Religion)</v>
          </cell>
          <cell r="DA374" t="str">
            <v>Profession (General)</v>
          </cell>
          <cell r="DB374" t="str">
            <v>Search</v>
          </cell>
          <cell r="DC374" t="str">
            <v>Speak Language</v>
          </cell>
          <cell r="DD374" t="str">
            <v>Spellcraft</v>
          </cell>
          <cell r="DE374" t="str">
            <v>Write Language</v>
          </cell>
        </row>
        <row r="375">
          <cell r="A375" t="str">
            <v>Truth Seeker (Arcane)</v>
          </cell>
          <cell r="C375" t="str">
            <v>Requirements:
Alignment: Any non-evil
Base Attack Bonus: +5
Feats: Improved Unarmed Strike, Combat Reflexes, Dual Strike
Diplomacy: 8 ranks; Sense Motive: 4 ranks
1st: Share Mind, Monk Strike
2nd: Share Mind (Insight bonus to AC)
3rd: Psychoanalyst
4th: Share Mind (cannot be flanked)
6th: Share Mind (+2 insight bonus)
7th: Psychic Inquisitor
8th: Share Mind (swap initiative)
10th: Share Mind (grant share)</v>
          </cell>
          <cell r="D375" t="str">
            <v>Piazo</v>
          </cell>
          <cell r="E375" t="str">
            <v>Dragon 281</v>
          </cell>
          <cell r="F375">
            <v>39</v>
          </cell>
          <cell r="G375">
            <v>10</v>
          </cell>
          <cell r="H375">
            <v>8</v>
          </cell>
          <cell r="I375">
            <v>0.75</v>
          </cell>
          <cell r="J375">
            <v>1</v>
          </cell>
          <cell r="AF375">
            <v>0.5</v>
          </cell>
          <cell r="AL375">
            <v>0.33</v>
          </cell>
          <cell r="AR375">
            <v>0.5</v>
          </cell>
          <cell r="CS375">
            <v>4</v>
          </cell>
          <cell r="CT375" t="str">
            <v>Concentration</v>
          </cell>
          <cell r="CU375" t="str">
            <v>Diplomacy</v>
          </cell>
          <cell r="CV375" t="str">
            <v>Disguise</v>
          </cell>
          <cell r="CW375" t="str">
            <v>Forgery</v>
          </cell>
          <cell r="CX375" t="str">
            <v>Knowledge (Local)</v>
          </cell>
          <cell r="CY375" t="str">
            <v>Knowledge (Nobility/Royalty)</v>
          </cell>
          <cell r="CZ375" t="str">
            <v>Knowledge (Arcana)</v>
          </cell>
          <cell r="DA375" t="str">
            <v>Listen</v>
          </cell>
          <cell r="DB375" t="str">
            <v>Sense Motive</v>
          </cell>
          <cell r="DC375" t="str">
            <v>Spellcraft</v>
          </cell>
        </row>
        <row r="376">
          <cell r="A376" t="str">
            <v>Truth Seeker (Psionic)</v>
          </cell>
          <cell r="C376" t="str">
            <v>Requirements:
Alignment: Any non-evil
Base Attack Bonus: +5
Feats: Improved Unarmed Strike, Combat Reflexes, Dual Strike
Diplomacy: 8 ranks; Sense Motive: 4 ranks
1st: Share Mind, Monk Strike, Two Psionic Combat Modes
2nd: Share Mind (Insight bonus to AC)
3rd: Psychoanalyst
4th: Share Mind (cannot be flanked)
5th: Psionic Combat Mode
6th: Share Mind (+2 insight bonus)
7th: Psychic Inquisitor
8th: Share Mind (swap initiative)
9th: Psionic Combat Mode
10th: Share Mind (grant share)</v>
          </cell>
          <cell r="D376" t="str">
            <v>Piazo</v>
          </cell>
          <cell r="E376" t="str">
            <v>Dragon 281</v>
          </cell>
          <cell r="F376">
            <v>39</v>
          </cell>
          <cell r="G376">
            <v>10</v>
          </cell>
          <cell r="H376">
            <v>8</v>
          </cell>
          <cell r="I376">
            <v>0.75</v>
          </cell>
          <cell r="J376">
            <v>1</v>
          </cell>
          <cell r="AF376">
            <v>0.5</v>
          </cell>
          <cell r="AL376">
            <v>0.33</v>
          </cell>
          <cell r="AR376">
            <v>0.5</v>
          </cell>
          <cell r="CS376">
            <v>4</v>
          </cell>
          <cell r="CT376" t="str">
            <v>Concentration</v>
          </cell>
          <cell r="CU376" t="str">
            <v>Diplomacy</v>
          </cell>
          <cell r="CV376" t="str">
            <v>Disguise</v>
          </cell>
          <cell r="CW376" t="str">
            <v>Forgery</v>
          </cell>
          <cell r="CX376" t="str">
            <v>Knowledge (Local)</v>
          </cell>
          <cell r="CY376" t="str">
            <v>Knowledge (Nobility/Royalty)</v>
          </cell>
          <cell r="CZ376" t="str">
            <v>Knowledge (Psionic)</v>
          </cell>
          <cell r="DA376" t="str">
            <v>Listen</v>
          </cell>
          <cell r="DB376" t="str">
            <v>Psicraft</v>
          </cell>
          <cell r="DC376" t="str">
            <v>Sense Motive</v>
          </cell>
        </row>
        <row r="377">
          <cell r="A377" t="str">
            <v>Tsuno Bushi</v>
          </cell>
          <cell r="D377" t="str">
            <v>AEG</v>
          </cell>
          <cell r="E377" t="str">
            <v>Way of the Samurai</v>
          </cell>
          <cell r="AF377">
            <v>0.33</v>
          </cell>
          <cell r="AL377">
            <v>0.33</v>
          </cell>
          <cell r="AR377">
            <v>0.33</v>
          </cell>
        </row>
        <row r="378">
          <cell r="A378" t="str">
            <v>Tsuruchi's Legion</v>
          </cell>
          <cell r="D378" t="str">
            <v>AEG</v>
          </cell>
          <cell r="E378" t="str">
            <v>Way of the Samurai</v>
          </cell>
          <cell r="AF378">
            <v>0.33</v>
          </cell>
          <cell r="AL378">
            <v>0.33</v>
          </cell>
          <cell r="AR378">
            <v>0.33</v>
          </cell>
        </row>
        <row r="379">
          <cell r="A379" t="str">
            <v>Tundrin</v>
          </cell>
          <cell r="C379" t="str">
            <v>BAB:  +5
Feats:  Great Fortitude, Toughness
Special:  Cold Subtype.
Weapon and Armor Proficiency:  The tundrin gains no proficiency with any weapons, armor, or shields.
1st:  Body of Ice, Ice Armor
2nd:  Elemental Form
3rd:  Ice Hammer
4th:  Ice Shard
5th:  Paragon of Ice</v>
          </cell>
          <cell r="D379" t="str">
            <v>Green Ronin</v>
          </cell>
          <cell r="E379" t="str">
            <v>Hammer &amp; Helm</v>
          </cell>
          <cell r="F379">
            <v>47</v>
          </cell>
          <cell r="G379">
            <v>5</v>
          </cell>
          <cell r="H379">
            <v>8</v>
          </cell>
          <cell r="I379">
            <v>0.75</v>
          </cell>
          <cell r="AF379">
            <v>0.5</v>
          </cell>
          <cell r="AL379">
            <v>0.5</v>
          </cell>
          <cell r="AR379">
            <v>0.33</v>
          </cell>
          <cell r="CS379">
            <v>2</v>
          </cell>
          <cell r="CT379" t="str">
            <v>Climb</v>
          </cell>
          <cell r="CU379" t="str">
            <v>Craft (General)</v>
          </cell>
          <cell r="CV379" t="str">
            <v>Intimidate</v>
          </cell>
          <cell r="CW379" t="str">
            <v>Jump</v>
          </cell>
          <cell r="CX379" t="str">
            <v>Spot</v>
          </cell>
          <cell r="CY379" t="str">
            <v>Survival</v>
          </cell>
          <cell r="CZ379" t="str">
            <v>Swim</v>
          </cell>
        </row>
        <row r="380">
          <cell r="A380" t="str">
            <v>Unbeating Heart</v>
          </cell>
          <cell r="D380" t="str">
            <v>AEG</v>
          </cell>
          <cell r="E380" t="str">
            <v>Undead</v>
          </cell>
          <cell r="AF380">
            <v>0.33</v>
          </cell>
          <cell r="AL380">
            <v>0.33</v>
          </cell>
          <cell r="AR380">
            <v>0.33</v>
          </cell>
        </row>
        <row r="381">
          <cell r="A381" t="str">
            <v>Unseen Sniper</v>
          </cell>
          <cell r="D381" t="str">
            <v>Green Ronin</v>
          </cell>
          <cell r="E381" t="str">
            <v>Plot &amp; Poison</v>
          </cell>
          <cell r="AF381">
            <v>0.33</v>
          </cell>
          <cell r="AL381">
            <v>0.33</v>
          </cell>
          <cell r="AR381">
            <v>0.33</v>
          </cell>
        </row>
        <row r="382">
          <cell r="A382" t="str">
            <v>Vermin Outrider</v>
          </cell>
          <cell r="D382" t="str">
            <v>Green Ronin</v>
          </cell>
          <cell r="E382" t="str">
            <v>Plot &amp; Poison</v>
          </cell>
          <cell r="AF382">
            <v>0.33</v>
          </cell>
          <cell r="AL382">
            <v>0.33</v>
          </cell>
          <cell r="AR382">
            <v>0.33</v>
          </cell>
        </row>
        <row r="383">
          <cell r="A383" t="str">
            <v>Vigilante</v>
          </cell>
          <cell r="D383" t="str">
            <v>WotC</v>
          </cell>
          <cell r="E383" t="str">
            <v>Song &amp; Silence</v>
          </cell>
          <cell r="AF383">
            <v>0.33</v>
          </cell>
          <cell r="AL383">
            <v>0.33</v>
          </cell>
          <cell r="AR383">
            <v>0.33</v>
          </cell>
        </row>
        <row r="384">
          <cell r="A384" t="str">
            <v>Vile Tormentor</v>
          </cell>
          <cell r="D384" t="str">
            <v>Green Ronin</v>
          </cell>
          <cell r="E384" t="str">
            <v>Plot &amp; Poison</v>
          </cell>
          <cell r="AF384">
            <v>0.33</v>
          </cell>
          <cell r="AL384">
            <v>0.33</v>
          </cell>
          <cell r="AR384">
            <v>0.33</v>
          </cell>
        </row>
        <row r="385">
          <cell r="A385" t="str">
            <v>Virtuoso</v>
          </cell>
          <cell r="D385" t="str">
            <v>WotC</v>
          </cell>
          <cell r="E385" t="str">
            <v>Song &amp; Silence</v>
          </cell>
          <cell r="AF385">
            <v>0.33</v>
          </cell>
          <cell r="AL385">
            <v>0.33</v>
          </cell>
          <cell r="AR385">
            <v>0.33</v>
          </cell>
        </row>
        <row r="386">
          <cell r="A386" t="str">
            <v>Void Disciple</v>
          </cell>
          <cell r="D386" t="str">
            <v>AEG</v>
          </cell>
          <cell r="E386" t="str">
            <v>Rokugan</v>
          </cell>
          <cell r="AF386">
            <v>0.33</v>
          </cell>
          <cell r="AL386">
            <v>0.33</v>
          </cell>
          <cell r="AR386">
            <v>0.33</v>
          </cell>
        </row>
        <row r="387">
          <cell r="A387" t="str">
            <v>Wandering Squire</v>
          </cell>
          <cell r="C387" t="str">
            <v>BAB:  +5
Feats:  Dodge, Two Weapon Fighting, Weapon Focus (Quarterstaff)
Weapon and Armor Proficiency:  The wandering squire is proficient with the use of all simple &amp; martial weapons , as well as light &amp; medium armor and shields.
1st:  Expertise, Staff Expert
2nd:  Stunning Attack, Dodge +2
3rd:  Bonus Feat
4th:  Deflect Arrows
5th:  Dodge +3
6th:  Defensive Stance
7th:  Bonus Feat
8th:  Dodge +4
9th:  Warding Attack
10th: Staff Master, Dodge +5</v>
          </cell>
          <cell r="D387" t="str">
            <v>AEG</v>
          </cell>
          <cell r="E387" t="str">
            <v>War</v>
          </cell>
          <cell r="F387">
            <v>78</v>
          </cell>
          <cell r="G387">
            <v>10</v>
          </cell>
          <cell r="H387">
            <v>10</v>
          </cell>
          <cell r="I387">
            <v>1</v>
          </cell>
          <cell r="AF387">
            <v>0.5</v>
          </cell>
          <cell r="AL387">
            <v>0.33</v>
          </cell>
          <cell r="AR387">
            <v>0.33</v>
          </cell>
          <cell r="AX387">
            <v>3</v>
          </cell>
          <cell r="AZ387" t="str">
            <v>FighterBonus</v>
          </cell>
          <cell r="CS387">
            <v>4</v>
          </cell>
          <cell r="CT387" t="str">
            <v>Climb</v>
          </cell>
          <cell r="CU387" t="str">
            <v>Craft (General)</v>
          </cell>
          <cell r="CV387" t="str">
            <v>Diplomacy</v>
          </cell>
          <cell r="CW387" t="str">
            <v>Gather Info</v>
          </cell>
          <cell r="CX387" t="str">
            <v>Heal</v>
          </cell>
          <cell r="CY387" t="str">
            <v>Intimidate</v>
          </cell>
          <cell r="CZ387" t="str">
            <v>Jump</v>
          </cell>
          <cell r="DA387" t="str">
            <v>Listen</v>
          </cell>
          <cell r="DB387" t="str">
            <v>Profession (General)</v>
          </cell>
          <cell r="DC387" t="str">
            <v>Ride</v>
          </cell>
          <cell r="DD387" t="str">
            <v>Spot</v>
          </cell>
          <cell r="DE387" t="str">
            <v>Swim</v>
          </cell>
        </row>
        <row r="388">
          <cell r="A388" t="str">
            <v>War Wizard</v>
          </cell>
          <cell r="C388" t="str">
            <v>Requirements:
Alignment: Any non-evil, non-chaotic.
Skills: Spellcraft 10 ranks
Feats: Enlarge Spell, Widen Spell, Martial Weapon Proficiency (Any)
Spellcasting: Able to cast 4th-level arcane spells. 
Weapon and Armor Proficiency: No additional proficiency gained.
Class Abilities:
Gains additional spells per day per class level of War Wizard of Cormyr.
1st: Weapon Focus
2nd: Metamagic Feat
3rd: Widen Spell
4th: Metamagic Feat
5th: Enhanced Spell area</v>
          </cell>
          <cell r="D388" t="str">
            <v>WotC</v>
          </cell>
          <cell r="E388" t="str">
            <v>Magic of Faerun</v>
          </cell>
          <cell r="F388">
            <v>26</v>
          </cell>
          <cell r="G388">
            <v>5</v>
          </cell>
          <cell r="H388">
            <v>4</v>
          </cell>
          <cell r="I388">
            <v>0.5</v>
          </cell>
          <cell r="AF388">
            <v>0.5</v>
          </cell>
          <cell r="AL388">
            <v>0.33</v>
          </cell>
          <cell r="AR388">
            <v>0.5</v>
          </cell>
          <cell r="AX388">
            <v>2</v>
          </cell>
          <cell r="AY388">
            <v>1</v>
          </cell>
          <cell r="CS388">
            <v>2</v>
          </cell>
          <cell r="CT388" t="str">
            <v>Concentration</v>
          </cell>
          <cell r="CU388" t="str">
            <v>Craft (General)</v>
          </cell>
          <cell r="CV388" t="str">
            <v>Knowledge (Arcana)</v>
          </cell>
          <cell r="CW388" t="str">
            <v>Knowledge (General)</v>
          </cell>
          <cell r="CX388" t="str">
            <v>Knowledge (Nature)</v>
          </cell>
          <cell r="CY388" t="str">
            <v>Knowledge (Psionic)</v>
          </cell>
          <cell r="CZ388" t="str">
            <v>Knowledge (Religion)</v>
          </cell>
          <cell r="DA388" t="str">
            <v>Profession (General)</v>
          </cell>
          <cell r="DB388" t="str">
            <v>Speak Language</v>
          </cell>
          <cell r="DC388" t="str">
            <v>Spellcraft</v>
          </cell>
          <cell r="DD388" t="str">
            <v>Write Language</v>
          </cell>
        </row>
        <row r="389">
          <cell r="A389" t="str">
            <v>Warleader</v>
          </cell>
          <cell r="C389" t="str">
            <v>BAB:  +6
Feats:  Leadership
Skills:  Diplomacy 4 ranks
Weapon and Armor Proficiency:  The war leader is proficient with the use of all simple &amp; martial weapons , as well as light, medium, &amp; heavy armor and shields.
1st:  Lend Counsel
2nd:  Inspire Bravery
3rd:  Bonus Feat
4th:  Concerted Attack
5th:  Charisma +2
6th:  Bonus Feat
7th:  Snap to Attention
8th:  Motivate the Troops
9th:  Bonus Feat
10th: Rally the Troops</v>
          </cell>
          <cell r="D389" t="str">
            <v>AEG</v>
          </cell>
          <cell r="E389" t="str">
            <v>War</v>
          </cell>
          <cell r="F389">
            <v>81</v>
          </cell>
          <cell r="G389">
            <v>10</v>
          </cell>
          <cell r="H389">
            <v>10</v>
          </cell>
          <cell r="I389">
            <v>1</v>
          </cell>
          <cell r="AF389">
            <v>0.5</v>
          </cell>
          <cell r="AL389">
            <v>0.33</v>
          </cell>
          <cell r="AR389">
            <v>0.33</v>
          </cell>
          <cell r="AX389">
            <v>3</v>
          </cell>
          <cell r="AY389">
            <v>3</v>
          </cell>
          <cell r="AZ389" t="str">
            <v>FighterBonus</v>
          </cell>
          <cell r="CS389">
            <v>4</v>
          </cell>
          <cell r="CT389" t="str">
            <v>Climb</v>
          </cell>
          <cell r="CU389" t="str">
            <v>Concentration</v>
          </cell>
          <cell r="CV389" t="str">
            <v>Craft (General)</v>
          </cell>
          <cell r="CW389" t="str">
            <v>Diplomacy</v>
          </cell>
          <cell r="CX389" t="str">
            <v>Intimidate</v>
          </cell>
          <cell r="CY389" t="str">
            <v>Profession (General)</v>
          </cell>
          <cell r="CZ389" t="str">
            <v>Ride</v>
          </cell>
          <cell r="DA389" t="str">
            <v>Sense Motive</v>
          </cell>
          <cell r="DB389" t="str">
            <v>Swim</v>
          </cell>
        </row>
        <row r="390">
          <cell r="A390" t="str">
            <v>Warmage</v>
          </cell>
          <cell r="C390" t="str">
            <v>Feats:  Combat Casting, Dodge, any one Metamagic feat.
Skills:  Concentration 8 ranks, Knowledge (Arcana) 6 ranks
Spellcasting:  Must be able to cast 3rd level arcane spells.
Weapon and Armor Proficiency:  The warmage is proficient with the use of all simple &amp; martial weapons , as well as light armor.
Spellcasting:  Every even numbered level, gains +1 level to a previous arcane casting class.
1st:  Arcane Accuracy
2nd:  Armored Mage
3rd:  Superior Dodge
5th:  Mental Toughness
7th:  Dodge Missile Fire
9th:  Arcane Tactician
10th: Arcane Warrior</v>
          </cell>
          <cell r="D390" t="str">
            <v>AEG</v>
          </cell>
          <cell r="E390" t="str">
            <v>War</v>
          </cell>
          <cell r="F390">
            <v>83</v>
          </cell>
          <cell r="G390">
            <v>10</v>
          </cell>
          <cell r="H390">
            <v>6</v>
          </cell>
          <cell r="I390">
            <v>0.5</v>
          </cell>
          <cell r="AF390">
            <v>0.5</v>
          </cell>
          <cell r="AL390">
            <v>0.33</v>
          </cell>
          <cell r="AR390">
            <v>0.5</v>
          </cell>
          <cell r="CS390">
            <v>2</v>
          </cell>
          <cell r="CT390" t="str">
            <v>Concentration</v>
          </cell>
          <cell r="CU390" t="str">
            <v>Craft (General)</v>
          </cell>
          <cell r="CV390" t="str">
            <v>Knowledge (Arcana)</v>
          </cell>
          <cell r="CW390" t="str">
            <v>Knowledge (General)</v>
          </cell>
          <cell r="CX390" t="str">
            <v>Knowledge (Nature)</v>
          </cell>
          <cell r="CY390" t="str">
            <v>Knowledge (Psionic)</v>
          </cell>
          <cell r="CZ390" t="str">
            <v>Knowledge (Religion)</v>
          </cell>
          <cell r="DA390" t="str">
            <v>Profession (General)</v>
          </cell>
          <cell r="DB390" t="str">
            <v>Speak Language</v>
          </cell>
          <cell r="DC390" t="str">
            <v>Spellcraft</v>
          </cell>
          <cell r="DD390" t="str">
            <v>Write Language</v>
          </cell>
        </row>
        <row r="391">
          <cell r="A391" t="str">
            <v>Warmaster</v>
          </cell>
          <cell r="C391" t="str">
            <v>Requirements:
Base Attack Bonus: +7
Diplomacy ranks: 5
Alignment: Any nonchaotic, nonevil.
Feats: Leadership, Martial Weapon Proficiency, Weapon Specialization
1 Brotherhood, Leadership bonus +1
2 Battle cry
3 Direct troops, Leadership bonus +2
4 Tower, rally troops
5 Hard march, Leadership bonus +3
6 Keep
7 Battle standard, Leadership bonus +4
8 Castle
9 Die for your country, Leadership bonus +5
10 Huge castle</v>
          </cell>
          <cell r="D391" t="str">
            <v>WotC</v>
          </cell>
          <cell r="E391" t="str">
            <v>Sword &amp; Fist</v>
          </cell>
          <cell r="F391">
            <v>37</v>
          </cell>
          <cell r="G391">
            <v>10</v>
          </cell>
          <cell r="H391">
            <v>10</v>
          </cell>
          <cell r="I391">
            <v>1</v>
          </cell>
          <cell r="AF391">
            <v>0.5</v>
          </cell>
          <cell r="AL391">
            <v>0.33</v>
          </cell>
          <cell r="AR391">
            <v>0.33</v>
          </cell>
          <cell r="CS391">
            <v>2</v>
          </cell>
          <cell r="CT391" t="str">
            <v>Bluff</v>
          </cell>
          <cell r="CU391" t="str">
            <v>Craft (General)</v>
          </cell>
          <cell r="CV391" t="str">
            <v>Diplomacy</v>
          </cell>
          <cell r="CW391" t="str">
            <v>Intimidate</v>
          </cell>
          <cell r="CX391" t="str">
            <v>Knowledge (General)</v>
          </cell>
          <cell r="CY391" t="str">
            <v>Profession (General)</v>
          </cell>
          <cell r="CZ391" t="str">
            <v>Ride</v>
          </cell>
          <cell r="DA391" t="str">
            <v>Sense Motive</v>
          </cell>
          <cell r="DB391" t="str">
            <v>Speak Language</v>
          </cell>
          <cell r="DC391" t="str">
            <v>Write Language</v>
          </cell>
        </row>
        <row r="392">
          <cell r="A392" t="str">
            <v>Warpriest</v>
          </cell>
          <cell r="C392" t="str">
            <v>Base Attack Bonus: +5
Diplomacy: 5 ranks; Sense Motive: 5 ranks
Feats: Combat Casting; Leadership
Spells: Access to at least one of these domains: Destruction, Protection, Strength, War.  A character who can cast at least one spell from a domain counts as having access for this purpose.
Weapon and Armor Proficiency: Light, Medium, and Heavy Armor; Shields; Simple and Martial weapons.
1st: Prestige Domain: Glory or Prestige Domain: Domination; Rally
2nd: Inflame; +1 to level of the existing spellcasting class.
3rd: Healing Circle
4th: Prestige Domain; +1 to level of the existing spellcasting class.
5th: Heroes' Feast
6th: Fear Aura; +1 to level of the existing spellcasting class.
7th: Mass Haste
8th: Mass Healing; +1 to level of the existing spellcasting class.
9th: Fear Aura (x2)
10th: Implacable Foe; +1 to level of the existing spellcasting class.</v>
          </cell>
          <cell r="D392" t="str">
            <v>WotC</v>
          </cell>
          <cell r="E392" t="str">
            <v>Defenders of the Faith</v>
          </cell>
          <cell r="F392">
            <v>74</v>
          </cell>
          <cell r="G392">
            <v>10</v>
          </cell>
          <cell r="H392">
            <v>8</v>
          </cell>
          <cell r="I392">
            <v>1</v>
          </cell>
          <cell r="AF392">
            <v>0.5</v>
          </cell>
          <cell r="AL392">
            <v>0.33</v>
          </cell>
          <cell r="AR392">
            <v>0.33</v>
          </cell>
          <cell r="BJ392">
            <v>1</v>
          </cell>
          <cell r="CS392">
            <v>2</v>
          </cell>
          <cell r="CT392" t="str">
            <v>Concentration</v>
          </cell>
          <cell r="CU392" t="str">
            <v>Craft (General)</v>
          </cell>
          <cell r="CV392" t="str">
            <v>Diplomacy</v>
          </cell>
          <cell r="CW392" t="str">
            <v>Handle Animal</v>
          </cell>
          <cell r="CX392" t="str">
            <v>Ride</v>
          </cell>
          <cell r="CY392" t="str">
            <v>Sense Motive</v>
          </cell>
          <cell r="CZ392" t="str">
            <v>Spellcraft</v>
          </cell>
          <cell r="DA392" t="str">
            <v>Swim</v>
          </cell>
        </row>
        <row r="393">
          <cell r="A393" t="str">
            <v>Warrior</v>
          </cell>
          <cell r="C393" t="str">
            <v>Alignment: Any
Weapon and Armor Proficiency: The warrior is proficient in the use of all simple and martial weapons and all armor and shields.</v>
          </cell>
          <cell r="D393" t="str">
            <v>WotC</v>
          </cell>
          <cell r="E393" t="str">
            <v>3.5e SRD</v>
          </cell>
          <cell r="G393">
            <v>20</v>
          </cell>
          <cell r="H393">
            <v>8</v>
          </cell>
          <cell r="I393">
            <v>1</v>
          </cell>
          <cell r="AF393">
            <v>0.5</v>
          </cell>
          <cell r="AL393">
            <v>0.33</v>
          </cell>
          <cell r="AR393">
            <v>0.33</v>
          </cell>
          <cell r="CS393">
            <v>2</v>
          </cell>
          <cell r="CT393" t="str">
            <v>Climb</v>
          </cell>
          <cell r="CU393" t="str">
            <v>Handle Animal</v>
          </cell>
          <cell r="CV393" t="str">
            <v>Intimidate</v>
          </cell>
          <cell r="CW393" t="str">
            <v>Jump</v>
          </cell>
          <cell r="CX393" t="str">
            <v>Ride</v>
          </cell>
          <cell r="CY393" t="str">
            <v>Swim</v>
          </cell>
        </row>
        <row r="394">
          <cell r="A394" t="str">
            <v>Wasp Bounty Hunter</v>
          </cell>
          <cell r="D394" t="str">
            <v>AEG</v>
          </cell>
          <cell r="E394" t="str">
            <v>Rokugan</v>
          </cell>
          <cell r="AF394">
            <v>0.33</v>
          </cell>
          <cell r="AL394">
            <v>0.33</v>
          </cell>
          <cell r="AR394">
            <v>0.33</v>
          </cell>
        </row>
        <row r="395">
          <cell r="A395" t="str">
            <v>Wasteland Druid</v>
          </cell>
          <cell r="D395" t="str">
            <v>AEG</v>
          </cell>
          <cell r="E395" t="str">
            <v>Undead</v>
          </cell>
          <cell r="AF395">
            <v>0.33</v>
          </cell>
          <cell r="AL395">
            <v>0.33</v>
          </cell>
          <cell r="AR395">
            <v>0.33</v>
          </cell>
        </row>
        <row r="396">
          <cell r="A396" t="str">
            <v>Waveservant</v>
          </cell>
          <cell r="D396" t="str">
            <v>WotC</v>
          </cell>
          <cell r="E396" t="str">
            <v>Faiths &amp; Pantheons</v>
          </cell>
          <cell r="AF396">
            <v>0.33</v>
          </cell>
          <cell r="AL396">
            <v>0.33</v>
          </cell>
          <cell r="AR396">
            <v>0.33</v>
          </cell>
        </row>
        <row r="397">
          <cell r="A397" t="str">
            <v>Wayfarer Guide</v>
          </cell>
          <cell r="C397" t="str">
            <v>Requirements:
Knowledge (arcana): 10 ranks
Knowledge (geography): 10 ranks
Feats: Sanctum Spell, Skill Focus (Knowledge (Geography))
Spells: Ability to cast Teleport.
Special: A prospective wayfarer guide must join the Wayfarer's Union (although they can later quit without losing previously acquired levels).
Weapon and Armor Proficiency: No additional proficiency gained.
Class Abilities:
Gains additional arcane spells per day per odd class level of Wayfarer Guide.
1st: Enhanced Capacity
2nd: Extra Teleportation
3rd: Enhanced Accuracy</v>
          </cell>
          <cell r="D397" t="str">
            <v>WotC</v>
          </cell>
          <cell r="E397" t="str">
            <v>Tome &amp; Blood</v>
          </cell>
          <cell r="F397">
            <v>69</v>
          </cell>
          <cell r="G397">
            <v>10</v>
          </cell>
          <cell r="H397">
            <v>4</v>
          </cell>
          <cell r="I397">
            <v>0.5</v>
          </cell>
          <cell r="AF397">
            <v>0.33</v>
          </cell>
          <cell r="AL397">
            <v>0.33</v>
          </cell>
          <cell r="AR397">
            <v>0.5</v>
          </cell>
          <cell r="CS397">
            <v>2</v>
          </cell>
          <cell r="CT397" t="str">
            <v>Concentration</v>
          </cell>
          <cell r="CU397" t="str">
            <v>Craft (General)</v>
          </cell>
          <cell r="CV397" t="str">
            <v>Knowledge (Arcana)</v>
          </cell>
          <cell r="CW397" t="str">
            <v>Knowledge (General)</v>
          </cell>
          <cell r="CX397" t="str">
            <v>Knowledge (Nature)</v>
          </cell>
          <cell r="CY397" t="str">
            <v>Knowledge (Psionic)</v>
          </cell>
          <cell r="CZ397" t="str">
            <v>Knowledge (Religion)</v>
          </cell>
          <cell r="DA397" t="str">
            <v>Profession (General)</v>
          </cell>
          <cell r="DB397" t="str">
            <v>Speak Language</v>
          </cell>
          <cell r="DC397" t="str">
            <v>Spellcraft</v>
          </cell>
          <cell r="DD397" t="str">
            <v>Write Language</v>
          </cell>
        </row>
        <row r="398">
          <cell r="A398" t="str">
            <v>Weaponmaster</v>
          </cell>
          <cell r="C398" t="str">
            <v>Requirements:
Base Attack Bonus: +5
Intimidate ranks: 4
Proficiency: With your weapon of choice.
Weapon: Masterwork weapon (unless unarmed).
Feats: Dodge, Mobility Combat Reflexes, Expertise, Weapon Focus [DB: with weapon of choice?], Whirlwind Attack, Dex 13+
1 Ki damage 1/day/level
2 Increased multiplier 1/day
3 Superior Weapon Focus
4 Increased multiplier 2/day
5 Superior Combat Reflexes
6 Increased multiplier 3/day
7 Ki critical
8 Increased multiplier 4/day
9 Ki Whirlwind Attack
10 Increased multiplier 5/day</v>
          </cell>
          <cell r="D398" t="str">
            <v>WotC</v>
          </cell>
          <cell r="E398" t="str">
            <v>Sword &amp; Fist</v>
          </cell>
          <cell r="F398">
            <v>38</v>
          </cell>
          <cell r="G398">
            <v>10</v>
          </cell>
          <cell r="H398">
            <v>10</v>
          </cell>
          <cell r="I398">
            <v>1</v>
          </cell>
          <cell r="AF398">
            <v>0.33</v>
          </cell>
          <cell r="AL398">
            <v>0.5</v>
          </cell>
          <cell r="AR398">
            <v>0.33</v>
          </cell>
          <cell r="CS398">
            <v>2</v>
          </cell>
          <cell r="CT398" t="str">
            <v>Intimidate</v>
          </cell>
          <cell r="CU398" t="str">
            <v>Knowledge (Weaponry)</v>
          </cell>
          <cell r="CV398" t="str">
            <v>Listen</v>
          </cell>
          <cell r="CW398" t="str">
            <v>Sense Motive</v>
          </cell>
          <cell r="CX398" t="str">
            <v>Spot</v>
          </cell>
        </row>
        <row r="399">
          <cell r="A399" t="str">
            <v>Wearer of Purple</v>
          </cell>
          <cell r="D399" t="str">
            <v>WotC</v>
          </cell>
          <cell r="E399" t="str">
            <v>Faiths &amp; Pantheons</v>
          </cell>
          <cell r="AF399">
            <v>0.33</v>
          </cell>
          <cell r="AL399">
            <v>0.33</v>
          </cell>
          <cell r="AR399">
            <v>0.33</v>
          </cell>
        </row>
        <row r="400">
          <cell r="A400" t="str">
            <v>Weightless Foot</v>
          </cell>
          <cell r="C400" t="str">
            <v>Requirements:
Alignment: Any Non-chaotic, Non-Evil
BAB: +4
Base Reflex save: +2
Balance: 8 ranks
Climb: 4 ranks
Concentration: 4 ranks
Jump: 6 ranks
Tumble: 4 ranks
Feats: Dodge, Iron Will, Mobility, Point Blank Shot
Special: Must have the evasion special ability.
Weapon and Armor Proficiency: A weightless foot gains proficiency in all simple &amp; martial weapons. but no armor.
1st Leap of the clouds, Slow fall (20 ft.)
2nd Light Step (+10), Spring Attack
3rd Acrobatics (+10), Slow fall (30 ft.)
4th Purity of body, Trackless Step, Shot on the Run
5th Dry Feet, Slow fall (50 ft.)
6th Purity of Mind, Uncany Step, Light Step (+20)
7th Light as a Feather, Acrobatics (+20)
8th Light as Air
9th Purity of Spirit, Improved evasion       
10th Weightlessness</v>
          </cell>
          <cell r="D400" t="str">
            <v>Piazo</v>
          </cell>
          <cell r="E400" t="str">
            <v>Dragon 289</v>
          </cell>
          <cell r="F400">
            <v>51</v>
          </cell>
          <cell r="G400">
            <v>10</v>
          </cell>
          <cell r="H400">
            <v>8</v>
          </cell>
          <cell r="I400">
            <v>1</v>
          </cell>
          <cell r="AF400">
            <v>0.33</v>
          </cell>
          <cell r="AL400">
            <v>0.5</v>
          </cell>
          <cell r="AR400">
            <v>0.5</v>
          </cell>
          <cell r="CS400">
            <v>4</v>
          </cell>
          <cell r="CT400" t="str">
            <v>Balance</v>
          </cell>
          <cell r="CU400" t="str">
            <v>Climb</v>
          </cell>
          <cell r="CV400" t="str">
            <v>Concentration</v>
          </cell>
          <cell r="CW400" t="str">
            <v>Diplomacy</v>
          </cell>
          <cell r="CX400" t="str">
            <v>Escape Artist</v>
          </cell>
          <cell r="CY400" t="str">
            <v>Hide</v>
          </cell>
          <cell r="CZ400" t="str">
            <v>Jump</v>
          </cell>
          <cell r="DA400" t="str">
            <v>Listen</v>
          </cell>
          <cell r="DB400" t="str">
            <v>Move Silently</v>
          </cell>
          <cell r="DC400" t="str">
            <v>Search</v>
          </cell>
          <cell r="DD400" t="str">
            <v>Spot</v>
          </cell>
          <cell r="DE400" t="str">
            <v>Swim</v>
          </cell>
          <cell r="DF400" t="str">
            <v>Tumble</v>
          </cell>
        </row>
        <row r="401">
          <cell r="A401" t="str">
            <v>Wild Rider</v>
          </cell>
          <cell r="C401" t="str">
            <v>BAB:  +5
Feats:  Mounted Archery, Mounted Combat
Skills:  Animal Empathy 6 ranks, Heal 6 ranks, Ride 8 ranks, Wilderness Lore 6 ranks
Special:  Must have the rage special ability.
Weapon and Armor Proficiency:  The wild rider is proficient with the use of all simple &amp; martial weapons , as well as light armor &amp; shields.
1st:  Improved Mounted Archery
2nd:  Inspired Horsemanship
3rd:  Wild Rider
4th:  Furious Fire
5th:  Spirited Mount
6th:  Incite Rage
7th:  Exotic Mount
8th:  Ride Like the Wind
9th:  Spirited Mount
10th: Ferocious Charge, Exotic Mount</v>
          </cell>
          <cell r="D401" t="str">
            <v>AEG</v>
          </cell>
          <cell r="E401" t="str">
            <v>War</v>
          </cell>
          <cell r="F401">
            <v>85</v>
          </cell>
          <cell r="G401">
            <v>10</v>
          </cell>
          <cell r="H401">
            <v>10</v>
          </cell>
          <cell r="I401">
            <v>1</v>
          </cell>
          <cell r="AF401">
            <v>0.5</v>
          </cell>
          <cell r="AL401">
            <v>0.33</v>
          </cell>
          <cell r="AR401">
            <v>0.33</v>
          </cell>
          <cell r="CS401">
            <v>2</v>
          </cell>
          <cell r="CT401" t="str">
            <v>Climb</v>
          </cell>
          <cell r="CU401" t="str">
            <v>Craft (General)</v>
          </cell>
          <cell r="CV401" t="str">
            <v>Handle Animal</v>
          </cell>
          <cell r="CW401" t="str">
            <v>Intimidate</v>
          </cell>
          <cell r="CX401" t="str">
            <v>Jump</v>
          </cell>
          <cell r="CY401" t="str">
            <v>Listen</v>
          </cell>
          <cell r="CZ401" t="str">
            <v>Profession (General)</v>
          </cell>
          <cell r="DA401" t="str">
            <v>Ride</v>
          </cell>
          <cell r="DB401" t="str">
            <v>Survival</v>
          </cell>
          <cell r="DC401" t="str">
            <v>Swim</v>
          </cell>
        </row>
        <row r="402">
          <cell r="A402" t="str">
            <v>Wild Scout</v>
          </cell>
          <cell r="C402" t="str">
            <v>BAB:  +5
Feats:  Endurance, Track
Skills:  Hide 8 ranks, Intuit Direction 4 ranks, Knowledge (Nature) 4 ranks, Move Silently 4 ranks
Weapon and Armor Proficiency:  The wild scout is proficient with the use of all simple and martial weapons, as well as all light armor &amp; shields.
1st:  Improved Track, Home Turf, Wild Feat
2nd:  Fast March, Nondetection
3rd:  Camouflage 1
4th:  Home Turf 2
5th:  Commune with Nature 1/day
6th:  Camouflage 1
7th:  Commune with Nature 2/day
8th:  Home Turf 3
9th:  Camouflage 1
10th:  Commune with Nature 3/day, Wild Feat</v>
          </cell>
          <cell r="D402" t="str">
            <v>WotC</v>
          </cell>
          <cell r="E402" t="str">
            <v>Silver Marches</v>
          </cell>
          <cell r="F402">
            <v>117</v>
          </cell>
          <cell r="G402">
            <v>10</v>
          </cell>
          <cell r="H402">
            <v>8</v>
          </cell>
          <cell r="I402">
            <v>0.75</v>
          </cell>
          <cell r="AF402">
            <v>0.5</v>
          </cell>
          <cell r="AL402">
            <v>0.33</v>
          </cell>
          <cell r="AR402">
            <v>0.33</v>
          </cell>
          <cell r="AX402">
            <v>1</v>
          </cell>
          <cell r="AZ402" t="str">
            <v>List_Validation</v>
          </cell>
          <cell r="CS402">
            <v>4</v>
          </cell>
          <cell r="CT402" t="str">
            <v>Climb</v>
          </cell>
          <cell r="CU402" t="str">
            <v>Handle Animal</v>
          </cell>
          <cell r="CV402" t="str">
            <v>Hide</v>
          </cell>
          <cell r="CW402" t="str">
            <v>Jump</v>
          </cell>
          <cell r="CX402" t="str">
            <v>Knowledge (Nature)</v>
          </cell>
          <cell r="CY402" t="str">
            <v>Listen</v>
          </cell>
          <cell r="CZ402" t="str">
            <v>Move Silently</v>
          </cell>
          <cell r="DA402" t="str">
            <v>Spot</v>
          </cell>
          <cell r="DB402" t="str">
            <v>Survival</v>
          </cell>
        </row>
        <row r="403">
          <cell r="A403" t="str">
            <v>Windstrider</v>
          </cell>
          <cell r="D403" t="str">
            <v>WotC</v>
          </cell>
          <cell r="E403" t="str">
            <v>Faiths &amp; Pantheons</v>
          </cell>
          <cell r="AF403">
            <v>0.33</v>
          </cell>
          <cell r="AL403">
            <v>0.33</v>
          </cell>
          <cell r="AR403">
            <v>0.33</v>
          </cell>
        </row>
        <row r="404">
          <cell r="A404" t="str">
            <v>Windwalker</v>
          </cell>
          <cell r="C404" t="str">
            <v>Requirements:
Patron Deity: Shaundakul
BAB: +5
Hide: 5 ranks
Intuit Direction: 5 ranks
Move Silently: 5 ranks
Wilderness Lore: 3 ranks
Feats: Lightining Reflexes, Track, Weapon Focus (Greatsword)
Spell Casting: Ability to cast divine spells. Clerics must have access to the Air or Travel domain.
Special: Must have visited 3 differet regions during their life.  Must have flown by spell or mount for at least an hour.
Weapon and Armor Proficiency: A windwalker gains no additional proficiency with any weapons, armors, or shields. Shaundakul's favored weapon is the greatsword.
1st Air &amp; Travel Spells, Soft Fall
2nd Cold Resistance 5
3rd Portalsense, Air Walk
4th Cold Resistance 10
5th Smite Fiend 1/day
6th Cold Resistance 15
7th Windsong
8th Cold Resistance 20
9th Smite Fiend 2/day
10th Ride the WInds
A windwalker gains +1 level of their existing spell casting class at each level.</v>
          </cell>
          <cell r="D404" t="str">
            <v>WotC</v>
          </cell>
          <cell r="E404" t="str">
            <v>Faiths &amp; Pantheons</v>
          </cell>
          <cell r="F404">
            <v>212</v>
          </cell>
          <cell r="G404">
            <v>19</v>
          </cell>
          <cell r="H404">
            <v>8</v>
          </cell>
          <cell r="I404">
            <v>1</v>
          </cell>
          <cell r="K404" t="str">
            <v>Fiend</v>
          </cell>
          <cell r="L404" t="str">
            <v>Chr</v>
          </cell>
          <cell r="M404" t="str">
            <v>level</v>
          </cell>
          <cell r="N404">
            <v>5</v>
          </cell>
          <cell r="O404">
            <v>4</v>
          </cell>
          <cell r="AF404">
            <v>0.33</v>
          </cell>
          <cell r="AL404">
            <v>0.33</v>
          </cell>
          <cell r="AR404">
            <v>0.5</v>
          </cell>
          <cell r="CS404">
            <v>4</v>
          </cell>
          <cell r="CT404" t="str">
            <v>Climb</v>
          </cell>
          <cell r="CU404" t="str">
            <v>Concentration</v>
          </cell>
          <cell r="CV404" t="str">
            <v>Craft (General)</v>
          </cell>
          <cell r="CW404" t="str">
            <v>Diplomacy</v>
          </cell>
          <cell r="CX404" t="str">
            <v>Heal</v>
          </cell>
          <cell r="CY404" t="str">
            <v>Hide</v>
          </cell>
          <cell r="CZ404" t="str">
            <v>Jump</v>
          </cell>
          <cell r="DA404" t="str">
            <v>Knowledge (Nature)</v>
          </cell>
          <cell r="DB404" t="str">
            <v>Knowledge (Religion)</v>
          </cell>
          <cell r="DC404" t="str">
            <v>Move Silently</v>
          </cell>
          <cell r="DD404" t="str">
            <v>Ride</v>
          </cell>
          <cell r="DE404" t="str">
            <v>Search</v>
          </cell>
          <cell r="DF404" t="str">
            <v>Spot</v>
          </cell>
          <cell r="DG404" t="str">
            <v>Survival</v>
          </cell>
          <cell r="DH404" t="str">
            <v>Swim</v>
          </cell>
        </row>
        <row r="405">
          <cell r="A405" t="str">
            <v>Witch Hunter</v>
          </cell>
          <cell r="D405" t="str">
            <v>AEG</v>
          </cell>
          <cell r="E405" t="str">
            <v>Rokugan</v>
          </cell>
          <cell r="AF405">
            <v>0.33</v>
          </cell>
          <cell r="AL405">
            <v>0.33</v>
          </cell>
          <cell r="AR405">
            <v>0.33</v>
          </cell>
        </row>
        <row r="406">
          <cell r="A406" t="str">
            <v>Wizard</v>
          </cell>
          <cell r="C406" t="str">
            <v>Weapon and Armor Proficiency: Wizards are skilled with the club, dagger, heavy crossbow, light crossbow, and quarterstaff. Wizards are not proficient with any type of armor nor with shields. 
1st:  Summon familiar, Scribe Scroll           
5th:  Bonus Metamagic Feat          
10th:  Bonus Metamagic Feat         
15th:  Bonus Metamagic Feat           
20th:  Bonus Metamagic Feat</v>
          </cell>
          <cell r="D406" t="str">
            <v>WotC</v>
          </cell>
          <cell r="E406" t="str">
            <v>3.5e SRD</v>
          </cell>
          <cell r="G406">
            <v>20</v>
          </cell>
          <cell r="H406">
            <v>4</v>
          </cell>
          <cell r="I406">
            <v>0.5</v>
          </cell>
          <cell r="AF406">
            <v>0.33</v>
          </cell>
          <cell r="AL406">
            <v>0.33</v>
          </cell>
          <cell r="AR406">
            <v>0.5</v>
          </cell>
          <cell r="AX406">
            <v>1</v>
          </cell>
          <cell r="AZ406" t="str">
            <v>Metamagic</v>
          </cell>
          <cell r="CP406">
            <v>1</v>
          </cell>
          <cell r="CR406" t="str">
            <v>familiar</v>
          </cell>
          <cell r="CS406">
            <v>2</v>
          </cell>
          <cell r="CT406" t="str">
            <v>Concentration</v>
          </cell>
          <cell r="CU406" t="str">
            <v>Craft (General)</v>
          </cell>
          <cell r="CV406" t="str">
            <v>Decipher Script</v>
          </cell>
          <cell r="CW406" t="str">
            <v>Knowledge (General)</v>
          </cell>
          <cell r="CX406" t="str">
            <v>Profession (General)</v>
          </cell>
          <cell r="CY406" t="str">
            <v>Spellcraft</v>
          </cell>
        </row>
        <row r="407">
          <cell r="A407" t="str">
            <v>Wu Jen</v>
          </cell>
          <cell r="C407" t="str">
            <v>Alignment:  Any Non-Lawful.
Special:  Taboo
Weapon and Armor Proficiency:  The wu jen is proficient with the use of all simple weapons.  They are not proficient with any type of armor or shields.
1st:  Arcane Spell Casting, Sudden Action, Bonus Feat
2nd:  
3rd:  Spell Secret  (Also at 6th, 9th, 12th, 15th, &amp; 18th.)</v>
          </cell>
          <cell r="D407" t="str">
            <v>WotC</v>
          </cell>
          <cell r="E407" t="str">
            <v>OA</v>
          </cell>
          <cell r="F407">
            <v>30</v>
          </cell>
          <cell r="G407">
            <v>20</v>
          </cell>
          <cell r="H407">
            <v>4</v>
          </cell>
          <cell r="I407">
            <v>0.5</v>
          </cell>
          <cell r="AF407">
            <v>0.33</v>
          </cell>
          <cell r="AL407">
            <v>0.33</v>
          </cell>
          <cell r="AR407">
            <v>0.5</v>
          </cell>
          <cell r="AX407">
            <v>1</v>
          </cell>
          <cell r="AZ407" t="str">
            <v>Metamagic</v>
          </cell>
          <cell r="CS407">
            <v>2</v>
          </cell>
          <cell r="CT407" t="str">
            <v>Concentration</v>
          </cell>
          <cell r="CU407" t="str">
            <v>Craft (General)</v>
          </cell>
          <cell r="CV407" t="str">
            <v>Knowledge (Arcana)</v>
          </cell>
          <cell r="CW407" t="str">
            <v>Knowledge (General)</v>
          </cell>
          <cell r="CX407" t="str">
            <v>Knowledge (Nature)</v>
          </cell>
          <cell r="CY407" t="str">
            <v>Knowledge (Psionic)</v>
          </cell>
          <cell r="CZ407" t="str">
            <v>Knowledge (Religion)</v>
          </cell>
          <cell r="DA407" t="str">
            <v>Profession (General)</v>
          </cell>
          <cell r="DB407" t="str">
            <v>Speak Language</v>
          </cell>
          <cell r="DC407" t="str">
            <v>Spellcraft</v>
          </cell>
          <cell r="DD407" t="str">
            <v>Write Language</v>
          </cell>
        </row>
        <row r="408">
          <cell r="A408" t="str">
            <v>Wyrm Spawn</v>
          </cell>
          <cell r="C408" t="str">
            <v>Special:  It is up to the DM if you can take this prestige class.
Weapon and Armor Proficiency:  The wyrm spawn gains no additional proficiency with any weapons, armor, or shields.
1st:  Draconic Blood
2nd:  Resist Elements
3rd:  Scent, Constitution +1
4th:  Flight
5th:  Immune to Dragon Fear, Wisdom +2
6th:  Innate Magic
7th:  Draconic Hide +4, Strength +2
8th:  Longevity, Intelligence +2
9th:  Polymorph
10th:  Breath Weapon</v>
          </cell>
          <cell r="D408" t="str">
            <v>AEG</v>
          </cell>
          <cell r="E408" t="str">
            <v>Dragons</v>
          </cell>
          <cell r="F408">
            <v>42</v>
          </cell>
          <cell r="G408">
            <v>10</v>
          </cell>
          <cell r="H408">
            <v>8</v>
          </cell>
          <cell r="I408">
            <v>0.5</v>
          </cell>
          <cell r="AF408">
            <v>0.5</v>
          </cell>
          <cell r="AL408">
            <v>0.5</v>
          </cell>
          <cell r="AR408">
            <v>0.5</v>
          </cell>
          <cell r="CS408">
            <v>4</v>
          </cell>
        </row>
        <row r="409">
          <cell r="A409" t="str">
            <v>Wyrmfoe</v>
          </cell>
          <cell r="C409" t="str">
            <v>Special:  Ingest 2 pints of blood collected from a dragon that's still alive or one that's died within the last 8 hours.
Special:  Find a copy of the Book of Dragon's Blood.
Special:  Once a year, must kill a dragon &amp; ingest 2 pints of its blood.  Failure results in the loss of 1 ability per week.
Weapon and Armor Proficiency:  The wyrmfoe gains no additional proficiency with any weapons, armor, or shields.
Spellcasting:  +1 level of previous spell casting ability per level or if no previous class, +1 level of sorcerer spell casting ability per level.
1st:  Dragon Magic
2nd:  Dragon Claws
3rd:  Damage Resistance
5th:  Dragon Creature Type
9th:  Dragon Breath</v>
          </cell>
          <cell r="D409" t="str">
            <v>AEG</v>
          </cell>
          <cell r="E409" t="str">
            <v>Dragons</v>
          </cell>
          <cell r="F409">
            <v>40</v>
          </cell>
          <cell r="G409">
            <v>10</v>
          </cell>
          <cell r="H409">
            <v>4</v>
          </cell>
          <cell r="I409">
            <v>0.5</v>
          </cell>
          <cell r="AF409">
            <v>0.33</v>
          </cell>
          <cell r="AL409">
            <v>0.5</v>
          </cell>
          <cell r="AR409">
            <v>0.5</v>
          </cell>
          <cell r="CS409">
            <v>2</v>
          </cell>
          <cell r="CT409" t="str">
            <v>Concentration</v>
          </cell>
          <cell r="CU409" t="str">
            <v>Craft (General)</v>
          </cell>
          <cell r="CV409" t="str">
            <v>Knowledge (Arcana)</v>
          </cell>
          <cell r="CW409" t="str">
            <v>Knowledge (General)</v>
          </cell>
          <cell r="CX409" t="str">
            <v>Knowledge (Nature)</v>
          </cell>
          <cell r="CY409" t="str">
            <v>Knowledge (Psionic)</v>
          </cell>
          <cell r="CZ409" t="str">
            <v>Knowledge (Religion)</v>
          </cell>
          <cell r="DA409" t="str">
            <v>Profession (General)</v>
          </cell>
          <cell r="DB409" t="str">
            <v>Speak Language</v>
          </cell>
          <cell r="DC409" t="str">
            <v>Spellcraft</v>
          </cell>
          <cell r="DD409" t="str">
            <v>Write Language</v>
          </cell>
        </row>
        <row r="410">
          <cell r="A410" t="str">
            <v>Xaositect</v>
          </cell>
          <cell r="C410" t="str">
            <v>Requirements:
Alignment: Any Chaotic
BAB: +4
Base Fortitude Save: +2
Base Reflex Save: +2
Base Will Save: +2
Weapon and Armor Proficiency: A xaositect gains proficiency in all simple &amp; martial weapons as well as all armor &amp; shields.
1st Hide From the Law, Chaotic Contagion, No Rhyme of Reason
2nd Babble (10')
3rd Confusion Aura (5')
4th Babble (20'), Chance's Friend (1/day)
5th Chaotic Defense, Confusion Aura (10')
6th Babble (30'), Burst of Chaos
7th Spark of Life, Chance's Friend (2/day), Confusion Aura (15')
8th Babble (40')
9th Confusion Aura (20'), Law's Bane
10th Babble (50'), Chance's Friend (3/day), Chance's Master</v>
          </cell>
          <cell r="D410" t="str">
            <v>Piazo</v>
          </cell>
          <cell r="E410" t="str">
            <v>Dragon 287</v>
          </cell>
          <cell r="F410">
            <v>52</v>
          </cell>
          <cell r="G410">
            <v>10</v>
          </cell>
          <cell r="H410">
            <v>8</v>
          </cell>
          <cell r="I410">
            <v>0.5</v>
          </cell>
          <cell r="AF410">
            <v>0.33</v>
          </cell>
          <cell r="AL410">
            <v>0.5</v>
          </cell>
          <cell r="AR410">
            <v>0.33</v>
          </cell>
          <cell r="CS410">
            <v>2</v>
          </cell>
          <cell r="CT410" t="str">
            <v>Bluff</v>
          </cell>
          <cell r="CU410" t="str">
            <v>Craft (General)</v>
          </cell>
          <cell r="CV410" t="str">
            <v>Decipher Script</v>
          </cell>
          <cell r="CW410" t="str">
            <v>Diplomacy</v>
          </cell>
          <cell r="CX410" t="str">
            <v>Forgery</v>
          </cell>
          <cell r="CY410" t="str">
            <v>Gather Info</v>
          </cell>
          <cell r="CZ410" t="str">
            <v>Innuendo</v>
          </cell>
          <cell r="DA410" t="str">
            <v>Intimidate</v>
          </cell>
          <cell r="DB410" t="str">
            <v>Knowledge (Arcana)</v>
          </cell>
          <cell r="DC410" t="str">
            <v>Knowledge (General)</v>
          </cell>
          <cell r="DD410" t="str">
            <v>Knowledge (Nature)</v>
          </cell>
          <cell r="DE410" t="str">
            <v>Knowledge (Psionic)</v>
          </cell>
          <cell r="DF410" t="str">
            <v>Knowledge (Religion)</v>
          </cell>
          <cell r="DG410" t="str">
            <v>Search</v>
          </cell>
          <cell r="DH410" t="str">
            <v>Sense Motive</v>
          </cell>
          <cell r="DI410" t="str">
            <v>Speak Language</v>
          </cell>
          <cell r="DJ410" t="str">
            <v>Use Magic Device</v>
          </cell>
          <cell r="DK410" t="str">
            <v>Write Language</v>
          </cell>
        </row>
        <row r="411">
          <cell r="A411" t="str">
            <v>Yakuza</v>
          </cell>
          <cell r="D411" t="str">
            <v>AEG</v>
          </cell>
          <cell r="E411" t="str">
            <v>Rokugan</v>
          </cell>
          <cell r="AF411">
            <v>0.33</v>
          </cell>
          <cell r="AL411">
            <v>0.33</v>
          </cell>
          <cell r="AR411">
            <v>0.33</v>
          </cell>
        </row>
        <row r="412">
          <cell r="A412" t="str">
            <v>Yoritomo Elite Guard</v>
          </cell>
          <cell r="D412" t="str">
            <v>AEG</v>
          </cell>
          <cell r="E412" t="str">
            <v>Way of the Samurai</v>
          </cell>
          <cell r="AF412">
            <v>0.33</v>
          </cell>
          <cell r="AL412">
            <v>0.33</v>
          </cell>
          <cell r="AR412">
            <v>0.33</v>
          </cell>
        </row>
        <row r="413">
          <cell r="A413" t="str">
            <v>Zerth Cenobite</v>
          </cell>
          <cell r="C413" t="str">
            <v>Requirements:
Base Attack Bonus: +4
Knowledge (Outer Planes): 8 ranks
Feats: Improved Unarmed Strike, Deflect Arrows, Dodge, Mobility
Alignment: Any Lawful
Special: Must find the Monastery of Zerth'Ad'Lun amidst the chaos of limbo, successfully petition the sensei for membership, and complete a unique trial determined by the sensei.
1st: Student of Perfection; Sense Fate
2nd: Combat Foresight
3rd: Danger Sense
4th: Improved Foresight
5th: Insight; Ki Strike +1
6th: Time Step
7th: Discerning Attack
8th: Timeless Body; Ki Strike +2
9th: Improved Insight
10th: Timeless; Ki Strike +3
Note: Monks may multiclass freely with this class.
NOTE: This is for characters WITHOUT 'Monk' as one of thier classes.</v>
          </cell>
          <cell r="D413" t="str">
            <v>Piazo</v>
          </cell>
          <cell r="E413" t="str">
            <v>Dragon 281</v>
          </cell>
          <cell r="F413">
            <v>34</v>
          </cell>
          <cell r="G413">
            <v>10</v>
          </cell>
          <cell r="H413">
            <v>8</v>
          </cell>
          <cell r="I413">
            <v>0.75</v>
          </cell>
          <cell r="J413">
            <v>1</v>
          </cell>
          <cell r="AA413" t="str">
            <v>Wis</v>
          </cell>
          <cell r="AC413">
            <v>0.2</v>
          </cell>
          <cell r="AD413">
            <v>1</v>
          </cell>
          <cell r="AE413">
            <v>1</v>
          </cell>
          <cell r="AF413">
            <v>0.5</v>
          </cell>
          <cell r="AL413">
            <v>0.5</v>
          </cell>
          <cell r="AR413">
            <v>0.5</v>
          </cell>
          <cell r="CJ413">
            <v>1</v>
          </cell>
          <cell r="CK413">
            <v>1</v>
          </cell>
          <cell r="CS413">
            <v>4</v>
          </cell>
          <cell r="CT413" t="str">
            <v>Balance</v>
          </cell>
          <cell r="CU413" t="str">
            <v>Climb</v>
          </cell>
          <cell r="CV413" t="str">
            <v>Concentration</v>
          </cell>
          <cell r="CW413" t="str">
            <v>Craft (General)</v>
          </cell>
          <cell r="CX413" t="str">
            <v>Diplomacy</v>
          </cell>
          <cell r="CY413" t="str">
            <v>Escape Artist</v>
          </cell>
          <cell r="CZ413" t="str">
            <v>Hide</v>
          </cell>
          <cell r="DA413" t="str">
            <v>Jump</v>
          </cell>
          <cell r="DB413" t="str">
            <v>Knowledge (Outer Planes)</v>
          </cell>
          <cell r="DC413" t="str">
            <v>Listen</v>
          </cell>
          <cell r="DD413" t="str">
            <v>Move Silently</v>
          </cell>
          <cell r="DE413" t="str">
            <v>Perform (General)</v>
          </cell>
          <cell r="DF413" t="str">
            <v>Profession (General)</v>
          </cell>
          <cell r="DG413" t="str">
            <v>Tumble</v>
          </cell>
        </row>
        <row r="414">
          <cell r="A414" t="str">
            <v>Zerth Cenobite (w/ Monk)</v>
          </cell>
          <cell r="C414" t="str">
            <v>Requirements:
Base Attack Bonus: +4
Knowledge (Outer Planes): 8 ranks
Feats: Improved Unarmed Strike, Deflect Arrows, Dodge, Mobility
Alignment: Any Lawful
Special: Must find the Monastery of Zerth'Ad'Lun amidst the chaos of limbo, successfully petition the sensei for membership, and complete a unique trial determined by the sensei.
1st: Student of Perfection; Sense Fate
2nd: Combat Foresight
3rd: Danger Sense
4th: Improved Foresight
5th: Insight; Ki Strike +1
6th: Time Step
7th: Discerning Attack
8th: Timeless Body; Ki Strike +2
9th: Improved Insight
10th: Timeless; Ki Strike +3
Note: Monks may multiclass freely with this class.
NOTE: This is for characters WITH 'Monk' as one of thier classes.</v>
          </cell>
          <cell r="D414" t="str">
            <v>Piazo</v>
          </cell>
          <cell r="E414" t="str">
            <v>Dragon 281</v>
          </cell>
          <cell r="F414">
            <v>34</v>
          </cell>
          <cell r="G414">
            <v>10</v>
          </cell>
          <cell r="H414">
            <v>8</v>
          </cell>
          <cell r="I414">
            <v>0.75</v>
          </cell>
          <cell r="J414">
            <v>1</v>
          </cell>
          <cell r="AC414">
            <v>0.2</v>
          </cell>
          <cell r="AD414">
            <v>1</v>
          </cell>
          <cell r="AE414">
            <v>1</v>
          </cell>
          <cell r="AF414">
            <v>0.5</v>
          </cell>
          <cell r="AL414">
            <v>0.5</v>
          </cell>
          <cell r="AR414">
            <v>0.5</v>
          </cell>
          <cell r="CJ414">
            <v>1</v>
          </cell>
          <cell r="CK414">
            <v>1</v>
          </cell>
          <cell r="CS414">
            <v>4</v>
          </cell>
          <cell r="CT414" t="str">
            <v>Balance</v>
          </cell>
          <cell r="CU414" t="str">
            <v>Climb</v>
          </cell>
          <cell r="CV414" t="str">
            <v>Concentration</v>
          </cell>
          <cell r="CW414" t="str">
            <v>Craft (General)</v>
          </cell>
          <cell r="CX414" t="str">
            <v>Diplomacy</v>
          </cell>
          <cell r="CY414" t="str">
            <v>Escape Artist</v>
          </cell>
          <cell r="CZ414" t="str">
            <v>Hide</v>
          </cell>
          <cell r="DA414" t="str">
            <v>Jump</v>
          </cell>
          <cell r="DB414" t="str">
            <v>Knowledge (Outer Planes)</v>
          </cell>
          <cell r="DC414" t="str">
            <v>Listen</v>
          </cell>
          <cell r="DD414" t="str">
            <v>Move Silently</v>
          </cell>
          <cell r="DE414" t="str">
            <v>Perform (General)</v>
          </cell>
          <cell r="DF414" t="str">
            <v>Profession (General)</v>
          </cell>
          <cell r="DG414" t="str">
            <v>Tumble</v>
          </cell>
        </row>
        <row r="415">
          <cell r="A415" t="str">
            <v>Zhentarim Skymage</v>
          </cell>
          <cell r="C415" t="str">
            <v>Feats:  Combat Casting, Iron Will, Mounted Combat
Skills:  Diplomacy 2 ranks, Handle Animal 2 ranks, Knowledge (Geography) 2 ranks, Ride 2 ranks, Scry 3 ranks, Spellcraft 4 ranks
Spellcasting:  Must be able to cast detect thoughts, invisibility, suggestion, &amp; a summon monster spell of 3rd level or higher.
Special:  Must be in good standing with the Zhentarim.
Spellcasting:  Sky Mages gain +1 level per sky mage level in an existing class.
Weapon and Armor Proficiency:  Sky mages gain no proficiency in any weapons, armor, or shields.
1st:  Bonus Scrolls, Flying Mount
2nd:  Bonus Scrolls, Flying Feat, Craft Wand
3rd:  Bonus Scrolls, Spell Focus, Share Spells
4th:  Bonus Scrolls, Skill Focus, Flying Feat
5th:  Bonus Scrolls, Enlarge Spell</v>
          </cell>
          <cell r="D415" t="str">
            <v>WotC</v>
          </cell>
          <cell r="E415" t="str">
            <v>Lords of Darkness</v>
          </cell>
          <cell r="F415">
            <v>102</v>
          </cell>
          <cell r="G415">
            <v>5</v>
          </cell>
          <cell r="H415">
            <v>4</v>
          </cell>
          <cell r="I415">
            <v>0.5</v>
          </cell>
          <cell r="AF415">
            <v>0.5</v>
          </cell>
          <cell r="AL415">
            <v>0.33</v>
          </cell>
          <cell r="AR415">
            <v>0.33</v>
          </cell>
          <cell r="AX415">
            <v>2</v>
          </cell>
          <cell r="AZ415" t="str">
            <v>List_Validation</v>
          </cell>
          <cell r="CS415">
            <v>2</v>
          </cell>
          <cell r="CT415" t="str">
            <v>Balance</v>
          </cell>
          <cell r="CU415" t="str">
            <v>Concentration</v>
          </cell>
          <cell r="CV415" t="str">
            <v>Craft (General)</v>
          </cell>
          <cell r="CW415" t="str">
            <v>Diplomacy</v>
          </cell>
          <cell r="CX415" t="str">
            <v>Handle Animal</v>
          </cell>
          <cell r="CY415" t="str">
            <v>Innuendo</v>
          </cell>
          <cell r="CZ415" t="str">
            <v>Knowledge (Geography)</v>
          </cell>
          <cell r="DA415" t="str">
            <v>Knowledge (Arcana)</v>
          </cell>
          <cell r="DB415" t="str">
            <v>Profession (General)</v>
          </cell>
          <cell r="DC415" t="str">
            <v>Ride</v>
          </cell>
          <cell r="DD415" t="str">
            <v>Spellcraft</v>
          </cell>
          <cell r="DE415" t="str">
            <v>Survival</v>
          </cell>
        </row>
        <row r="423">
          <cell r="A423" t="str">
            <v>Abjurer</v>
          </cell>
          <cell r="B423" t="str">
            <v>Abj</v>
          </cell>
          <cell r="C423">
            <v>3</v>
          </cell>
          <cell r="F423" t="str">
            <v>]Wizardly Weapons[Club, dagger, heavy &amp; light crossbow, quarterstaff</v>
          </cell>
          <cell r="G423" t="str">
            <v>1st:]Bonus Language (Ex)[May take Draconic as a bonus language.</v>
          </cell>
          <cell r="H423" t="str">
            <v>1st:]Arcane Spells (Sp)[Intelligence determines DC, Bonus Spells.</v>
          </cell>
          <cell r="I423" t="str">
            <v>1st:]Familiar (Ex)[</v>
          </cell>
          <cell r="J423" t="str">
            <v>1st:]Scribe Scroll (Ex)[Per the feat.</v>
          </cell>
          <cell r="K423" t="str">
            <v>1st:]Spellbook (Ex)[Starts with all 0 level spells and any 3 1st level spells.</v>
          </cell>
          <cell r="L423" t="str">
            <v>][Add 2 spells per class level gained.</v>
          </cell>
          <cell r="M423" t="str">
            <v>1st:]Spell Mastery (Sp)[Read Magic</v>
          </cell>
          <cell r="N423" t="str">
            <v>1st:]Bonus Metamagic Feat (Ex)[1 feat(s) earned.</v>
          </cell>
          <cell r="O423" t="str">
            <v>1st:]School Specialization (Ex)[</v>
          </cell>
          <cell r="AK423" t="b">
            <v>1</v>
          </cell>
          <cell r="AL423">
            <v>1</v>
          </cell>
          <cell r="AM423">
            <v>1</v>
          </cell>
          <cell r="AN423">
            <v>1</v>
          </cell>
          <cell r="AO423">
            <v>1</v>
          </cell>
          <cell r="AP423">
            <v>1</v>
          </cell>
          <cell r="AQ423">
            <v>1</v>
          </cell>
          <cell r="AR423">
            <v>1</v>
          </cell>
          <cell r="AS423">
            <v>1</v>
          </cell>
          <cell r="AT423">
            <v>1</v>
          </cell>
          <cell r="AU423" t="str">
            <v/>
          </cell>
          <cell r="AV423" t="str">
            <v/>
          </cell>
          <cell r="AW423" t="str">
            <v/>
          </cell>
          <cell r="AX423" t="str">
            <v/>
          </cell>
          <cell r="AY423" t="str">
            <v/>
          </cell>
          <cell r="AZ423" t="str">
            <v/>
          </cell>
          <cell r="BA423" t="str">
            <v/>
          </cell>
          <cell r="BB423" t="str">
            <v/>
          </cell>
          <cell r="BC423" t="str">
            <v/>
          </cell>
          <cell r="BD423" t="str">
            <v/>
          </cell>
          <cell r="BE423" t="str">
            <v/>
          </cell>
          <cell r="BF423" t="str">
            <v/>
          </cell>
          <cell r="BG423" t="str">
            <v/>
          </cell>
          <cell r="BH423" t="str">
            <v/>
          </cell>
          <cell r="BI423" t="str">
            <v/>
          </cell>
          <cell r="BJ423" t="str">
            <v/>
          </cell>
          <cell r="BK423" t="str">
            <v/>
          </cell>
          <cell r="BL423" t="str">
            <v/>
          </cell>
          <cell r="BM423" t="str">
            <v/>
          </cell>
          <cell r="BN423" t="str">
            <v/>
          </cell>
          <cell r="BO423" t="str">
            <v/>
          </cell>
          <cell r="BP423">
            <v>9</v>
          </cell>
        </row>
        <row r="424">
          <cell r="A424" t="str">
            <v>Acolyte of the Crystal Path</v>
          </cell>
          <cell r="B424" t="str">
            <v>Acp</v>
          </cell>
          <cell r="C424">
            <v>0</v>
          </cell>
          <cell r="G424" t="str">
            <v>1st:]Unarmed Attack Progression (Ex)[Levels stack with Monk levels for BAB progression.</v>
          </cell>
          <cell r="H424" t="str">
            <v>1st:]Crystal Path (Su)[Weight &amp; appearance changes.  See p. 25.</v>
          </cell>
          <cell r="I424" t="str">
            <v>2nd:]Emerald Fists (Su)[Unarmed attacks able to pierce DR +0.</v>
          </cell>
          <cell r="J424" t="str">
            <v>3rd:]Flawless Stone (Su)[DR 1 / +0</v>
          </cell>
          <cell r="K424" t="str">
            <v>5th:]Rigid Body (Su)[DR 10 / -- vs. constriction.</v>
          </cell>
          <cell r="L424" t="str">
            <v>7th:]Earth Mastery (Ex[+1 to hit &amp; damage if both he &amp; foe are on the ground.</v>
          </cell>
          <cell r="M424" t="str">
            <v>10th:]Critical Resistance (Su)[50% resistance to crits.</v>
          </cell>
          <cell r="N424" t="str">
            <v>10th:]Body of Crystal (Ex)[Gains earth subtype.</v>
          </cell>
          <cell r="AK424" t="str">
            <v/>
          </cell>
          <cell r="AL424" t="str">
            <v/>
          </cell>
          <cell r="AM424" t="str">
            <v/>
          </cell>
          <cell r="AN424" t="str">
            <v/>
          </cell>
          <cell r="AO424" t="str">
            <v/>
          </cell>
          <cell r="AP424" t="str">
            <v/>
          </cell>
          <cell r="AQ424" t="str">
            <v/>
          </cell>
          <cell r="AR424" t="str">
            <v/>
          </cell>
          <cell r="AS424" t="str">
            <v/>
          </cell>
          <cell r="AT424" t="str">
            <v/>
          </cell>
          <cell r="AU424" t="str">
            <v/>
          </cell>
          <cell r="AV424" t="str">
            <v/>
          </cell>
          <cell r="AW424" t="str">
            <v/>
          </cell>
          <cell r="AX424" t="str">
            <v/>
          </cell>
          <cell r="AY424" t="str">
            <v/>
          </cell>
          <cell r="AZ424" t="str">
            <v/>
          </cell>
          <cell r="BA424" t="str">
            <v/>
          </cell>
          <cell r="BB424" t="str">
            <v/>
          </cell>
          <cell r="BC424" t="str">
            <v/>
          </cell>
          <cell r="BD424" t="str">
            <v/>
          </cell>
          <cell r="BE424" t="str">
            <v/>
          </cell>
          <cell r="BF424" t="str">
            <v/>
          </cell>
          <cell r="BG424" t="str">
            <v/>
          </cell>
          <cell r="BH424" t="str">
            <v/>
          </cell>
          <cell r="BI424" t="str">
            <v/>
          </cell>
          <cell r="BJ424" t="str">
            <v/>
          </cell>
          <cell r="BK424" t="str">
            <v/>
          </cell>
          <cell r="BL424" t="str">
            <v/>
          </cell>
          <cell r="BM424" t="str">
            <v/>
          </cell>
          <cell r="BN424" t="str">
            <v/>
          </cell>
          <cell r="BO424" t="str">
            <v/>
          </cell>
          <cell r="BP424">
            <v>0</v>
          </cell>
        </row>
        <row r="425">
          <cell r="A425" t="str">
            <v>Acolyte of the Skin</v>
          </cell>
          <cell r="B425" t="str">
            <v>Skn</v>
          </cell>
          <cell r="C425">
            <v>0</v>
          </cell>
          <cell r="G425" t="str">
            <v>1st:]Wear Fiend (Su)[See T&amp;B p. 44; +1 natural armor bonus,</v>
          </cell>
          <cell r="H425" t="str">
            <v>][+2 inherit Dexterity, 60' darkvision, Poison 1/day (at 16th lvl)</v>
          </cell>
          <cell r="I425" t="str">
            <v>2nd:]Flame Resistant (Ex)[Fire Resistance 20</v>
          </cell>
          <cell r="J425" t="str">
            <v>2nd:]Spells per day(Sp)[+0 level(s) toward a pervious arcane caster level.</v>
          </cell>
          <cell r="K425" t="str">
            <v>3rd:]Fiendish Glare (Su) (1/day)[Any one foe within 100'.</v>
          </cell>
          <cell r="L425" t="str">
            <v>][Will DC 20 or stunned (less than 51 hp: 3d4 rnds; less than 100 hp: 2d4 rnds; less than 150 hp: 1d4 rnds) and</v>
          </cell>
          <cell r="M425" t="str">
            <v>][-2 morale to attack, damage, saves for 10 minutes.</v>
          </cell>
          <cell r="N425" t="str">
            <v>4th:]Fiendish Knowledge[Bonus feat</v>
          </cell>
          <cell r="O425" t="str">
            <v>5th:]Skin Adaptation (Su)[total bonuses: +2 natural armor bonus;</v>
          </cell>
          <cell r="P425" t="str">
            <v>][+2 inherit DEX, 120' Darkvision, +2 inherit CON, Poison 2/day (at 16th lvl)</v>
          </cell>
          <cell r="Q425" t="str">
            <v>][(Above bonuses supercede "Wear Fiend" class ability)</v>
          </cell>
          <cell r="R425" t="str">
            <v>6th:]Cold Resistant (Ex)[Cold Resistance 20</v>
          </cell>
          <cell r="S425" t="str">
            <v>7th:]Glare of the Pit (Su) (1/day)[Fire rays shoot from eyes;</v>
          </cell>
          <cell r="T425" t="str">
            <v>][ranged touch attack, 8d6 fire dmg per ray.</v>
          </cell>
          <cell r="U425" t="str">
            <v>8th:]Fiendish Knowledge[Bonus feat</v>
          </cell>
          <cell r="V425" t="str">
            <v>9th:]Summon Fiend (Sp)[See T&amp;B p. 45.</v>
          </cell>
          <cell r="W425" t="str">
            <v>10th:]Symbiosis[Type changes to "Outsider"; DR 20/+1</v>
          </cell>
          <cell r="AK425" t="str">
            <v/>
          </cell>
          <cell r="AL425" t="str">
            <v/>
          </cell>
          <cell r="AM425" t="str">
            <v/>
          </cell>
          <cell r="AN425" t="str">
            <v/>
          </cell>
          <cell r="AO425" t="str">
            <v/>
          </cell>
          <cell r="AP425" t="str">
            <v/>
          </cell>
          <cell r="AQ425" t="str">
            <v/>
          </cell>
          <cell r="AR425" t="str">
            <v/>
          </cell>
          <cell r="AS425" t="str">
            <v/>
          </cell>
          <cell r="AT425" t="str">
            <v/>
          </cell>
          <cell r="AU425" t="str">
            <v/>
          </cell>
          <cell r="AV425" t="str">
            <v/>
          </cell>
          <cell r="AW425" t="str">
            <v/>
          </cell>
          <cell r="AX425" t="str">
            <v/>
          </cell>
          <cell r="AY425" t="str">
            <v/>
          </cell>
          <cell r="AZ425" t="str">
            <v/>
          </cell>
          <cell r="BA425" t="str">
            <v/>
          </cell>
          <cell r="BB425" t="str">
            <v/>
          </cell>
          <cell r="BC425" t="str">
            <v/>
          </cell>
          <cell r="BD425" t="str">
            <v/>
          </cell>
          <cell r="BE425" t="str">
            <v/>
          </cell>
          <cell r="BF425" t="str">
            <v/>
          </cell>
          <cell r="BG425" t="str">
            <v/>
          </cell>
          <cell r="BH425" t="str">
            <v/>
          </cell>
          <cell r="BI425" t="str">
            <v/>
          </cell>
          <cell r="BJ425" t="str">
            <v/>
          </cell>
          <cell r="BK425" t="str">
            <v/>
          </cell>
          <cell r="BL425" t="str">
            <v/>
          </cell>
          <cell r="BM425" t="str">
            <v/>
          </cell>
          <cell r="BN425" t="str">
            <v/>
          </cell>
          <cell r="BO425" t="str">
            <v/>
          </cell>
          <cell r="BP425">
            <v>0</v>
          </cell>
        </row>
        <row r="426">
          <cell r="A426" t="str">
            <v>Adept</v>
          </cell>
          <cell r="B426" t="str">
            <v>.</v>
          </cell>
          <cell r="C426">
            <v>0</v>
          </cell>
          <cell r="F426" t="str">
            <v>]Simple Weapons[</v>
          </cell>
          <cell r="G426" t="str">
            <v>1st:]Divine Spells (Sp)[Wisdom determines DC, bonus spells</v>
          </cell>
          <cell r="H426" t="str">
            <v>2nd:]Familiar (Ex)[</v>
          </cell>
          <cell r="AK426" t="str">
            <v/>
          </cell>
          <cell r="AL426" t="str">
            <v/>
          </cell>
          <cell r="AM426" t="str">
            <v/>
          </cell>
          <cell r="AN426" t="str">
            <v/>
          </cell>
          <cell r="AO426" t="str">
            <v/>
          </cell>
          <cell r="AP426" t="str">
            <v/>
          </cell>
          <cell r="AQ426" t="str">
            <v/>
          </cell>
          <cell r="AR426" t="str">
            <v/>
          </cell>
          <cell r="AS426" t="str">
            <v/>
          </cell>
          <cell r="AT426" t="str">
            <v/>
          </cell>
          <cell r="AU426" t="str">
            <v/>
          </cell>
          <cell r="AV426" t="str">
            <v/>
          </cell>
          <cell r="AW426" t="str">
            <v/>
          </cell>
          <cell r="AX426" t="str">
            <v/>
          </cell>
          <cell r="AY426" t="str">
            <v/>
          </cell>
          <cell r="AZ426" t="str">
            <v/>
          </cell>
          <cell r="BA426" t="str">
            <v/>
          </cell>
          <cell r="BB426" t="str">
            <v/>
          </cell>
          <cell r="BC426" t="str">
            <v/>
          </cell>
          <cell r="BD426" t="str">
            <v/>
          </cell>
          <cell r="BE426" t="str">
            <v/>
          </cell>
          <cell r="BF426" t="str">
            <v/>
          </cell>
          <cell r="BG426" t="str">
            <v/>
          </cell>
          <cell r="BH426" t="str">
            <v/>
          </cell>
          <cell r="BI426" t="str">
            <v/>
          </cell>
          <cell r="BJ426" t="str">
            <v/>
          </cell>
          <cell r="BK426" t="str">
            <v/>
          </cell>
          <cell r="BL426" t="str">
            <v/>
          </cell>
          <cell r="BM426" t="str">
            <v/>
          </cell>
          <cell r="BN426" t="str">
            <v/>
          </cell>
          <cell r="BO426" t="str">
            <v/>
          </cell>
          <cell r="BP426">
            <v>0</v>
          </cell>
        </row>
        <row r="427">
          <cell r="A427" t="str">
            <v>Air Lord</v>
          </cell>
          <cell r="B427" t="str">
            <v>.</v>
          </cell>
          <cell r="C427">
            <v>0</v>
          </cell>
          <cell r="D427" t="str">
            <v>]Light, Medium Armor[</v>
          </cell>
          <cell r="E427" t="str">
            <v>]Shield Use[</v>
          </cell>
          <cell r="F427" t="str">
            <v>]Simple, Martial Weapons[</v>
          </cell>
          <cell r="G427" t="str">
            <v>1st:]Improved Aerial Rider (Ex)[+3 bonus to the ride skill while on a flying mount.</v>
          </cell>
          <cell r="H427" t="str">
            <v>1st:]Bonus Feats (Ex)[1 feat(s) earned.  See p.34 for list.</v>
          </cell>
          <cell r="I427" t="str">
            <v>2nd:]Aerial Mount (Ex)[Gains a flying mount a CR of 3 or less.</v>
          </cell>
          <cell r="J427" t="str">
            <v>3rd:]Swoop Attack (Ex)[Mount has the Flyby Attack feat while mounted by the air lord.</v>
          </cell>
          <cell r="K427" t="str">
            <v>][Air lord scores 2x damage against the same target.  Stacks with Spirited Charge.</v>
          </cell>
          <cell r="L427" t="str">
            <v>4th:]Feather Fall (Sp)[Permanent feather fall.</v>
          </cell>
          <cell r="M427" t="str">
            <v>7th:]Aerial Awareness (Ex)[+2 to Listen &amp; +4 to Spot while airborne.</v>
          </cell>
          <cell r="N427" t="str">
            <v>8th:]Summon Air Elemental (Sp)[As cast by an 8th lvl sorcerer.</v>
          </cell>
          <cell r="AK427" t="str">
            <v/>
          </cell>
          <cell r="AL427" t="str">
            <v/>
          </cell>
          <cell r="AM427" t="str">
            <v/>
          </cell>
          <cell r="AN427" t="str">
            <v/>
          </cell>
          <cell r="AO427" t="str">
            <v/>
          </cell>
          <cell r="AP427" t="str">
            <v/>
          </cell>
          <cell r="AQ427" t="str">
            <v/>
          </cell>
          <cell r="AR427" t="str">
            <v/>
          </cell>
          <cell r="AS427" t="str">
            <v/>
          </cell>
          <cell r="AT427" t="str">
            <v/>
          </cell>
          <cell r="AU427" t="str">
            <v/>
          </cell>
          <cell r="AV427" t="str">
            <v/>
          </cell>
          <cell r="AW427" t="str">
            <v/>
          </cell>
          <cell r="AX427" t="str">
            <v/>
          </cell>
          <cell r="AY427" t="str">
            <v/>
          </cell>
          <cell r="AZ427" t="str">
            <v/>
          </cell>
          <cell r="BA427" t="str">
            <v/>
          </cell>
          <cell r="BB427" t="str">
            <v/>
          </cell>
          <cell r="BC427" t="str">
            <v/>
          </cell>
          <cell r="BD427" t="str">
            <v/>
          </cell>
          <cell r="BE427" t="str">
            <v/>
          </cell>
          <cell r="BF427" t="str">
            <v/>
          </cell>
          <cell r="BG427" t="str">
            <v/>
          </cell>
          <cell r="BH427" t="str">
            <v/>
          </cell>
          <cell r="BI427" t="str">
            <v/>
          </cell>
          <cell r="BJ427" t="str">
            <v/>
          </cell>
          <cell r="BK427" t="str">
            <v/>
          </cell>
          <cell r="BL427" t="str">
            <v/>
          </cell>
          <cell r="BM427" t="str">
            <v/>
          </cell>
          <cell r="BN427" t="str">
            <v/>
          </cell>
          <cell r="BO427" t="str">
            <v/>
          </cell>
          <cell r="BP427">
            <v>0</v>
          </cell>
        </row>
        <row r="428">
          <cell r="A428" t="str">
            <v>Akodo Forward Sentry</v>
          </cell>
          <cell r="C428">
            <v>0</v>
          </cell>
          <cell r="AK428" t="str">
            <v/>
          </cell>
          <cell r="AL428" t="str">
            <v/>
          </cell>
          <cell r="AM428" t="str">
            <v/>
          </cell>
          <cell r="AN428" t="str">
            <v/>
          </cell>
          <cell r="AO428" t="str">
            <v/>
          </cell>
          <cell r="AP428" t="str">
            <v/>
          </cell>
          <cell r="AQ428" t="str">
            <v/>
          </cell>
          <cell r="AR428" t="str">
            <v/>
          </cell>
          <cell r="AS428" t="str">
            <v/>
          </cell>
          <cell r="AT428" t="str">
            <v/>
          </cell>
          <cell r="AU428" t="str">
            <v/>
          </cell>
          <cell r="AV428" t="str">
            <v/>
          </cell>
          <cell r="AW428" t="str">
            <v/>
          </cell>
          <cell r="AX428" t="str">
            <v/>
          </cell>
          <cell r="AY428" t="str">
            <v/>
          </cell>
          <cell r="AZ428" t="str">
            <v/>
          </cell>
          <cell r="BA428" t="str">
            <v/>
          </cell>
          <cell r="BB428" t="str">
            <v/>
          </cell>
          <cell r="BC428" t="str">
            <v/>
          </cell>
          <cell r="BD428" t="str">
            <v/>
          </cell>
          <cell r="BE428" t="str">
            <v/>
          </cell>
          <cell r="BF428" t="str">
            <v/>
          </cell>
          <cell r="BG428" t="str">
            <v/>
          </cell>
          <cell r="BH428" t="str">
            <v/>
          </cell>
          <cell r="BI428" t="str">
            <v/>
          </cell>
          <cell r="BJ428" t="str">
            <v/>
          </cell>
          <cell r="BK428" t="str">
            <v/>
          </cell>
          <cell r="BL428" t="str">
            <v/>
          </cell>
          <cell r="BM428" t="str">
            <v/>
          </cell>
          <cell r="BN428" t="str">
            <v/>
          </cell>
          <cell r="BO428" t="str">
            <v/>
          </cell>
          <cell r="BP428">
            <v>0</v>
          </cell>
        </row>
        <row r="429">
          <cell r="A429" t="str">
            <v>Alchemist</v>
          </cell>
          <cell r="B429" t="str">
            <v>.</v>
          </cell>
          <cell r="C429">
            <v>0</v>
          </cell>
          <cell r="D429" t="str">
            <v>]Light Armor[</v>
          </cell>
          <cell r="F429" t="str">
            <v>]Simple Weapons[</v>
          </cell>
          <cell r="G429" t="str">
            <v>1st:]Brew Alchemical Elixir (Ex)[Intelligence determines elixirs per week &amp; DCs.</v>
          </cell>
          <cell r="H429" t="str">
            <v>1st:]Tome (Ex)[As a wizard's spellbook.</v>
          </cell>
          <cell r="I429" t="str">
            <v>3rd:]Alchemical Cant (Ex)[Can read/write the secret symbolic language of alchemists.</v>
          </cell>
          <cell r="J429" t="str">
            <v>5th:]Bonus Metamagic Feat (Ex)[0 earned so far.</v>
          </cell>
          <cell r="K429" t="str">
            <v>11th:]Apprentice (Ex)[0 apprentice(s) to help create elixirs.  See p.24</v>
          </cell>
          <cell r="AK429" t="str">
            <v/>
          </cell>
          <cell r="AL429" t="str">
            <v/>
          </cell>
          <cell r="AM429" t="str">
            <v/>
          </cell>
          <cell r="AN429" t="str">
            <v/>
          </cell>
          <cell r="AO429" t="str">
            <v/>
          </cell>
          <cell r="AP429" t="str">
            <v/>
          </cell>
          <cell r="AQ429" t="str">
            <v/>
          </cell>
          <cell r="AR429" t="str">
            <v/>
          </cell>
          <cell r="AS429" t="str">
            <v/>
          </cell>
          <cell r="AT429" t="str">
            <v/>
          </cell>
          <cell r="AU429" t="str">
            <v/>
          </cell>
          <cell r="AV429" t="str">
            <v/>
          </cell>
          <cell r="AW429" t="str">
            <v/>
          </cell>
          <cell r="AX429" t="str">
            <v/>
          </cell>
          <cell r="AY429" t="str">
            <v/>
          </cell>
          <cell r="AZ429" t="str">
            <v/>
          </cell>
          <cell r="BA429" t="str">
            <v/>
          </cell>
          <cell r="BB429" t="str">
            <v/>
          </cell>
          <cell r="BC429" t="str">
            <v/>
          </cell>
          <cell r="BD429" t="str">
            <v/>
          </cell>
          <cell r="BE429" t="str">
            <v/>
          </cell>
          <cell r="BF429" t="str">
            <v/>
          </cell>
          <cell r="BG429" t="str">
            <v/>
          </cell>
          <cell r="BH429" t="str">
            <v/>
          </cell>
          <cell r="BI429" t="str">
            <v/>
          </cell>
          <cell r="BJ429" t="str">
            <v/>
          </cell>
          <cell r="BK429" t="str">
            <v/>
          </cell>
          <cell r="BL429" t="str">
            <v/>
          </cell>
          <cell r="BM429" t="str">
            <v/>
          </cell>
          <cell r="BN429" t="str">
            <v/>
          </cell>
          <cell r="BO429" t="str">
            <v/>
          </cell>
          <cell r="BP429">
            <v>0</v>
          </cell>
        </row>
        <row r="430">
          <cell r="A430" t="str">
            <v>Algahor</v>
          </cell>
          <cell r="C430">
            <v>0</v>
          </cell>
          <cell r="AK430" t="str">
            <v/>
          </cell>
          <cell r="AL430" t="str">
            <v/>
          </cell>
          <cell r="AM430" t="str">
            <v/>
          </cell>
          <cell r="AN430" t="str">
            <v/>
          </cell>
          <cell r="AO430" t="str">
            <v/>
          </cell>
          <cell r="AP430" t="str">
            <v/>
          </cell>
          <cell r="AQ430" t="str">
            <v/>
          </cell>
          <cell r="AR430" t="str">
            <v/>
          </cell>
          <cell r="AS430" t="str">
            <v/>
          </cell>
          <cell r="AT430" t="str">
            <v/>
          </cell>
          <cell r="AU430" t="str">
            <v/>
          </cell>
          <cell r="AV430" t="str">
            <v/>
          </cell>
          <cell r="AW430" t="str">
            <v/>
          </cell>
          <cell r="AX430" t="str">
            <v/>
          </cell>
          <cell r="AY430" t="str">
            <v/>
          </cell>
          <cell r="AZ430" t="str">
            <v/>
          </cell>
          <cell r="BA430" t="str">
            <v/>
          </cell>
          <cell r="BB430" t="str">
            <v/>
          </cell>
          <cell r="BC430" t="str">
            <v/>
          </cell>
          <cell r="BD430" t="str">
            <v/>
          </cell>
          <cell r="BE430" t="str">
            <v/>
          </cell>
          <cell r="BF430" t="str">
            <v/>
          </cell>
          <cell r="BG430" t="str">
            <v/>
          </cell>
          <cell r="BH430" t="str">
            <v/>
          </cell>
          <cell r="BI430" t="str">
            <v/>
          </cell>
          <cell r="BJ430" t="str">
            <v/>
          </cell>
          <cell r="BK430" t="str">
            <v/>
          </cell>
          <cell r="BL430" t="str">
            <v/>
          </cell>
          <cell r="BM430" t="str">
            <v/>
          </cell>
          <cell r="BN430" t="str">
            <v/>
          </cell>
          <cell r="BO430" t="str">
            <v/>
          </cell>
          <cell r="BP430">
            <v>0</v>
          </cell>
        </row>
        <row r="431">
          <cell r="A431" t="str">
            <v>Alienist</v>
          </cell>
          <cell r="B431" t="str">
            <v>Aln</v>
          </cell>
          <cell r="C431">
            <v>0</v>
          </cell>
          <cell r="G431" t="str">
            <v>1st:]Spells per Day[+1 level per level of Alienist.</v>
          </cell>
          <cell r="H431" t="str">
            <v>1st:]Summon Alien (Sp)[Any summon monster spell calls</v>
          </cell>
          <cell r="I431" t="str">
            <v>][a pseudonatural version of the creature chosen; see T&amp;B p. 47.</v>
          </cell>
          <cell r="J431" t="str">
            <v>2nd:]Alien Blessing[+1 insight bonus to all saves;</v>
          </cell>
          <cell r="K431" t="str">
            <v>][permanently loses 2 points of Wisdom.</v>
          </cell>
          <cell r="L431" t="str">
            <v>3rd:]Metamagic Secret[Bonus Metamagic Feat</v>
          </cell>
          <cell r="M431" t="str">
            <v>4th:]Mad Certainty[Gains the Toughness feat and phobia</v>
          </cell>
          <cell r="N431" t="str">
            <v>][vs. a specific type of creature (-2 to attacks, saves, CHA-based</v>
          </cell>
          <cell r="O431" t="str">
            <v>][skills and abilities); creature gains +2 morale bonus to AC vs. Alienist.</v>
          </cell>
          <cell r="P431" t="str">
            <v>5th:]Pseudonatural Familiar[Familiar gains Pseudonatural template</v>
          </cell>
          <cell r="Q431" t="str">
            <v>][(see Tome &amp; Blood page 47 for particulars).</v>
          </cell>
          <cell r="R431" t="str">
            <v>6th:]Extra Summoning[Gains one extra spell slot of the Alienists'</v>
          </cell>
          <cell r="S431" t="str">
            <v>][highest spell level which can only be used for a summoning spell.</v>
          </cell>
          <cell r="T431" t="str">
            <v>7th:]Metamagic Secret[Bonus Metamagic Feat</v>
          </cell>
          <cell r="U431" t="str">
            <v>8th:]Insane Certainty[Gains the Toughness feat and phobia</v>
          </cell>
          <cell r="V431" t="str">
            <v>][vs. a specific type of creature (-6 to attacks, saves, CHA-based</v>
          </cell>
          <cell r="W431" t="str">
            <v>][skills and abilities); creature gains +6 morale bonus to AC vs. Alienist.</v>
          </cell>
          <cell r="X431" t="str">
            <v>9th:]Timeless Body[No add'l aging penalties; no magical aging.</v>
          </cell>
          <cell r="Y431" t="str">
            <v>10th:]Transcendence (Su)[Type changes to "Outsider"; DR 20/+1</v>
          </cell>
          <cell r="Z431" t="str">
            <v>][Minor physical change (extra appendage, tentacle, eye, etc.)</v>
          </cell>
          <cell r="AA431" t="str">
            <v>][+2 circumstance to CHA based skill and ability checks to others</v>
          </cell>
          <cell r="AB431" t="str">
            <v>][who study "the Far Realms".  +2 circumstance to Intimidation checks</v>
          </cell>
          <cell r="AC431" t="str">
            <v>][vs. all others when the Alienist reveals abnormal nature.</v>
          </cell>
          <cell r="AK431" t="str">
            <v/>
          </cell>
          <cell r="AL431" t="str">
            <v/>
          </cell>
          <cell r="AM431" t="str">
            <v/>
          </cell>
          <cell r="AN431" t="str">
            <v/>
          </cell>
          <cell r="AO431" t="str">
            <v/>
          </cell>
          <cell r="AP431" t="str">
            <v/>
          </cell>
          <cell r="AQ431" t="str">
            <v/>
          </cell>
          <cell r="AR431" t="str">
            <v/>
          </cell>
          <cell r="AS431" t="str">
            <v/>
          </cell>
          <cell r="AT431" t="str">
            <v/>
          </cell>
          <cell r="AU431" t="str">
            <v/>
          </cell>
          <cell r="AV431" t="str">
            <v/>
          </cell>
          <cell r="AW431" t="str">
            <v/>
          </cell>
          <cell r="AX431" t="str">
            <v/>
          </cell>
          <cell r="AY431" t="str">
            <v/>
          </cell>
          <cell r="AZ431" t="str">
            <v/>
          </cell>
          <cell r="BA431" t="str">
            <v/>
          </cell>
          <cell r="BB431" t="str">
            <v/>
          </cell>
          <cell r="BC431" t="str">
            <v/>
          </cell>
          <cell r="BD431" t="str">
            <v/>
          </cell>
          <cell r="BE431" t="str">
            <v/>
          </cell>
          <cell r="BF431" t="str">
            <v/>
          </cell>
          <cell r="BG431" t="str">
            <v/>
          </cell>
          <cell r="BH431" t="str">
            <v/>
          </cell>
          <cell r="BI431" t="str">
            <v/>
          </cell>
          <cell r="BJ431" t="str">
            <v/>
          </cell>
          <cell r="BK431" t="str">
            <v/>
          </cell>
          <cell r="BL431" t="str">
            <v/>
          </cell>
          <cell r="BM431" t="str">
            <v/>
          </cell>
          <cell r="BN431" t="str">
            <v/>
          </cell>
          <cell r="BO431" t="str">
            <v/>
          </cell>
          <cell r="BP431">
            <v>0</v>
          </cell>
        </row>
        <row r="432">
          <cell r="A432" t="str">
            <v>Ancestral Avenger</v>
          </cell>
          <cell r="C432">
            <v>0</v>
          </cell>
          <cell r="AK432" t="str">
            <v/>
          </cell>
          <cell r="AL432" t="str">
            <v/>
          </cell>
          <cell r="AM432" t="str">
            <v/>
          </cell>
          <cell r="AN432" t="str">
            <v/>
          </cell>
          <cell r="AO432" t="str">
            <v/>
          </cell>
          <cell r="AP432" t="str">
            <v/>
          </cell>
          <cell r="AQ432" t="str">
            <v/>
          </cell>
          <cell r="AR432" t="str">
            <v/>
          </cell>
          <cell r="AS432" t="str">
            <v/>
          </cell>
          <cell r="AT432" t="str">
            <v/>
          </cell>
          <cell r="AU432" t="str">
            <v/>
          </cell>
          <cell r="AV432" t="str">
            <v/>
          </cell>
          <cell r="AW432" t="str">
            <v/>
          </cell>
          <cell r="AX432" t="str">
            <v/>
          </cell>
          <cell r="AY432" t="str">
            <v/>
          </cell>
          <cell r="AZ432" t="str">
            <v/>
          </cell>
          <cell r="BA432" t="str">
            <v/>
          </cell>
          <cell r="BB432" t="str">
            <v/>
          </cell>
          <cell r="BC432" t="str">
            <v/>
          </cell>
          <cell r="BD432" t="str">
            <v/>
          </cell>
          <cell r="BE432" t="str">
            <v/>
          </cell>
          <cell r="BF432" t="str">
            <v/>
          </cell>
          <cell r="BG432" t="str">
            <v/>
          </cell>
          <cell r="BH432" t="str">
            <v/>
          </cell>
          <cell r="BI432" t="str">
            <v/>
          </cell>
          <cell r="BJ432" t="str">
            <v/>
          </cell>
          <cell r="BK432" t="str">
            <v/>
          </cell>
          <cell r="BL432" t="str">
            <v/>
          </cell>
          <cell r="BM432" t="str">
            <v/>
          </cell>
          <cell r="BN432" t="str">
            <v/>
          </cell>
          <cell r="BO432" t="str">
            <v/>
          </cell>
          <cell r="BP432">
            <v>0</v>
          </cell>
        </row>
        <row r="433">
          <cell r="A433" t="str">
            <v>Arachne</v>
          </cell>
          <cell r="C433">
            <v>0</v>
          </cell>
          <cell r="AK433" t="str">
            <v/>
          </cell>
          <cell r="AL433" t="str">
            <v/>
          </cell>
          <cell r="AM433" t="str">
            <v/>
          </cell>
          <cell r="AN433" t="str">
            <v/>
          </cell>
          <cell r="AO433" t="str">
            <v/>
          </cell>
          <cell r="AP433" t="str">
            <v/>
          </cell>
          <cell r="AQ433" t="str">
            <v/>
          </cell>
          <cell r="AR433" t="str">
            <v/>
          </cell>
          <cell r="AS433" t="str">
            <v/>
          </cell>
          <cell r="AT433" t="str">
            <v/>
          </cell>
          <cell r="AU433" t="str">
            <v/>
          </cell>
          <cell r="AV433" t="str">
            <v/>
          </cell>
          <cell r="AW433" t="str">
            <v/>
          </cell>
          <cell r="AX433" t="str">
            <v/>
          </cell>
          <cell r="AY433" t="str">
            <v/>
          </cell>
          <cell r="AZ433" t="str">
            <v/>
          </cell>
          <cell r="BA433" t="str">
            <v/>
          </cell>
          <cell r="BB433" t="str">
            <v/>
          </cell>
          <cell r="BC433" t="str">
            <v/>
          </cell>
          <cell r="BD433" t="str">
            <v/>
          </cell>
          <cell r="BE433" t="str">
            <v/>
          </cell>
          <cell r="BF433" t="str">
            <v/>
          </cell>
          <cell r="BG433" t="str">
            <v/>
          </cell>
          <cell r="BH433" t="str">
            <v/>
          </cell>
          <cell r="BI433" t="str">
            <v/>
          </cell>
          <cell r="BJ433" t="str">
            <v/>
          </cell>
          <cell r="BK433" t="str">
            <v/>
          </cell>
          <cell r="BL433" t="str">
            <v/>
          </cell>
          <cell r="BM433" t="str">
            <v/>
          </cell>
          <cell r="BN433" t="str">
            <v/>
          </cell>
          <cell r="BO433" t="str">
            <v/>
          </cell>
          <cell r="BP433">
            <v>0</v>
          </cell>
        </row>
        <row r="434">
          <cell r="A434" t="str">
            <v>Arachnemancer</v>
          </cell>
          <cell r="C434">
            <v>0</v>
          </cell>
          <cell r="AK434" t="str">
            <v/>
          </cell>
          <cell r="AL434" t="str">
            <v/>
          </cell>
          <cell r="AM434" t="str">
            <v/>
          </cell>
          <cell r="AN434" t="str">
            <v/>
          </cell>
          <cell r="AO434" t="str">
            <v/>
          </cell>
          <cell r="AP434" t="str">
            <v/>
          </cell>
          <cell r="AQ434" t="str">
            <v/>
          </cell>
          <cell r="AR434" t="str">
            <v/>
          </cell>
          <cell r="AS434" t="str">
            <v/>
          </cell>
          <cell r="AT434" t="str">
            <v/>
          </cell>
          <cell r="AU434" t="str">
            <v/>
          </cell>
          <cell r="AV434" t="str">
            <v/>
          </cell>
          <cell r="AW434" t="str">
            <v/>
          </cell>
          <cell r="AX434" t="str">
            <v/>
          </cell>
          <cell r="AY434" t="str">
            <v/>
          </cell>
          <cell r="AZ434" t="str">
            <v/>
          </cell>
          <cell r="BA434" t="str">
            <v/>
          </cell>
          <cell r="BB434" t="str">
            <v/>
          </cell>
          <cell r="BC434" t="str">
            <v/>
          </cell>
          <cell r="BD434" t="str">
            <v/>
          </cell>
          <cell r="BE434" t="str">
            <v/>
          </cell>
          <cell r="BF434" t="str">
            <v/>
          </cell>
          <cell r="BG434" t="str">
            <v/>
          </cell>
          <cell r="BH434" t="str">
            <v/>
          </cell>
          <cell r="BI434" t="str">
            <v/>
          </cell>
          <cell r="BJ434" t="str">
            <v/>
          </cell>
          <cell r="BK434" t="str">
            <v/>
          </cell>
          <cell r="BL434" t="str">
            <v/>
          </cell>
          <cell r="BM434" t="str">
            <v/>
          </cell>
          <cell r="BN434" t="str">
            <v/>
          </cell>
          <cell r="BO434" t="str">
            <v/>
          </cell>
          <cell r="BP434">
            <v>0</v>
          </cell>
        </row>
        <row r="435">
          <cell r="A435" t="str">
            <v>Arcane Archer</v>
          </cell>
          <cell r="C435">
            <v>0</v>
          </cell>
          <cell r="AK435" t="str">
            <v/>
          </cell>
          <cell r="AL435" t="str">
            <v/>
          </cell>
          <cell r="AM435" t="str">
            <v/>
          </cell>
          <cell r="AN435" t="str">
            <v/>
          </cell>
          <cell r="AO435" t="str">
            <v/>
          </cell>
          <cell r="AP435" t="str">
            <v/>
          </cell>
          <cell r="AQ435" t="str">
            <v/>
          </cell>
          <cell r="AR435" t="str">
            <v/>
          </cell>
          <cell r="AS435" t="str">
            <v/>
          </cell>
          <cell r="AT435" t="str">
            <v/>
          </cell>
          <cell r="AU435" t="str">
            <v/>
          </cell>
          <cell r="AV435" t="str">
            <v/>
          </cell>
          <cell r="AW435" t="str">
            <v/>
          </cell>
          <cell r="AX435" t="str">
            <v/>
          </cell>
          <cell r="AY435" t="str">
            <v/>
          </cell>
          <cell r="AZ435" t="str">
            <v/>
          </cell>
          <cell r="BA435" t="str">
            <v/>
          </cell>
          <cell r="BB435" t="str">
            <v/>
          </cell>
          <cell r="BC435" t="str">
            <v/>
          </cell>
          <cell r="BD435" t="str">
            <v/>
          </cell>
          <cell r="BE435" t="str">
            <v/>
          </cell>
          <cell r="BF435" t="str">
            <v/>
          </cell>
          <cell r="BG435" t="str">
            <v/>
          </cell>
          <cell r="BH435" t="str">
            <v/>
          </cell>
          <cell r="BI435" t="str">
            <v/>
          </cell>
          <cell r="BJ435" t="str">
            <v/>
          </cell>
          <cell r="BK435" t="str">
            <v/>
          </cell>
          <cell r="BL435" t="str">
            <v/>
          </cell>
          <cell r="BM435" t="str">
            <v/>
          </cell>
          <cell r="BN435" t="str">
            <v/>
          </cell>
          <cell r="BO435" t="str">
            <v/>
          </cell>
          <cell r="BP435">
            <v>0</v>
          </cell>
        </row>
        <row r="436">
          <cell r="A436" t="str">
            <v>Arcane Devotee</v>
          </cell>
          <cell r="B436" t="str">
            <v>Dev</v>
          </cell>
          <cell r="C436">
            <v>0</v>
          </cell>
          <cell r="G436" t="str">
            <v>1st:]Spells per day[+1 arcane level per level of Arcane Devotee.</v>
          </cell>
          <cell r="H436" t="str">
            <v>1st:]Enlarge Spell (Ex)[Can cast a spell as if Enlarged w/o it being</v>
          </cell>
          <cell r="I436" t="str">
            <v>][a higher lvl or cast time; once plus the Devotee's Cha Bonus per day.</v>
          </cell>
          <cell r="J436" t="str">
            <v>2nd:]Sacred Defense +1 (Ex)[Bonus to saves vs. Divine spells,</v>
          </cell>
          <cell r="K436" t="str">
            <v>][and the supernatural abilities of outsiders.</v>
          </cell>
          <cell r="L436" t="str">
            <v>2nd:]Alignment Focus[Choose one component of deity's align;</v>
          </cell>
          <cell r="M436" t="str">
            <v xml:space="preserve">][cast spells of that alignment descriptor at +1 caster level.  If deity is </v>
          </cell>
          <cell r="N436" t="str">
            <v>][true neutral, choose one component of Dev's alignment instead.</v>
          </cell>
          <cell r="O436" t="str">
            <v xml:space="preserve">3rd:]Bonus Feat[Choose one : (Greater) Spell Focus, (Greater) </v>
          </cell>
          <cell r="P436" t="str">
            <v>][Spell Penetration, Improved Counterspell, Magical Artisian, or</v>
          </cell>
          <cell r="Q436" t="str">
            <v>][Shadow Weave (devotees of Shar only)</v>
          </cell>
          <cell r="R436" t="str">
            <v>4th:]Sacred Defense +2 (Ex)[Bonus to saves vs. Divine spells,</v>
          </cell>
          <cell r="S436" t="str">
            <v>][and the supernatural abilities of outsiders.</v>
          </cell>
          <cell r="T436" t="str">
            <v>5th:]Divine Shroud (Su)[Free action; once per day.</v>
          </cell>
          <cell r="U436" t="str">
            <v>][Duration 5 + CHA Bonus.  Gives SR 12 + caster level.</v>
          </cell>
          <cell r="AK436" t="str">
            <v/>
          </cell>
          <cell r="AL436" t="str">
            <v/>
          </cell>
          <cell r="AM436" t="str">
            <v/>
          </cell>
          <cell r="AN436" t="str">
            <v/>
          </cell>
          <cell r="AO436" t="str">
            <v/>
          </cell>
          <cell r="AP436" t="str">
            <v/>
          </cell>
          <cell r="AQ436" t="str">
            <v/>
          </cell>
          <cell r="AR436" t="str">
            <v/>
          </cell>
          <cell r="AS436" t="str">
            <v/>
          </cell>
          <cell r="AT436" t="str">
            <v/>
          </cell>
          <cell r="AU436" t="str">
            <v/>
          </cell>
          <cell r="AV436" t="str">
            <v/>
          </cell>
          <cell r="AW436" t="str">
            <v/>
          </cell>
          <cell r="AX436" t="str">
            <v/>
          </cell>
          <cell r="AY436" t="str">
            <v/>
          </cell>
          <cell r="AZ436" t="str">
            <v/>
          </cell>
          <cell r="BA436" t="str">
            <v/>
          </cell>
          <cell r="BB436" t="str">
            <v/>
          </cell>
          <cell r="BC436" t="str">
            <v/>
          </cell>
          <cell r="BD436" t="str">
            <v/>
          </cell>
          <cell r="BE436" t="str">
            <v/>
          </cell>
          <cell r="BF436" t="str">
            <v/>
          </cell>
          <cell r="BG436" t="str">
            <v/>
          </cell>
          <cell r="BH436" t="str">
            <v/>
          </cell>
          <cell r="BI436" t="str">
            <v/>
          </cell>
          <cell r="BJ436" t="str">
            <v/>
          </cell>
          <cell r="BK436" t="str">
            <v/>
          </cell>
          <cell r="BL436" t="str">
            <v/>
          </cell>
          <cell r="BM436" t="str">
            <v/>
          </cell>
          <cell r="BN436" t="str">
            <v/>
          </cell>
          <cell r="BO436" t="str">
            <v/>
          </cell>
          <cell r="BP436">
            <v>0</v>
          </cell>
        </row>
        <row r="437">
          <cell r="A437" t="str">
            <v>Arcane Trickster</v>
          </cell>
          <cell r="B437" t="str">
            <v>Atr</v>
          </cell>
          <cell r="C437">
            <v>5</v>
          </cell>
          <cell r="G437" t="str">
            <v>1st:]Ranged Legerdemain (Su)[(1/day) Perform a Disable Device, Open Lock, or Sleight of Hand</v>
          </cell>
          <cell r="H437" t="str">
            <v>][up to 30' away. DC +5.</v>
          </cell>
          <cell r="I437" t="str">
            <v>1st:]Spells per day[+1 arcane level per level of Arcane Trickster.</v>
          </cell>
          <cell r="J437" t="str">
            <v>2nd:]Sneak Attack[+1d6.  Add'l d6 every even level.</v>
          </cell>
          <cell r="K437" t="str">
            <v>3rd:]Impromptu Sneak Attack (Su)[(1/day) Attack one target</v>
          </cell>
          <cell r="L437" t="str">
            <v>][within 30' as a sneak attack; target loses Dex.</v>
          </cell>
          <cell r="M437" t="str">
            <v xml:space="preserve">5th:]Ranged Legerdemain (Su)[(2/day) Perform a Disable Device, </v>
          </cell>
          <cell r="N437" t="str">
            <v>][Open Lock, or Pick Pocket at 30'.  DC increases by 5.</v>
          </cell>
          <cell r="O437" t="str">
            <v>7th:]Impromptu Sneak Attack (Su)[(2/day) Attack one target</v>
          </cell>
          <cell r="P437" t="str">
            <v>][within 30' as a sneak attack; target loses Dex.</v>
          </cell>
          <cell r="Q437" t="str">
            <v xml:space="preserve">9th:]Ranged Legerdemain (Su)[(3/day) Perform a Disable Device, </v>
          </cell>
          <cell r="R437" t="str">
            <v>][Open Lock, or Pick Pocket at 30'.  DC increases by 5.</v>
          </cell>
          <cell r="AK437" t="b">
            <v>1</v>
          </cell>
          <cell r="AL437">
            <v>1</v>
          </cell>
          <cell r="AM437">
            <v>1</v>
          </cell>
          <cell r="AN437">
            <v>1</v>
          </cell>
          <cell r="AO437">
            <v>2</v>
          </cell>
          <cell r="AP437">
            <v>3</v>
          </cell>
          <cell r="AQ437">
            <v>3</v>
          </cell>
          <cell r="AR437">
            <v>5</v>
          </cell>
          <cell r="AS437">
            <v>5</v>
          </cell>
          <cell r="AT437" t="str">
            <v/>
          </cell>
          <cell r="AU437" t="str">
            <v/>
          </cell>
          <cell r="AV437" t="str">
            <v/>
          </cell>
          <cell r="AW437" t="str">
            <v/>
          </cell>
          <cell r="AX437" t="str">
            <v/>
          </cell>
          <cell r="AY437" t="str">
            <v/>
          </cell>
          <cell r="AZ437" t="str">
            <v/>
          </cell>
          <cell r="BA437" t="str">
            <v/>
          </cell>
          <cell r="BB437" t="str">
            <v/>
          </cell>
          <cell r="BC437" t="str">
            <v/>
          </cell>
          <cell r="BD437" t="str">
            <v/>
          </cell>
          <cell r="BE437" t="str">
            <v/>
          </cell>
          <cell r="BF437" t="str">
            <v/>
          </cell>
          <cell r="BG437" t="str">
            <v/>
          </cell>
          <cell r="BH437" t="str">
            <v/>
          </cell>
          <cell r="BI437" t="str">
            <v/>
          </cell>
          <cell r="BJ437" t="str">
            <v/>
          </cell>
          <cell r="BK437" t="str">
            <v/>
          </cell>
          <cell r="BL437" t="str">
            <v/>
          </cell>
          <cell r="BM437" t="str">
            <v/>
          </cell>
          <cell r="BN437" t="str">
            <v/>
          </cell>
          <cell r="BO437" t="str">
            <v/>
          </cell>
          <cell r="BP437">
            <v>8</v>
          </cell>
        </row>
        <row r="438">
          <cell r="A438" t="str">
            <v>Arcanopath Monk</v>
          </cell>
          <cell r="C438">
            <v>0</v>
          </cell>
          <cell r="F438" t="str">
            <v>]Monk Weapons[Club, crossbow (light, heavy), dagger, handaxe, javelin, kama, nunchaku, quarterstaff, sai, shuriken, siangham, sling</v>
          </cell>
          <cell r="AK438" t="str">
            <v/>
          </cell>
          <cell r="AL438" t="str">
            <v/>
          </cell>
          <cell r="AM438" t="str">
            <v/>
          </cell>
          <cell r="AN438" t="str">
            <v/>
          </cell>
          <cell r="AO438" t="str">
            <v/>
          </cell>
          <cell r="AP438" t="str">
            <v/>
          </cell>
          <cell r="AQ438" t="str">
            <v/>
          </cell>
          <cell r="AR438" t="str">
            <v/>
          </cell>
          <cell r="AS438" t="str">
            <v/>
          </cell>
          <cell r="AT438" t="str">
            <v/>
          </cell>
          <cell r="AU438" t="str">
            <v/>
          </cell>
          <cell r="AV438" t="str">
            <v/>
          </cell>
          <cell r="AW438" t="str">
            <v/>
          </cell>
          <cell r="AX438" t="str">
            <v/>
          </cell>
          <cell r="AY438" t="str">
            <v/>
          </cell>
          <cell r="AZ438" t="str">
            <v/>
          </cell>
          <cell r="BA438" t="str">
            <v/>
          </cell>
          <cell r="BB438" t="str">
            <v/>
          </cell>
          <cell r="BC438" t="str">
            <v/>
          </cell>
          <cell r="BD438" t="str">
            <v/>
          </cell>
          <cell r="BE438" t="str">
            <v/>
          </cell>
          <cell r="BF438" t="str">
            <v/>
          </cell>
          <cell r="BG438" t="str">
            <v/>
          </cell>
          <cell r="BH438" t="str">
            <v/>
          </cell>
          <cell r="BI438" t="str">
            <v/>
          </cell>
          <cell r="BJ438" t="str">
            <v/>
          </cell>
          <cell r="BK438" t="str">
            <v/>
          </cell>
          <cell r="BL438" t="str">
            <v/>
          </cell>
          <cell r="BM438" t="str">
            <v/>
          </cell>
          <cell r="BN438" t="str">
            <v/>
          </cell>
          <cell r="BO438" t="str">
            <v/>
          </cell>
          <cell r="BP438">
            <v>0</v>
          </cell>
        </row>
        <row r="439">
          <cell r="A439" t="str">
            <v>Arcanopath Monk (w/ Monk)</v>
          </cell>
          <cell r="C439">
            <v>0</v>
          </cell>
          <cell r="F439" t="str">
            <v>]Monk Weapons[Club, crossbow (light, heavy), dagger, handaxe, javelin, kama, nunchaku, quarterstaff, sai, shuriken, siangham, sling</v>
          </cell>
          <cell r="AK439" t="str">
            <v/>
          </cell>
          <cell r="AL439" t="str">
            <v/>
          </cell>
          <cell r="AM439" t="str">
            <v/>
          </cell>
          <cell r="AN439" t="str">
            <v/>
          </cell>
          <cell r="AO439" t="str">
            <v/>
          </cell>
          <cell r="AP439" t="str">
            <v/>
          </cell>
          <cell r="AQ439" t="str">
            <v/>
          </cell>
          <cell r="AR439" t="str">
            <v/>
          </cell>
          <cell r="AS439" t="str">
            <v/>
          </cell>
          <cell r="AT439" t="str">
            <v/>
          </cell>
          <cell r="AU439" t="str">
            <v/>
          </cell>
          <cell r="AV439" t="str">
            <v/>
          </cell>
          <cell r="AW439" t="str">
            <v/>
          </cell>
          <cell r="AX439" t="str">
            <v/>
          </cell>
          <cell r="AY439" t="str">
            <v/>
          </cell>
          <cell r="AZ439" t="str">
            <v/>
          </cell>
          <cell r="BA439" t="str">
            <v/>
          </cell>
          <cell r="BB439" t="str">
            <v/>
          </cell>
          <cell r="BC439" t="str">
            <v/>
          </cell>
          <cell r="BD439" t="str">
            <v/>
          </cell>
          <cell r="BE439" t="str">
            <v/>
          </cell>
          <cell r="BF439" t="str">
            <v/>
          </cell>
          <cell r="BG439" t="str">
            <v/>
          </cell>
          <cell r="BH439" t="str">
            <v/>
          </cell>
          <cell r="BI439" t="str">
            <v/>
          </cell>
          <cell r="BJ439" t="str">
            <v/>
          </cell>
          <cell r="BK439" t="str">
            <v/>
          </cell>
          <cell r="BL439" t="str">
            <v/>
          </cell>
          <cell r="BM439" t="str">
            <v/>
          </cell>
          <cell r="BN439" t="str">
            <v/>
          </cell>
          <cell r="BO439" t="str">
            <v/>
          </cell>
          <cell r="BP439">
            <v>0</v>
          </cell>
        </row>
        <row r="440">
          <cell r="A440" t="str">
            <v>Arch Psion</v>
          </cell>
          <cell r="B440" t="str">
            <v>Acp</v>
          </cell>
          <cell r="C440">
            <v>0</v>
          </cell>
          <cell r="G440" t="str">
            <v>1st:]Psicrystal Level (Ex)[ at each level</v>
          </cell>
          <cell r="H440" t="str">
            <v>1st:]+1 Psion Caster Level (Sp)[    at each level</v>
          </cell>
          <cell r="I440" t="str">
            <v>1st:]High Psionics (Sp)[    at each level</v>
          </cell>
          <cell r="AK440" t="str">
            <v/>
          </cell>
          <cell r="AL440" t="str">
            <v/>
          </cell>
          <cell r="AM440" t="str">
            <v/>
          </cell>
          <cell r="AN440" t="str">
            <v/>
          </cell>
          <cell r="AO440" t="str">
            <v/>
          </cell>
          <cell r="AP440" t="str">
            <v/>
          </cell>
          <cell r="AQ440" t="str">
            <v/>
          </cell>
          <cell r="AR440" t="str">
            <v/>
          </cell>
          <cell r="AS440" t="str">
            <v/>
          </cell>
          <cell r="AT440" t="str">
            <v/>
          </cell>
          <cell r="AU440" t="str">
            <v/>
          </cell>
          <cell r="AV440" t="str">
            <v/>
          </cell>
          <cell r="AW440" t="str">
            <v/>
          </cell>
          <cell r="AX440" t="str">
            <v/>
          </cell>
          <cell r="AY440" t="str">
            <v/>
          </cell>
          <cell r="AZ440" t="str">
            <v/>
          </cell>
          <cell r="BA440" t="str">
            <v/>
          </cell>
          <cell r="BB440" t="str">
            <v/>
          </cell>
          <cell r="BC440" t="str">
            <v/>
          </cell>
          <cell r="BD440" t="str">
            <v/>
          </cell>
          <cell r="BE440" t="str">
            <v/>
          </cell>
          <cell r="BF440" t="str">
            <v/>
          </cell>
          <cell r="BG440" t="str">
            <v/>
          </cell>
          <cell r="BH440" t="str">
            <v/>
          </cell>
          <cell r="BI440" t="str">
            <v/>
          </cell>
          <cell r="BJ440" t="str">
            <v/>
          </cell>
          <cell r="BK440" t="str">
            <v/>
          </cell>
          <cell r="BL440" t="str">
            <v/>
          </cell>
          <cell r="BM440" t="str">
            <v/>
          </cell>
          <cell r="BN440" t="str">
            <v/>
          </cell>
          <cell r="BO440" t="str">
            <v/>
          </cell>
          <cell r="BP440">
            <v>0</v>
          </cell>
        </row>
        <row r="441">
          <cell r="A441" t="str">
            <v>Archmage</v>
          </cell>
          <cell r="B441" t="str">
            <v>Acm</v>
          </cell>
          <cell r="C441">
            <v>0</v>
          </cell>
          <cell r="G441" t="str">
            <v>1st:]Spells per day[+1 arcane level per level of Archmage.</v>
          </cell>
          <cell r="H441" t="str">
            <v>1st:]High Arcana[Learns secret lore by permanently</v>
          </cell>
          <cell r="I441" t="str">
            <v>][eliminating one spell slot.  See list on pages 41-42 of the FRCS.</v>
          </cell>
          <cell r="AK441" t="str">
            <v/>
          </cell>
          <cell r="AL441" t="str">
            <v/>
          </cell>
          <cell r="AM441" t="str">
            <v/>
          </cell>
          <cell r="AN441" t="str">
            <v/>
          </cell>
          <cell r="AO441" t="str">
            <v/>
          </cell>
          <cell r="AP441" t="str">
            <v/>
          </cell>
          <cell r="AQ441" t="str">
            <v/>
          </cell>
          <cell r="AR441" t="str">
            <v/>
          </cell>
          <cell r="AS441" t="str">
            <v/>
          </cell>
          <cell r="AT441" t="str">
            <v/>
          </cell>
          <cell r="AU441" t="str">
            <v/>
          </cell>
          <cell r="AV441" t="str">
            <v/>
          </cell>
          <cell r="AW441" t="str">
            <v/>
          </cell>
          <cell r="AX441" t="str">
            <v/>
          </cell>
          <cell r="AY441" t="str">
            <v/>
          </cell>
          <cell r="AZ441" t="str">
            <v/>
          </cell>
          <cell r="BA441" t="str">
            <v/>
          </cell>
          <cell r="BB441" t="str">
            <v/>
          </cell>
          <cell r="BC441" t="str">
            <v/>
          </cell>
          <cell r="BD441" t="str">
            <v/>
          </cell>
          <cell r="BE441" t="str">
            <v/>
          </cell>
          <cell r="BF441" t="str">
            <v/>
          </cell>
          <cell r="BG441" t="str">
            <v/>
          </cell>
          <cell r="BH441" t="str">
            <v/>
          </cell>
          <cell r="BI441" t="str">
            <v/>
          </cell>
          <cell r="BJ441" t="str">
            <v/>
          </cell>
          <cell r="BK441" t="str">
            <v/>
          </cell>
          <cell r="BL441" t="str">
            <v/>
          </cell>
          <cell r="BM441" t="str">
            <v/>
          </cell>
          <cell r="BN441" t="str">
            <v/>
          </cell>
          <cell r="BO441" t="str">
            <v/>
          </cell>
          <cell r="BP441">
            <v>0</v>
          </cell>
        </row>
        <row r="442">
          <cell r="A442" t="str">
            <v>Aristocrat</v>
          </cell>
          <cell r="B442" t="str">
            <v>.</v>
          </cell>
          <cell r="C442">
            <v>0</v>
          </cell>
          <cell r="D442" t="str">
            <v>]Light, Medium, Heavy Armor[</v>
          </cell>
          <cell r="E442" t="str">
            <v>]Shield Use[</v>
          </cell>
          <cell r="F442" t="str">
            <v>]Simple, Martial Weapons[</v>
          </cell>
          <cell r="AK442" t="str">
            <v/>
          </cell>
          <cell r="AL442" t="str">
            <v/>
          </cell>
          <cell r="AM442" t="str">
            <v/>
          </cell>
          <cell r="AN442" t="str">
            <v/>
          </cell>
          <cell r="AO442" t="str">
            <v/>
          </cell>
          <cell r="AP442" t="str">
            <v/>
          </cell>
          <cell r="AQ442" t="str">
            <v/>
          </cell>
          <cell r="AR442" t="str">
            <v/>
          </cell>
          <cell r="AS442" t="str">
            <v/>
          </cell>
          <cell r="AT442" t="str">
            <v/>
          </cell>
          <cell r="AU442" t="str">
            <v/>
          </cell>
          <cell r="AV442" t="str">
            <v/>
          </cell>
          <cell r="AW442" t="str">
            <v/>
          </cell>
          <cell r="AX442" t="str">
            <v/>
          </cell>
          <cell r="AY442" t="str">
            <v/>
          </cell>
          <cell r="AZ442" t="str">
            <v/>
          </cell>
          <cell r="BA442" t="str">
            <v/>
          </cell>
          <cell r="BB442" t="str">
            <v/>
          </cell>
          <cell r="BC442" t="str">
            <v/>
          </cell>
          <cell r="BD442" t="str">
            <v/>
          </cell>
          <cell r="BE442" t="str">
            <v/>
          </cell>
          <cell r="BF442" t="str">
            <v/>
          </cell>
          <cell r="BG442" t="str">
            <v/>
          </cell>
          <cell r="BH442" t="str">
            <v/>
          </cell>
          <cell r="BI442" t="str">
            <v/>
          </cell>
          <cell r="BJ442" t="str">
            <v/>
          </cell>
          <cell r="BK442" t="str">
            <v/>
          </cell>
          <cell r="BL442" t="str">
            <v/>
          </cell>
          <cell r="BM442" t="str">
            <v/>
          </cell>
          <cell r="BN442" t="str">
            <v/>
          </cell>
          <cell r="BO442" t="str">
            <v/>
          </cell>
          <cell r="BP442">
            <v>0</v>
          </cell>
        </row>
        <row r="443">
          <cell r="A443" t="str">
            <v>Artisan</v>
          </cell>
          <cell r="C443">
            <v>0</v>
          </cell>
          <cell r="AK443" t="str">
            <v/>
          </cell>
          <cell r="AL443" t="str">
            <v/>
          </cell>
          <cell r="AM443" t="str">
            <v/>
          </cell>
          <cell r="AN443" t="str">
            <v/>
          </cell>
          <cell r="AO443" t="str">
            <v/>
          </cell>
          <cell r="AP443" t="str">
            <v/>
          </cell>
          <cell r="AQ443" t="str">
            <v/>
          </cell>
          <cell r="AR443" t="str">
            <v/>
          </cell>
          <cell r="AS443" t="str">
            <v/>
          </cell>
          <cell r="AT443" t="str">
            <v/>
          </cell>
          <cell r="AU443" t="str">
            <v/>
          </cell>
          <cell r="AV443" t="str">
            <v/>
          </cell>
          <cell r="AW443" t="str">
            <v/>
          </cell>
          <cell r="AX443" t="str">
            <v/>
          </cell>
          <cell r="AY443" t="str">
            <v/>
          </cell>
          <cell r="AZ443" t="str">
            <v/>
          </cell>
          <cell r="BA443" t="str">
            <v/>
          </cell>
          <cell r="BB443" t="str">
            <v/>
          </cell>
          <cell r="BC443" t="str">
            <v/>
          </cell>
          <cell r="BD443" t="str">
            <v/>
          </cell>
          <cell r="BE443" t="str">
            <v/>
          </cell>
          <cell r="BF443" t="str">
            <v/>
          </cell>
          <cell r="BG443" t="str">
            <v/>
          </cell>
          <cell r="BH443" t="str">
            <v/>
          </cell>
          <cell r="BI443" t="str">
            <v/>
          </cell>
          <cell r="BJ443" t="str">
            <v/>
          </cell>
          <cell r="BK443" t="str">
            <v/>
          </cell>
          <cell r="BL443" t="str">
            <v/>
          </cell>
          <cell r="BM443" t="str">
            <v/>
          </cell>
          <cell r="BN443" t="str">
            <v/>
          </cell>
          <cell r="BO443" t="str">
            <v/>
          </cell>
          <cell r="BP443">
            <v>0</v>
          </cell>
        </row>
        <row r="444">
          <cell r="A444" t="str">
            <v>Assassin (GR)</v>
          </cell>
          <cell r="B444" t="str">
            <v>.</v>
          </cell>
          <cell r="C444">
            <v>0</v>
          </cell>
          <cell r="D444" t="str">
            <v>]Light, Medium Armor[</v>
          </cell>
          <cell r="E444" t="str">
            <v>]Shield Use[</v>
          </cell>
          <cell r="F444" t="str">
            <v>]Simple, Martial Weapons[</v>
          </cell>
          <cell r="G444" t="str">
            <v>1st:]Bonus Feats (Ex)[1 feat(s) earned.  See p.6 for list.</v>
          </cell>
          <cell r="H444" t="str">
            <v>1st:]Bonus Languages (Ex)[May substitute ANY language for one normally available, including</v>
          </cell>
          <cell r="I444" t="str">
            <v>][secret languages.  Also knows assassin sign language.</v>
          </cell>
          <cell r="J444" t="str">
            <v>2nd:]Killing Blow (Ex)[0/day can make a coup de grace attack as a standard action.</v>
          </cell>
          <cell r="K444" t="str">
            <v>][This ability may be used when ever a target is denied their Dex bonus or when</v>
          </cell>
          <cell r="L444" t="str">
            <v>][the assassin is flanking a target.  Roll to attack normally.  A hit is automatically</v>
          </cell>
          <cell r="M444" t="str">
            <v>][a critical.  If the target survives, they must save (Fort DC 10 + damage dealt) or die.</v>
          </cell>
          <cell r="N444" t="str">
            <v>][The attack provokes AoO from everyone around the target.</v>
          </cell>
          <cell r="O444" t="str">
            <v>3rd:]Sneak Attack (Ex)[+0d6</v>
          </cell>
          <cell r="P444" t="str">
            <v>14th:]Killing Blow (Ex)[These attacks no longer attract AoO's &amp; receive a +2 bonus to hit.</v>
          </cell>
          <cell r="AK444" t="str">
            <v/>
          </cell>
          <cell r="AL444" t="str">
            <v/>
          </cell>
          <cell r="AM444" t="str">
            <v/>
          </cell>
          <cell r="AN444" t="str">
            <v/>
          </cell>
          <cell r="AO444" t="str">
            <v/>
          </cell>
          <cell r="AP444" t="str">
            <v/>
          </cell>
          <cell r="AQ444" t="str">
            <v/>
          </cell>
          <cell r="AR444" t="str">
            <v/>
          </cell>
          <cell r="AS444" t="str">
            <v/>
          </cell>
          <cell r="AT444" t="str">
            <v/>
          </cell>
          <cell r="AU444" t="str">
            <v/>
          </cell>
          <cell r="AV444" t="str">
            <v/>
          </cell>
          <cell r="AW444" t="str">
            <v/>
          </cell>
          <cell r="AX444" t="str">
            <v/>
          </cell>
          <cell r="AY444" t="str">
            <v/>
          </cell>
          <cell r="AZ444" t="str">
            <v/>
          </cell>
          <cell r="BA444" t="str">
            <v/>
          </cell>
          <cell r="BB444" t="str">
            <v/>
          </cell>
          <cell r="BC444" t="str">
            <v/>
          </cell>
          <cell r="BD444" t="str">
            <v/>
          </cell>
          <cell r="BE444" t="str">
            <v/>
          </cell>
          <cell r="BF444" t="str">
            <v/>
          </cell>
          <cell r="BG444" t="str">
            <v/>
          </cell>
          <cell r="BH444" t="str">
            <v/>
          </cell>
          <cell r="BI444" t="str">
            <v/>
          </cell>
          <cell r="BJ444" t="str">
            <v/>
          </cell>
          <cell r="BK444" t="str">
            <v/>
          </cell>
          <cell r="BL444" t="str">
            <v/>
          </cell>
          <cell r="BM444" t="str">
            <v/>
          </cell>
          <cell r="BN444" t="str">
            <v/>
          </cell>
          <cell r="BO444" t="str">
            <v/>
          </cell>
          <cell r="BP444">
            <v>0</v>
          </cell>
        </row>
        <row r="445">
          <cell r="A445" t="str">
            <v>Assassin (WotC)</v>
          </cell>
          <cell r="B445" t="str">
            <v>Asn</v>
          </cell>
          <cell r="C445">
            <v>0</v>
          </cell>
          <cell r="D445" t="str">
            <v>]Light Armor[</v>
          </cell>
          <cell r="F445" t="str">
            <v>]Assassin Weapons[Crossbow (hand, light, heavy), dagger (any type), dart, rapier, sap, shortbow (normal and composite), short sword</v>
          </cell>
          <cell r="G445" t="str">
            <v>1st:]Sneak Attack[+0d6.</v>
          </cell>
          <cell r="H445" t="str">
            <v>1st:] Death Attack[After 3 rounds of study my make a death attack.</v>
          </cell>
          <cell r="I445" t="str">
            <v>][DC 10.  Death or uncon.</v>
          </cell>
          <cell r="J445" t="str">
            <v>1st:] Poison Use[Will never poison self by accident.</v>
          </cell>
          <cell r="K445" t="str">
            <v>1st:] Spells per Day[Arcane progression</v>
          </cell>
          <cell r="L445" t="str">
            <v>2nd:]+0 Save vs. Poison[</v>
          </cell>
          <cell r="M445" t="str">
            <v>2nd:]Uncanny Dodge[Retains Dex bonus to AC (unless immobilized).</v>
          </cell>
          <cell r="N445" t="str">
            <v>10th:]Uncanny Dodge[+1 vs. traps</v>
          </cell>
          <cell r="AK445" t="str">
            <v/>
          </cell>
          <cell r="AL445" t="str">
            <v/>
          </cell>
          <cell r="AM445" t="str">
            <v/>
          </cell>
          <cell r="AN445" t="str">
            <v/>
          </cell>
          <cell r="AO445" t="str">
            <v/>
          </cell>
          <cell r="AP445" t="str">
            <v/>
          </cell>
          <cell r="AQ445" t="str">
            <v/>
          </cell>
          <cell r="AR445" t="str">
            <v/>
          </cell>
          <cell r="AS445" t="str">
            <v/>
          </cell>
          <cell r="AT445" t="str">
            <v/>
          </cell>
          <cell r="AU445" t="str">
            <v/>
          </cell>
          <cell r="AV445" t="str">
            <v/>
          </cell>
          <cell r="AW445" t="str">
            <v/>
          </cell>
          <cell r="AX445" t="str">
            <v/>
          </cell>
          <cell r="AY445" t="str">
            <v/>
          </cell>
          <cell r="AZ445" t="str">
            <v/>
          </cell>
          <cell r="BA445" t="str">
            <v/>
          </cell>
          <cell r="BB445" t="str">
            <v/>
          </cell>
          <cell r="BC445" t="str">
            <v/>
          </cell>
          <cell r="BD445" t="str">
            <v/>
          </cell>
          <cell r="BE445" t="str">
            <v/>
          </cell>
          <cell r="BF445" t="str">
            <v/>
          </cell>
          <cell r="BG445" t="str">
            <v/>
          </cell>
          <cell r="BH445" t="str">
            <v/>
          </cell>
          <cell r="BI445" t="str">
            <v/>
          </cell>
          <cell r="BJ445" t="str">
            <v/>
          </cell>
          <cell r="BK445" t="str">
            <v/>
          </cell>
          <cell r="BL445" t="str">
            <v/>
          </cell>
          <cell r="BM445" t="str">
            <v/>
          </cell>
          <cell r="BN445" t="str">
            <v/>
          </cell>
          <cell r="BO445" t="str">
            <v/>
          </cell>
          <cell r="BP445">
            <v>0</v>
          </cell>
        </row>
        <row r="446">
          <cell r="A446" t="str">
            <v>Athar</v>
          </cell>
          <cell r="B446" t="str">
            <v>.</v>
          </cell>
          <cell r="C446">
            <v>0</v>
          </cell>
          <cell r="G446" t="str">
            <v>1st:]Spell Immunity[Immune to bestow curse, blasphemy, doom, holy word, &amp;geas/quest.</v>
          </cell>
          <cell r="H446" t="str">
            <v>2nd:]Divine Resistance[+2 resistance bonus to saves against divine spells</v>
          </cell>
          <cell r="I446" t="str">
            <v>3rd:]Divine &amp; Holy Damage Immunity[Immune to divine &amp; holy damage.  (IE 1/2 of flamestike &amp; holy weapons)</v>
          </cell>
          <cell r="J446" t="str">
            <v>4th:]Banishment (Sp)[1/day can cast banishment as a cleric of equal class level.</v>
          </cell>
          <cell r="K446" t="str">
            <v>5th:]Divine Prevention (Su)[Grant a bonus equal to class level against the next divine</v>
          </cell>
          <cell r="L446" t="str">
            <v>][spell, even beneficial ones, the recipient is subjected too.</v>
          </cell>
          <cell r="M446" t="str">
            <v>6th:]Divine Cancellation[Can counterspell any divine spell with a spell of equal level.</v>
          </cell>
          <cell r="N446" t="str">
            <v>7th:]Divine Retribution[Reflect divine spells back upon their caster.</v>
          </cell>
          <cell r="O446" t="str">
            <v>8th:]Divine Interference (Su)[Any divine spell caster within 10' of an athar must make a caster level</v>
          </cell>
          <cell r="P446" t="str">
            <v>][check (DC 10 + athar's class level + athar's WIS modifier) in order to cast a spell.</v>
          </cell>
          <cell r="Q446" t="str">
            <v>][Failure indicates a loss of the spell.</v>
          </cell>
          <cell r="R446" t="str">
            <v>9th:]Nondetection (Su)[Continuous nondetection as if cast by a sorcerer of equal class level.</v>
          </cell>
          <cell r="S446" t="str">
            <v>10th:]Divine Disavowal[SR of 10 + character level.  Doesn't stack with normal SR.  Use best.</v>
          </cell>
          <cell r="AK446" t="str">
            <v/>
          </cell>
          <cell r="AL446" t="str">
            <v/>
          </cell>
          <cell r="AM446" t="str">
            <v/>
          </cell>
          <cell r="AN446" t="str">
            <v/>
          </cell>
          <cell r="AO446" t="str">
            <v/>
          </cell>
          <cell r="AP446" t="str">
            <v/>
          </cell>
          <cell r="AQ446" t="str">
            <v/>
          </cell>
          <cell r="AR446" t="str">
            <v/>
          </cell>
          <cell r="AS446" t="str">
            <v/>
          </cell>
          <cell r="AT446" t="str">
            <v/>
          </cell>
          <cell r="AU446" t="str">
            <v/>
          </cell>
          <cell r="AV446" t="str">
            <v/>
          </cell>
          <cell r="AW446" t="str">
            <v/>
          </cell>
          <cell r="AX446" t="str">
            <v/>
          </cell>
          <cell r="AY446" t="str">
            <v/>
          </cell>
          <cell r="AZ446" t="str">
            <v/>
          </cell>
          <cell r="BA446" t="str">
            <v/>
          </cell>
          <cell r="BB446" t="str">
            <v/>
          </cell>
          <cell r="BC446" t="str">
            <v/>
          </cell>
          <cell r="BD446" t="str">
            <v/>
          </cell>
          <cell r="BE446" t="str">
            <v/>
          </cell>
          <cell r="BF446" t="str">
            <v/>
          </cell>
          <cell r="BG446" t="str">
            <v/>
          </cell>
          <cell r="BH446" t="str">
            <v/>
          </cell>
          <cell r="BI446" t="str">
            <v/>
          </cell>
          <cell r="BJ446" t="str">
            <v/>
          </cell>
          <cell r="BK446" t="str">
            <v/>
          </cell>
          <cell r="BL446" t="str">
            <v/>
          </cell>
          <cell r="BM446" t="str">
            <v/>
          </cell>
          <cell r="BN446" t="str">
            <v/>
          </cell>
          <cell r="BO446" t="str">
            <v/>
          </cell>
          <cell r="BP446">
            <v>0</v>
          </cell>
        </row>
        <row r="447">
          <cell r="A447" t="str">
            <v>Auspician</v>
          </cell>
          <cell r="C447">
            <v>0</v>
          </cell>
          <cell r="AK447" t="str">
            <v/>
          </cell>
          <cell r="AL447" t="str">
            <v/>
          </cell>
          <cell r="AM447" t="str">
            <v/>
          </cell>
          <cell r="AN447" t="str">
            <v/>
          </cell>
          <cell r="AO447" t="str">
            <v/>
          </cell>
          <cell r="AP447" t="str">
            <v/>
          </cell>
          <cell r="AQ447" t="str">
            <v/>
          </cell>
          <cell r="AR447" t="str">
            <v/>
          </cell>
          <cell r="AS447" t="str">
            <v/>
          </cell>
          <cell r="AT447" t="str">
            <v/>
          </cell>
          <cell r="AU447" t="str">
            <v/>
          </cell>
          <cell r="AV447" t="str">
            <v/>
          </cell>
          <cell r="AW447" t="str">
            <v/>
          </cell>
          <cell r="AX447" t="str">
            <v/>
          </cell>
          <cell r="AY447" t="str">
            <v/>
          </cell>
          <cell r="AZ447" t="str">
            <v/>
          </cell>
          <cell r="BA447" t="str">
            <v/>
          </cell>
          <cell r="BB447" t="str">
            <v/>
          </cell>
          <cell r="BC447" t="str">
            <v/>
          </cell>
          <cell r="BD447" t="str">
            <v/>
          </cell>
          <cell r="BE447" t="str">
            <v/>
          </cell>
          <cell r="BF447" t="str">
            <v/>
          </cell>
          <cell r="BG447" t="str">
            <v/>
          </cell>
          <cell r="BH447" t="str">
            <v/>
          </cell>
          <cell r="BI447" t="str">
            <v/>
          </cell>
          <cell r="BJ447" t="str">
            <v/>
          </cell>
          <cell r="BK447" t="str">
            <v/>
          </cell>
          <cell r="BL447" t="str">
            <v/>
          </cell>
          <cell r="BM447" t="str">
            <v/>
          </cell>
          <cell r="BN447" t="str">
            <v/>
          </cell>
          <cell r="BO447" t="str">
            <v/>
          </cell>
          <cell r="BP447">
            <v>0</v>
          </cell>
        </row>
        <row r="448">
          <cell r="A448" t="str">
            <v>Balan's Jackal</v>
          </cell>
          <cell r="C448">
            <v>0</v>
          </cell>
          <cell r="AK448" t="str">
            <v/>
          </cell>
          <cell r="AL448" t="str">
            <v/>
          </cell>
          <cell r="AM448" t="str">
            <v/>
          </cell>
          <cell r="AN448" t="str">
            <v/>
          </cell>
          <cell r="AO448" t="str">
            <v/>
          </cell>
          <cell r="AP448" t="str">
            <v/>
          </cell>
          <cell r="AQ448" t="str">
            <v/>
          </cell>
          <cell r="AR448" t="str">
            <v/>
          </cell>
          <cell r="AS448" t="str">
            <v/>
          </cell>
          <cell r="AT448" t="str">
            <v/>
          </cell>
          <cell r="AU448" t="str">
            <v/>
          </cell>
          <cell r="AV448" t="str">
            <v/>
          </cell>
          <cell r="AW448" t="str">
            <v/>
          </cell>
          <cell r="AX448" t="str">
            <v/>
          </cell>
          <cell r="AY448" t="str">
            <v/>
          </cell>
          <cell r="AZ448" t="str">
            <v/>
          </cell>
          <cell r="BA448" t="str">
            <v/>
          </cell>
          <cell r="BB448" t="str">
            <v/>
          </cell>
          <cell r="BC448" t="str">
            <v/>
          </cell>
          <cell r="BD448" t="str">
            <v/>
          </cell>
          <cell r="BE448" t="str">
            <v/>
          </cell>
          <cell r="BF448" t="str">
            <v/>
          </cell>
          <cell r="BG448" t="str">
            <v/>
          </cell>
          <cell r="BH448" t="str">
            <v/>
          </cell>
          <cell r="BI448" t="str">
            <v/>
          </cell>
          <cell r="BJ448" t="str">
            <v/>
          </cell>
          <cell r="BK448" t="str">
            <v/>
          </cell>
          <cell r="BL448" t="str">
            <v/>
          </cell>
          <cell r="BM448" t="str">
            <v/>
          </cell>
          <cell r="BN448" t="str">
            <v/>
          </cell>
          <cell r="BO448" t="str">
            <v/>
          </cell>
          <cell r="BP448">
            <v>0</v>
          </cell>
        </row>
        <row r="449">
          <cell r="A449" t="str">
            <v>Barbarian</v>
          </cell>
          <cell r="B449" t="str">
            <v>Bbn</v>
          </cell>
          <cell r="C449">
            <v>0</v>
          </cell>
          <cell r="D449" t="str">
            <v>]Light, Medium Armor[</v>
          </cell>
          <cell r="E449" t="str">
            <v>]Shield Use[</v>
          </cell>
          <cell r="F449" t="str">
            <v>]Simple, Martial Weapons[</v>
          </cell>
          <cell r="G449" t="str">
            <v>]Illiteracy[</v>
          </cell>
          <cell r="H449" t="str">
            <v>1st:]Fast Movement (Ex)[Add 10' to Base Movement</v>
          </cell>
          <cell r="I449" t="str">
            <v>1st:]Rage (Ex)[1/day +4 Str, +4 Con, +2 Will, -2 AC for 4 rounds.</v>
          </cell>
          <cell r="J449" t="str">
            <v>2nd:]Uncanny Dodge (Ex)[Dex bonus to AC</v>
          </cell>
          <cell r="K449" t="str">
            <v>5th:]Uncanny Dodge (Ex)[Can't be flanked</v>
          </cell>
          <cell r="L449" t="str">
            <v>10th:]Uncanny Dodge (Ex)[+-2 vs. traps.</v>
          </cell>
          <cell r="M449" t="str">
            <v>11th:]Damage Reduction (Ex)[3 / --</v>
          </cell>
          <cell r="AK449" t="str">
            <v/>
          </cell>
          <cell r="AL449" t="str">
            <v/>
          </cell>
          <cell r="AM449" t="str">
            <v/>
          </cell>
          <cell r="AN449" t="str">
            <v/>
          </cell>
          <cell r="AO449" t="str">
            <v/>
          </cell>
          <cell r="AP449" t="str">
            <v/>
          </cell>
          <cell r="AQ449" t="str">
            <v/>
          </cell>
          <cell r="AR449" t="str">
            <v/>
          </cell>
          <cell r="AS449" t="str">
            <v/>
          </cell>
          <cell r="AT449" t="str">
            <v/>
          </cell>
          <cell r="AU449" t="str">
            <v/>
          </cell>
          <cell r="AV449" t="str">
            <v/>
          </cell>
          <cell r="AW449" t="str">
            <v/>
          </cell>
          <cell r="AX449" t="str">
            <v/>
          </cell>
          <cell r="AY449" t="str">
            <v/>
          </cell>
          <cell r="AZ449" t="str">
            <v/>
          </cell>
          <cell r="BA449" t="str">
            <v/>
          </cell>
          <cell r="BB449" t="str">
            <v/>
          </cell>
          <cell r="BC449" t="str">
            <v/>
          </cell>
          <cell r="BD449" t="str">
            <v/>
          </cell>
          <cell r="BE449" t="str">
            <v/>
          </cell>
          <cell r="BF449" t="str">
            <v/>
          </cell>
          <cell r="BG449" t="str">
            <v/>
          </cell>
          <cell r="BH449" t="str">
            <v/>
          </cell>
          <cell r="BI449" t="str">
            <v/>
          </cell>
          <cell r="BJ449" t="str">
            <v/>
          </cell>
          <cell r="BK449" t="str">
            <v/>
          </cell>
          <cell r="BL449" t="str">
            <v/>
          </cell>
          <cell r="BM449" t="str">
            <v/>
          </cell>
          <cell r="BN449" t="str">
            <v/>
          </cell>
          <cell r="BO449" t="str">
            <v/>
          </cell>
          <cell r="BP449">
            <v>0</v>
          </cell>
        </row>
        <row r="450">
          <cell r="A450" t="str">
            <v>Bard (Monte Cook)</v>
          </cell>
          <cell r="B450" t="str">
            <v>Brd</v>
          </cell>
          <cell r="C450">
            <v>0</v>
          </cell>
          <cell r="AK450" t="str">
            <v/>
          </cell>
          <cell r="AL450" t="str">
            <v/>
          </cell>
          <cell r="AM450" t="str">
            <v/>
          </cell>
          <cell r="AN450" t="str">
            <v/>
          </cell>
          <cell r="AO450" t="str">
            <v/>
          </cell>
          <cell r="AP450" t="str">
            <v/>
          </cell>
          <cell r="AQ450" t="str">
            <v/>
          </cell>
          <cell r="AR450" t="str">
            <v/>
          </cell>
          <cell r="AS450" t="str">
            <v/>
          </cell>
          <cell r="AT450" t="str">
            <v/>
          </cell>
          <cell r="AU450" t="str">
            <v/>
          </cell>
          <cell r="AV450" t="str">
            <v/>
          </cell>
          <cell r="AW450" t="str">
            <v/>
          </cell>
          <cell r="AX450" t="str">
            <v/>
          </cell>
          <cell r="AY450" t="str">
            <v/>
          </cell>
          <cell r="AZ450" t="str">
            <v/>
          </cell>
          <cell r="BA450" t="str">
            <v/>
          </cell>
          <cell r="BB450" t="str">
            <v/>
          </cell>
          <cell r="BC450" t="str">
            <v/>
          </cell>
          <cell r="BD450" t="str">
            <v/>
          </cell>
          <cell r="BE450" t="str">
            <v/>
          </cell>
          <cell r="BF450" t="str">
            <v/>
          </cell>
          <cell r="BG450" t="str">
            <v/>
          </cell>
          <cell r="BH450" t="str">
            <v/>
          </cell>
          <cell r="BI450" t="str">
            <v/>
          </cell>
          <cell r="BJ450" t="str">
            <v/>
          </cell>
          <cell r="BK450" t="str">
            <v/>
          </cell>
          <cell r="BL450" t="str">
            <v/>
          </cell>
          <cell r="BM450" t="str">
            <v/>
          </cell>
          <cell r="BN450" t="str">
            <v/>
          </cell>
          <cell r="BO450" t="str">
            <v/>
          </cell>
          <cell r="BP450">
            <v>0</v>
          </cell>
        </row>
        <row r="451">
          <cell r="A451" t="str">
            <v>Bard (WotC)</v>
          </cell>
          <cell r="B451" t="str">
            <v>Brd</v>
          </cell>
          <cell r="C451">
            <v>0</v>
          </cell>
          <cell r="D451" t="str">
            <v>]Light Armor[</v>
          </cell>
          <cell r="E451" t="str">
            <v>]Shield Use[</v>
          </cell>
          <cell r="F451" t="str">
            <v>]Bardic Weapon Proficiency[Simple Weapons plus Longsword, Rapier, Sap, Shortbow, Shortsword, Whip</v>
          </cell>
          <cell r="G451" t="str">
            <v>1st:]Bardic Music[</v>
          </cell>
          <cell r="H451" t="str">
            <v>1st:]Bardic Knowledge[</v>
          </cell>
          <cell r="I451" t="str">
            <v>1st:]Countersong[</v>
          </cell>
          <cell r="J451" t="str">
            <v>1st:]Fascinate (Sp)[</v>
          </cell>
          <cell r="K451" t="str">
            <v>1st:]Inspire Courage +1 (Su)[</v>
          </cell>
          <cell r="L451" t="str">
            <v>1st:]Arcane Spells (Sp)[</v>
          </cell>
          <cell r="M451" t="str">
            <v>3rd:]Inspire Courage (Su)[</v>
          </cell>
          <cell r="N451" t="str">
            <v>6th:]Suggestion (Sp)[</v>
          </cell>
          <cell r="O451" t="str">
            <v>9th:]Inspire Greatness (Su)[</v>
          </cell>
          <cell r="P451" t="str">
            <v>12th:]Songof Freesom (Sp)[</v>
          </cell>
          <cell r="Q451" t="str">
            <v>15th:]Inspire Heroics (Su)[</v>
          </cell>
          <cell r="R451" t="str">
            <v>18th:]Mass Suggestion (Sp)[</v>
          </cell>
          <cell r="AK451" t="str">
            <v/>
          </cell>
          <cell r="AL451" t="str">
            <v/>
          </cell>
          <cell r="AM451" t="str">
            <v/>
          </cell>
          <cell r="AN451" t="str">
            <v/>
          </cell>
          <cell r="AO451" t="str">
            <v/>
          </cell>
          <cell r="AP451" t="str">
            <v/>
          </cell>
          <cell r="AQ451" t="str">
            <v/>
          </cell>
          <cell r="AR451" t="str">
            <v/>
          </cell>
          <cell r="AS451" t="str">
            <v/>
          </cell>
          <cell r="AT451" t="str">
            <v/>
          </cell>
          <cell r="AU451" t="str">
            <v/>
          </cell>
          <cell r="AV451" t="str">
            <v/>
          </cell>
          <cell r="AW451" t="str">
            <v/>
          </cell>
          <cell r="AX451" t="str">
            <v/>
          </cell>
          <cell r="AY451" t="str">
            <v/>
          </cell>
          <cell r="AZ451" t="str">
            <v/>
          </cell>
          <cell r="BA451" t="str">
            <v/>
          </cell>
          <cell r="BB451" t="str">
            <v/>
          </cell>
          <cell r="BC451" t="str">
            <v/>
          </cell>
          <cell r="BD451" t="str">
            <v/>
          </cell>
          <cell r="BE451" t="str">
            <v/>
          </cell>
          <cell r="BF451" t="str">
            <v/>
          </cell>
          <cell r="BG451" t="str">
            <v/>
          </cell>
          <cell r="BH451" t="str">
            <v/>
          </cell>
          <cell r="BI451" t="str">
            <v/>
          </cell>
          <cell r="BJ451" t="str">
            <v/>
          </cell>
          <cell r="BK451" t="str">
            <v/>
          </cell>
          <cell r="BL451" t="str">
            <v/>
          </cell>
          <cell r="BM451" t="str">
            <v/>
          </cell>
          <cell r="BN451" t="str">
            <v/>
          </cell>
          <cell r="BO451" t="str">
            <v/>
          </cell>
          <cell r="BP451">
            <v>0</v>
          </cell>
        </row>
        <row r="452">
          <cell r="A452" t="str">
            <v>Bargainer</v>
          </cell>
          <cell r="C452">
            <v>0</v>
          </cell>
          <cell r="AK452" t="str">
            <v/>
          </cell>
          <cell r="AL452" t="str">
            <v/>
          </cell>
          <cell r="AM452" t="str">
            <v/>
          </cell>
          <cell r="AN452" t="str">
            <v/>
          </cell>
          <cell r="AO452" t="str">
            <v/>
          </cell>
          <cell r="AP452" t="str">
            <v/>
          </cell>
          <cell r="AQ452" t="str">
            <v/>
          </cell>
          <cell r="AR452" t="str">
            <v/>
          </cell>
          <cell r="AS452" t="str">
            <v/>
          </cell>
          <cell r="AT452" t="str">
            <v/>
          </cell>
          <cell r="AU452" t="str">
            <v/>
          </cell>
          <cell r="AV452" t="str">
            <v/>
          </cell>
          <cell r="AW452" t="str">
            <v/>
          </cell>
          <cell r="AX452" t="str">
            <v/>
          </cell>
          <cell r="AY452" t="str">
            <v/>
          </cell>
          <cell r="AZ452" t="str">
            <v/>
          </cell>
          <cell r="BA452" t="str">
            <v/>
          </cell>
          <cell r="BB452" t="str">
            <v/>
          </cell>
          <cell r="BC452" t="str">
            <v/>
          </cell>
          <cell r="BD452" t="str">
            <v/>
          </cell>
          <cell r="BE452" t="str">
            <v/>
          </cell>
          <cell r="BF452" t="str">
            <v/>
          </cell>
          <cell r="BG452" t="str">
            <v/>
          </cell>
          <cell r="BH452" t="str">
            <v/>
          </cell>
          <cell r="BI452" t="str">
            <v/>
          </cell>
          <cell r="BJ452" t="str">
            <v/>
          </cell>
          <cell r="BK452" t="str">
            <v/>
          </cell>
          <cell r="BL452" t="str">
            <v/>
          </cell>
          <cell r="BM452" t="str">
            <v/>
          </cell>
          <cell r="BN452" t="str">
            <v/>
          </cell>
          <cell r="BO452" t="str">
            <v/>
          </cell>
          <cell r="BP452">
            <v>0</v>
          </cell>
        </row>
        <row r="453">
          <cell r="A453" t="str">
            <v>Battle Maiden</v>
          </cell>
          <cell r="B453" t="str">
            <v>.</v>
          </cell>
          <cell r="C453">
            <v>0</v>
          </cell>
          <cell r="D453" t="str">
            <v>]Light, Medium Armor[</v>
          </cell>
          <cell r="F453" t="str">
            <v>]Simple, Martial Weapons[</v>
          </cell>
          <cell r="G453" t="str">
            <v>1st:]Special Mount (Ex)[See p35.</v>
          </cell>
          <cell r="H453" t="str">
            <v>1st:]Ride Bonus (Ex)[+0 to skill checks while mounted.</v>
          </cell>
          <cell r="I453" t="str">
            <v>2nd:]Burst of Speed (Ex)[1/day can double the speed of her mount's charge w/o penalty.</v>
          </cell>
          <cell r="J453" t="str">
            <v>][More attempts force the mount to make a Will (DC 20) save or take 2d6 dmg.</v>
          </cell>
          <cell r="K453" t="str">
            <v>4th:]Defensive Riding (Ex)[1/day can make a Mounted Combat check to take 1/s dmg when</v>
          </cell>
          <cell r="L453" t="str">
            <v>][reduced to 0 hp or less by a physical blow.  DC = the dmg.</v>
          </cell>
          <cell r="M453" t="str">
            <v xml:space="preserve">8th:]Heal Mount (Sp)[1/day can use heal mount as a spell-like ability. </v>
          </cell>
          <cell r="AK453" t="str">
            <v/>
          </cell>
          <cell r="AL453" t="str">
            <v/>
          </cell>
          <cell r="AM453" t="str">
            <v/>
          </cell>
          <cell r="AN453" t="str">
            <v/>
          </cell>
          <cell r="AO453" t="str">
            <v/>
          </cell>
          <cell r="AP453" t="str">
            <v/>
          </cell>
          <cell r="AQ453" t="str">
            <v/>
          </cell>
          <cell r="AR453" t="str">
            <v/>
          </cell>
          <cell r="AS453" t="str">
            <v/>
          </cell>
          <cell r="AT453" t="str">
            <v/>
          </cell>
          <cell r="AU453" t="str">
            <v/>
          </cell>
          <cell r="AV453" t="str">
            <v/>
          </cell>
          <cell r="AW453" t="str">
            <v/>
          </cell>
          <cell r="AX453" t="str">
            <v/>
          </cell>
          <cell r="AY453" t="str">
            <v/>
          </cell>
          <cell r="AZ453" t="str">
            <v/>
          </cell>
          <cell r="BA453" t="str">
            <v/>
          </cell>
          <cell r="BB453" t="str">
            <v/>
          </cell>
          <cell r="BC453" t="str">
            <v/>
          </cell>
          <cell r="BD453" t="str">
            <v/>
          </cell>
          <cell r="BE453" t="str">
            <v/>
          </cell>
          <cell r="BF453" t="str">
            <v/>
          </cell>
          <cell r="BG453" t="str">
            <v/>
          </cell>
          <cell r="BH453" t="str">
            <v/>
          </cell>
          <cell r="BI453" t="str">
            <v/>
          </cell>
          <cell r="BJ453" t="str">
            <v/>
          </cell>
          <cell r="BK453" t="str">
            <v/>
          </cell>
          <cell r="BL453" t="str">
            <v/>
          </cell>
          <cell r="BM453" t="str">
            <v/>
          </cell>
          <cell r="BN453" t="str">
            <v/>
          </cell>
          <cell r="BO453" t="str">
            <v/>
          </cell>
          <cell r="BP453">
            <v>0</v>
          </cell>
        </row>
        <row r="454">
          <cell r="A454" t="str">
            <v>Battleguard</v>
          </cell>
          <cell r="C454">
            <v>0</v>
          </cell>
          <cell r="AK454" t="str">
            <v/>
          </cell>
          <cell r="AL454" t="str">
            <v/>
          </cell>
          <cell r="AM454" t="str">
            <v/>
          </cell>
          <cell r="AN454" t="str">
            <v/>
          </cell>
          <cell r="AO454" t="str">
            <v/>
          </cell>
          <cell r="AP454" t="str">
            <v/>
          </cell>
          <cell r="AQ454" t="str">
            <v/>
          </cell>
          <cell r="AR454" t="str">
            <v/>
          </cell>
          <cell r="AS454" t="str">
            <v/>
          </cell>
          <cell r="AT454" t="str">
            <v/>
          </cell>
          <cell r="AU454" t="str">
            <v/>
          </cell>
          <cell r="AV454" t="str">
            <v/>
          </cell>
          <cell r="AW454" t="str">
            <v/>
          </cell>
          <cell r="AX454" t="str">
            <v/>
          </cell>
          <cell r="AY454" t="str">
            <v/>
          </cell>
          <cell r="AZ454" t="str">
            <v/>
          </cell>
          <cell r="BA454" t="str">
            <v/>
          </cell>
          <cell r="BB454" t="str">
            <v/>
          </cell>
          <cell r="BC454" t="str">
            <v/>
          </cell>
          <cell r="BD454" t="str">
            <v/>
          </cell>
          <cell r="BE454" t="str">
            <v/>
          </cell>
          <cell r="BF454" t="str">
            <v/>
          </cell>
          <cell r="BG454" t="str">
            <v/>
          </cell>
          <cell r="BH454" t="str">
            <v/>
          </cell>
          <cell r="BI454" t="str">
            <v/>
          </cell>
          <cell r="BJ454" t="str">
            <v/>
          </cell>
          <cell r="BK454" t="str">
            <v/>
          </cell>
          <cell r="BL454" t="str">
            <v/>
          </cell>
          <cell r="BM454" t="str">
            <v/>
          </cell>
          <cell r="BN454" t="str">
            <v/>
          </cell>
          <cell r="BO454" t="str">
            <v/>
          </cell>
          <cell r="BP454">
            <v>0</v>
          </cell>
        </row>
        <row r="455">
          <cell r="A455" t="str">
            <v>Bayushi Elite Guard</v>
          </cell>
          <cell r="C455">
            <v>0</v>
          </cell>
          <cell r="AK455" t="str">
            <v/>
          </cell>
          <cell r="AL455" t="str">
            <v/>
          </cell>
          <cell r="AM455" t="str">
            <v/>
          </cell>
          <cell r="AN455" t="str">
            <v/>
          </cell>
          <cell r="AO455" t="str">
            <v/>
          </cell>
          <cell r="AP455" t="str">
            <v/>
          </cell>
          <cell r="AQ455" t="str">
            <v/>
          </cell>
          <cell r="AR455" t="str">
            <v/>
          </cell>
          <cell r="AS455" t="str">
            <v/>
          </cell>
          <cell r="AT455" t="str">
            <v/>
          </cell>
          <cell r="AU455" t="str">
            <v/>
          </cell>
          <cell r="AV455" t="str">
            <v/>
          </cell>
          <cell r="AW455" t="str">
            <v/>
          </cell>
          <cell r="AX455" t="str">
            <v/>
          </cell>
          <cell r="AY455" t="str">
            <v/>
          </cell>
          <cell r="AZ455" t="str">
            <v/>
          </cell>
          <cell r="BA455" t="str">
            <v/>
          </cell>
          <cell r="BB455" t="str">
            <v/>
          </cell>
          <cell r="BC455" t="str">
            <v/>
          </cell>
          <cell r="BD455" t="str">
            <v/>
          </cell>
          <cell r="BE455" t="str">
            <v/>
          </cell>
          <cell r="BF455" t="str">
            <v/>
          </cell>
          <cell r="BG455" t="str">
            <v/>
          </cell>
          <cell r="BH455" t="str">
            <v/>
          </cell>
          <cell r="BI455" t="str">
            <v/>
          </cell>
          <cell r="BJ455" t="str">
            <v/>
          </cell>
          <cell r="BK455" t="str">
            <v/>
          </cell>
          <cell r="BL455" t="str">
            <v/>
          </cell>
          <cell r="BM455" t="str">
            <v/>
          </cell>
          <cell r="BN455" t="str">
            <v/>
          </cell>
          <cell r="BO455" t="str">
            <v/>
          </cell>
          <cell r="BP455">
            <v>0</v>
          </cell>
        </row>
        <row r="456">
          <cell r="A456" t="str">
            <v>Bear Warrior</v>
          </cell>
          <cell r="B456" t="str">
            <v>.</v>
          </cell>
          <cell r="C456">
            <v>0</v>
          </cell>
          <cell r="F456" t="str">
            <v>]Simple, Martial Weapons[</v>
          </cell>
          <cell r="G456" t="str">
            <v>1st:]Bear Form (Sp)[While in a rage, frenzy, or ki frenzy, can polymorph self into a Black Bear 0/day</v>
          </cell>
          <cell r="H456" t="str">
            <v>][+8 Str, +2 Dex, +4 Con, 2 claws 1d4, 1 bite 1d6</v>
          </cell>
          <cell r="I456" t="str">
            <v>3rd:]Scent (Ex)[Free action to detect opponents within 30'</v>
          </cell>
          <cell r="J456" t="str">
            <v>5th:]Extra Raging (Ex)[0 extra rages, frenzies, or ki frenzies per day.</v>
          </cell>
          <cell r="AK456" t="str">
            <v/>
          </cell>
          <cell r="AL456" t="str">
            <v/>
          </cell>
          <cell r="AM456" t="str">
            <v/>
          </cell>
          <cell r="AN456" t="str">
            <v/>
          </cell>
          <cell r="AO456" t="str">
            <v/>
          </cell>
          <cell r="AP456" t="str">
            <v/>
          </cell>
          <cell r="AQ456" t="str">
            <v/>
          </cell>
          <cell r="AR456" t="str">
            <v/>
          </cell>
          <cell r="AS456" t="str">
            <v/>
          </cell>
          <cell r="AT456" t="str">
            <v/>
          </cell>
          <cell r="AU456" t="str">
            <v/>
          </cell>
          <cell r="AV456" t="str">
            <v/>
          </cell>
          <cell r="AW456" t="str">
            <v/>
          </cell>
          <cell r="AX456" t="str">
            <v/>
          </cell>
          <cell r="AY456" t="str">
            <v/>
          </cell>
          <cell r="AZ456" t="str">
            <v/>
          </cell>
          <cell r="BA456" t="str">
            <v/>
          </cell>
          <cell r="BB456" t="str">
            <v/>
          </cell>
          <cell r="BC456" t="str">
            <v/>
          </cell>
          <cell r="BD456" t="str">
            <v/>
          </cell>
          <cell r="BE456" t="str">
            <v/>
          </cell>
          <cell r="BF456" t="str">
            <v/>
          </cell>
          <cell r="BG456" t="str">
            <v/>
          </cell>
          <cell r="BH456" t="str">
            <v/>
          </cell>
          <cell r="BI456" t="str">
            <v/>
          </cell>
          <cell r="BJ456" t="str">
            <v/>
          </cell>
          <cell r="BK456" t="str">
            <v/>
          </cell>
          <cell r="BL456" t="str">
            <v/>
          </cell>
          <cell r="BM456" t="str">
            <v/>
          </cell>
          <cell r="BN456" t="str">
            <v/>
          </cell>
          <cell r="BO456" t="str">
            <v/>
          </cell>
          <cell r="BP456">
            <v>0</v>
          </cell>
        </row>
        <row r="457">
          <cell r="A457" t="str">
            <v>Beast Handler</v>
          </cell>
          <cell r="B457" t="str">
            <v>.</v>
          </cell>
          <cell r="C457">
            <v>0</v>
          </cell>
          <cell r="D457" t="str">
            <v>]Light, Medium Armor[</v>
          </cell>
          <cell r="F457" t="str">
            <v>]Simple, Martial Weapons[</v>
          </cell>
          <cell r="G457" t="str">
            <v>1st:]Arcane Spells (Sp)[Charisma determines DC, Bonus Spells</v>
          </cell>
          <cell r="H457" t="str">
            <v>1st:]Ward Animal (Ex)[Use whip &amp; intimidate skill with a +4 bonus to control a beast's movement.</v>
          </cell>
          <cell r="I457" t="str">
            <v>2nd:]Animal Training (Ex)[Teach beasts a feat.  Up to ]Light, Medium Armor[ feats my be taught.</v>
          </cell>
          <cell r="J457" t="str">
            <v>5th:]Rally Beast (Sp)[1/day can affect a beast as per the aid spell.</v>
          </cell>
          <cell r="K457" t="str">
            <v>10th:]Special Mount (Ex)[Caught in the wild &amp; trained for 1000gp.</v>
          </cell>
          <cell r="L457" t="str">
            <v>][+3HD, +5 natural AC, +2 Str &amp; Int, +2 to Reflext saves, &amp; Improved Evasion.</v>
          </cell>
          <cell r="AK457" t="str">
            <v/>
          </cell>
          <cell r="AL457" t="str">
            <v/>
          </cell>
          <cell r="AM457" t="str">
            <v/>
          </cell>
          <cell r="AN457" t="str">
            <v/>
          </cell>
          <cell r="AO457" t="str">
            <v/>
          </cell>
          <cell r="AP457" t="str">
            <v/>
          </cell>
          <cell r="AQ457" t="str">
            <v/>
          </cell>
          <cell r="AR457" t="str">
            <v/>
          </cell>
          <cell r="AS457" t="str">
            <v/>
          </cell>
          <cell r="AT457" t="str">
            <v/>
          </cell>
          <cell r="AU457" t="str">
            <v/>
          </cell>
          <cell r="AV457" t="str">
            <v/>
          </cell>
          <cell r="AW457" t="str">
            <v/>
          </cell>
          <cell r="AX457" t="str">
            <v/>
          </cell>
          <cell r="AY457" t="str">
            <v/>
          </cell>
          <cell r="AZ457" t="str">
            <v/>
          </cell>
          <cell r="BA457" t="str">
            <v/>
          </cell>
          <cell r="BB457" t="str">
            <v/>
          </cell>
          <cell r="BC457" t="str">
            <v/>
          </cell>
          <cell r="BD457" t="str">
            <v/>
          </cell>
          <cell r="BE457" t="str">
            <v/>
          </cell>
          <cell r="BF457" t="str">
            <v/>
          </cell>
          <cell r="BG457" t="str">
            <v/>
          </cell>
          <cell r="BH457" t="str">
            <v/>
          </cell>
          <cell r="BI457" t="str">
            <v/>
          </cell>
          <cell r="BJ457" t="str">
            <v/>
          </cell>
          <cell r="BK457" t="str">
            <v/>
          </cell>
          <cell r="BL457" t="str">
            <v/>
          </cell>
          <cell r="BM457" t="str">
            <v/>
          </cell>
          <cell r="BN457" t="str">
            <v/>
          </cell>
          <cell r="BO457" t="str">
            <v/>
          </cell>
          <cell r="BP457">
            <v>0</v>
          </cell>
        </row>
        <row r="458">
          <cell r="A458" t="str">
            <v>Beholder Mage</v>
          </cell>
          <cell r="C458">
            <v>0</v>
          </cell>
          <cell r="AK458" t="str">
            <v/>
          </cell>
          <cell r="AL458" t="str">
            <v/>
          </cell>
          <cell r="AM458" t="str">
            <v/>
          </cell>
          <cell r="AN458" t="str">
            <v/>
          </cell>
          <cell r="AO458" t="str">
            <v/>
          </cell>
          <cell r="AP458" t="str">
            <v/>
          </cell>
          <cell r="AQ458" t="str">
            <v/>
          </cell>
          <cell r="AR458" t="str">
            <v/>
          </cell>
          <cell r="AS458" t="str">
            <v/>
          </cell>
          <cell r="AT458" t="str">
            <v/>
          </cell>
          <cell r="AU458" t="str">
            <v/>
          </cell>
          <cell r="AV458" t="str">
            <v/>
          </cell>
          <cell r="AW458" t="str">
            <v/>
          </cell>
          <cell r="AX458" t="str">
            <v/>
          </cell>
          <cell r="AY458" t="str">
            <v/>
          </cell>
          <cell r="AZ458" t="str">
            <v/>
          </cell>
          <cell r="BA458" t="str">
            <v/>
          </cell>
          <cell r="BB458" t="str">
            <v/>
          </cell>
          <cell r="BC458" t="str">
            <v/>
          </cell>
          <cell r="BD458" t="str">
            <v/>
          </cell>
          <cell r="BE458" t="str">
            <v/>
          </cell>
          <cell r="BF458" t="str">
            <v/>
          </cell>
          <cell r="BG458" t="str">
            <v/>
          </cell>
          <cell r="BH458" t="str">
            <v/>
          </cell>
          <cell r="BI458" t="str">
            <v/>
          </cell>
          <cell r="BJ458" t="str">
            <v/>
          </cell>
          <cell r="BK458" t="str">
            <v/>
          </cell>
          <cell r="BL458" t="str">
            <v/>
          </cell>
          <cell r="BM458" t="str">
            <v/>
          </cell>
          <cell r="BN458" t="str">
            <v/>
          </cell>
          <cell r="BO458" t="str">
            <v/>
          </cell>
          <cell r="BP458">
            <v>0</v>
          </cell>
        </row>
        <row r="459">
          <cell r="A459" t="str">
            <v>Blackguard</v>
          </cell>
          <cell r="C459">
            <v>0</v>
          </cell>
          <cell r="AK459" t="str">
            <v/>
          </cell>
          <cell r="AL459" t="str">
            <v/>
          </cell>
          <cell r="AM459" t="str">
            <v/>
          </cell>
          <cell r="AN459" t="str">
            <v/>
          </cell>
          <cell r="AO459" t="str">
            <v/>
          </cell>
          <cell r="AP459" t="str">
            <v/>
          </cell>
          <cell r="AQ459" t="str">
            <v/>
          </cell>
          <cell r="AR459" t="str">
            <v/>
          </cell>
          <cell r="AS459" t="str">
            <v/>
          </cell>
          <cell r="AT459" t="str">
            <v/>
          </cell>
          <cell r="AU459" t="str">
            <v/>
          </cell>
          <cell r="AV459" t="str">
            <v/>
          </cell>
          <cell r="AW459" t="str">
            <v/>
          </cell>
          <cell r="AX459" t="str">
            <v/>
          </cell>
          <cell r="AY459" t="str">
            <v/>
          </cell>
          <cell r="AZ459" t="str">
            <v/>
          </cell>
          <cell r="BA459" t="str">
            <v/>
          </cell>
          <cell r="BB459" t="str">
            <v/>
          </cell>
          <cell r="BC459" t="str">
            <v/>
          </cell>
          <cell r="BD459" t="str">
            <v/>
          </cell>
          <cell r="BE459" t="str">
            <v/>
          </cell>
          <cell r="BF459" t="str">
            <v/>
          </cell>
          <cell r="BG459" t="str">
            <v/>
          </cell>
          <cell r="BH459" t="str">
            <v/>
          </cell>
          <cell r="BI459" t="str">
            <v/>
          </cell>
          <cell r="BJ459" t="str">
            <v/>
          </cell>
          <cell r="BK459" t="str">
            <v/>
          </cell>
          <cell r="BL459" t="str">
            <v/>
          </cell>
          <cell r="BM459" t="str">
            <v/>
          </cell>
          <cell r="BN459" t="str">
            <v/>
          </cell>
          <cell r="BO459" t="str">
            <v/>
          </cell>
          <cell r="BP459">
            <v>0</v>
          </cell>
        </row>
        <row r="460">
          <cell r="A460" t="str">
            <v>Blade Dancer</v>
          </cell>
          <cell r="B460" t="str">
            <v>.</v>
          </cell>
          <cell r="C460">
            <v>0</v>
          </cell>
          <cell r="D460" t="str">
            <v>]Light Armor[</v>
          </cell>
          <cell r="G460" t="str">
            <v>1st:]Acrobatics (Su)[+10  bonus on Balance, Jump, &amp; Tumble checks.</v>
          </cell>
          <cell r="H460" t="str">
            <v>1st:]Leap of the Clouds (Su)[Jumping distance not limited by height.</v>
          </cell>
          <cell r="I460" t="str">
            <v>1st:]Fast Movement (Su)[See p.38</v>
          </cell>
          <cell r="J460" t="str">
            <v>2nd:]Enchanted Blade I (Su)[Bestow defending, flaming, frost, shock, or ghost touch for 0 minutes.</v>
          </cell>
          <cell r="K460" t="str">
            <v>4th:]Ride the Wind (Sp)[1/day can use air walk as a spell-like ability.</v>
          </cell>
          <cell r="L460" t="str">
            <v>5th:]Acrobatic Attack (Ex)[+2 bonus to attack &amp; damage if jumping or swinging more than 5'</v>
          </cell>
          <cell r="M460" t="str">
            <v>6th:]Enchanted Blade II (Su)[Bestow bane, disruption, flaming burst, icy burst, shocking burst, thundering, or wounding for 0 minutes.</v>
          </cell>
          <cell r="N460" t="str">
            <v>][Alternatively, can bestow 2 powers from EB I.</v>
          </cell>
          <cell r="O460" t="str">
            <v>10th:]Enchanted Blade III (Su)[Bestow dancing, flying, passage, or speed for 1st:]Acrobatics (Su)[+10  bonus on Balance, Jump, &amp; Tumble checks. minutes.</v>
          </cell>
          <cell r="P460" t="str">
            <v>][Alternatively, can bestow 3 powers from EB I.</v>
          </cell>
          <cell r="AK460" t="str">
            <v/>
          </cell>
          <cell r="AL460" t="str">
            <v/>
          </cell>
          <cell r="AM460" t="str">
            <v/>
          </cell>
          <cell r="AN460" t="str">
            <v/>
          </cell>
          <cell r="AO460" t="str">
            <v/>
          </cell>
          <cell r="AP460" t="str">
            <v/>
          </cell>
          <cell r="AQ460" t="str">
            <v/>
          </cell>
          <cell r="AR460" t="str">
            <v/>
          </cell>
          <cell r="AS460" t="str">
            <v/>
          </cell>
          <cell r="AT460" t="str">
            <v/>
          </cell>
          <cell r="AU460" t="str">
            <v/>
          </cell>
          <cell r="AV460" t="str">
            <v/>
          </cell>
          <cell r="AW460" t="str">
            <v/>
          </cell>
          <cell r="AX460" t="str">
            <v/>
          </cell>
          <cell r="AY460" t="str">
            <v/>
          </cell>
          <cell r="AZ460" t="str">
            <v/>
          </cell>
          <cell r="BA460" t="str">
            <v/>
          </cell>
          <cell r="BB460" t="str">
            <v/>
          </cell>
          <cell r="BC460" t="str">
            <v/>
          </cell>
          <cell r="BD460" t="str">
            <v/>
          </cell>
          <cell r="BE460" t="str">
            <v/>
          </cell>
          <cell r="BF460" t="str">
            <v/>
          </cell>
          <cell r="BG460" t="str">
            <v/>
          </cell>
          <cell r="BH460" t="str">
            <v/>
          </cell>
          <cell r="BI460" t="str">
            <v/>
          </cell>
          <cell r="BJ460" t="str">
            <v/>
          </cell>
          <cell r="BK460" t="str">
            <v/>
          </cell>
          <cell r="BL460" t="str">
            <v/>
          </cell>
          <cell r="BM460" t="str">
            <v/>
          </cell>
          <cell r="BN460" t="str">
            <v/>
          </cell>
          <cell r="BO460" t="str">
            <v/>
          </cell>
          <cell r="BP460">
            <v>0</v>
          </cell>
        </row>
        <row r="461">
          <cell r="A461" t="str">
            <v>Bladesinger</v>
          </cell>
          <cell r="B461" t="str">
            <v>Bls</v>
          </cell>
          <cell r="C461">
            <v>0</v>
          </cell>
          <cell r="D461" t="str">
            <v>]Light Armor[</v>
          </cell>
          <cell r="G461" t="str">
            <v>1st:]Arcane Spells (Sp) [Intelligence determines DC, bonus spells</v>
          </cell>
          <cell r="H461" t="str">
            <v>1st:]Bladesong (Su)[+0 dodge bonus to AC while wielding longsword.</v>
          </cell>
          <cell r="I461" t="str">
            <v>2nd:]Bonus Feat (Ex)[1 feats earned.  Choose from: Any metamagic feat,</v>
          </cell>
          <cell r="J461" t="str">
            <v xml:space="preserve">][Combat Reflexes, Improved Critical (Long Sword), Improved Disarm, </v>
          </cell>
          <cell r="K461" t="str">
            <v>][Mobility, Quick Draw, Spring Attack, Whirlwind Attack</v>
          </cell>
          <cell r="L461" t="str">
            <v>3rd:]Lesser Spellsong (Su)[While wielding longsword, can "take 10"</v>
          </cell>
          <cell r="M461" t="str">
            <v>][on Concentration checks to cast defensively.</v>
          </cell>
          <cell r="N461" t="str">
            <v>6th:]Song of Celerity (Su)[While wielding longsword &amp; using full attack,</v>
          </cell>
          <cell r="O461" t="str">
            <v>][can cast one Bladesinger spell each round as a free action.</v>
          </cell>
          <cell r="P461" t="str">
            <v>7th:]Greater Spellsong (Su)[Ignores arcane spell failure (light armor only)</v>
          </cell>
          <cell r="Q461" t="str">
            <v>10th:]Song of Fury (Su)[While wielding longsword &amp; using full attack, can make</v>
          </cell>
          <cell r="R461" t="str">
            <v>][1 extra attack at highest BAB.  All attacks -2 to hit until next turn.</v>
          </cell>
          <cell r="AK461" t="str">
            <v/>
          </cell>
          <cell r="AL461" t="str">
            <v/>
          </cell>
          <cell r="AM461" t="str">
            <v/>
          </cell>
          <cell r="AN461" t="str">
            <v/>
          </cell>
          <cell r="AO461" t="str">
            <v/>
          </cell>
          <cell r="AP461" t="str">
            <v/>
          </cell>
          <cell r="AQ461" t="str">
            <v/>
          </cell>
          <cell r="AR461" t="str">
            <v/>
          </cell>
          <cell r="AS461" t="str">
            <v/>
          </cell>
          <cell r="AT461" t="str">
            <v/>
          </cell>
          <cell r="AU461" t="str">
            <v/>
          </cell>
          <cell r="AV461" t="str">
            <v/>
          </cell>
          <cell r="AW461" t="str">
            <v/>
          </cell>
          <cell r="AX461" t="str">
            <v/>
          </cell>
          <cell r="AY461" t="str">
            <v/>
          </cell>
          <cell r="AZ461" t="str">
            <v/>
          </cell>
          <cell r="BA461" t="str">
            <v/>
          </cell>
          <cell r="BB461" t="str">
            <v/>
          </cell>
          <cell r="BC461" t="str">
            <v/>
          </cell>
          <cell r="BD461" t="str">
            <v/>
          </cell>
          <cell r="BE461" t="str">
            <v/>
          </cell>
          <cell r="BF461" t="str">
            <v/>
          </cell>
          <cell r="BG461" t="str">
            <v/>
          </cell>
          <cell r="BH461" t="str">
            <v/>
          </cell>
          <cell r="BI461" t="str">
            <v/>
          </cell>
          <cell r="BJ461" t="str">
            <v/>
          </cell>
          <cell r="BK461" t="str">
            <v/>
          </cell>
          <cell r="BL461" t="str">
            <v/>
          </cell>
          <cell r="BM461" t="str">
            <v/>
          </cell>
          <cell r="BN461" t="str">
            <v/>
          </cell>
          <cell r="BO461" t="str">
            <v/>
          </cell>
          <cell r="BP461">
            <v>0</v>
          </cell>
        </row>
        <row r="462">
          <cell r="A462" t="str">
            <v>Blessed of Gruumsh</v>
          </cell>
          <cell r="C462">
            <v>0</v>
          </cell>
          <cell r="AK462" t="str">
            <v/>
          </cell>
          <cell r="AL462" t="str">
            <v/>
          </cell>
          <cell r="AM462" t="str">
            <v/>
          </cell>
          <cell r="AN462" t="str">
            <v/>
          </cell>
          <cell r="AO462" t="str">
            <v/>
          </cell>
          <cell r="AP462" t="str">
            <v/>
          </cell>
          <cell r="AQ462" t="str">
            <v/>
          </cell>
          <cell r="AR462" t="str">
            <v/>
          </cell>
          <cell r="AS462" t="str">
            <v/>
          </cell>
          <cell r="AT462" t="str">
            <v/>
          </cell>
          <cell r="AU462" t="str">
            <v/>
          </cell>
          <cell r="AV462" t="str">
            <v/>
          </cell>
          <cell r="AW462" t="str">
            <v/>
          </cell>
          <cell r="AX462" t="str">
            <v/>
          </cell>
          <cell r="AY462" t="str">
            <v/>
          </cell>
          <cell r="AZ462" t="str">
            <v/>
          </cell>
          <cell r="BA462" t="str">
            <v/>
          </cell>
          <cell r="BB462" t="str">
            <v/>
          </cell>
          <cell r="BC462" t="str">
            <v/>
          </cell>
          <cell r="BD462" t="str">
            <v/>
          </cell>
          <cell r="BE462" t="str">
            <v/>
          </cell>
          <cell r="BF462" t="str">
            <v/>
          </cell>
          <cell r="BG462" t="str">
            <v/>
          </cell>
          <cell r="BH462" t="str">
            <v/>
          </cell>
          <cell r="BI462" t="str">
            <v/>
          </cell>
          <cell r="BJ462" t="str">
            <v/>
          </cell>
          <cell r="BK462" t="str">
            <v/>
          </cell>
          <cell r="BL462" t="str">
            <v/>
          </cell>
          <cell r="BM462" t="str">
            <v/>
          </cell>
          <cell r="BN462" t="str">
            <v/>
          </cell>
          <cell r="BO462" t="str">
            <v/>
          </cell>
          <cell r="BP462">
            <v>0</v>
          </cell>
        </row>
        <row r="463">
          <cell r="A463" t="str">
            <v>Blessed of Xarcon</v>
          </cell>
          <cell r="B463" t="str">
            <v>Blx</v>
          </cell>
          <cell r="C463">
            <v>0</v>
          </cell>
          <cell r="AK463" t="str">
            <v/>
          </cell>
          <cell r="AL463" t="str">
            <v/>
          </cell>
          <cell r="AM463" t="str">
            <v/>
          </cell>
          <cell r="AN463" t="str">
            <v/>
          </cell>
          <cell r="AO463" t="str">
            <v/>
          </cell>
          <cell r="AP463" t="str">
            <v/>
          </cell>
          <cell r="AQ463" t="str">
            <v/>
          </cell>
          <cell r="AR463" t="str">
            <v/>
          </cell>
          <cell r="AS463" t="str">
            <v/>
          </cell>
          <cell r="AT463" t="str">
            <v/>
          </cell>
          <cell r="AU463" t="str">
            <v/>
          </cell>
          <cell r="AV463" t="str">
            <v/>
          </cell>
          <cell r="AW463" t="str">
            <v/>
          </cell>
          <cell r="AX463" t="str">
            <v/>
          </cell>
          <cell r="AY463" t="str">
            <v/>
          </cell>
          <cell r="AZ463" t="str">
            <v/>
          </cell>
          <cell r="BA463" t="str">
            <v/>
          </cell>
          <cell r="BB463" t="str">
            <v/>
          </cell>
          <cell r="BC463" t="str">
            <v/>
          </cell>
          <cell r="BD463" t="str">
            <v/>
          </cell>
          <cell r="BE463" t="str">
            <v/>
          </cell>
          <cell r="BF463" t="str">
            <v/>
          </cell>
          <cell r="BG463" t="str">
            <v/>
          </cell>
          <cell r="BH463" t="str">
            <v/>
          </cell>
          <cell r="BI463" t="str">
            <v/>
          </cell>
          <cell r="BJ463" t="str">
            <v/>
          </cell>
          <cell r="BK463" t="str">
            <v/>
          </cell>
          <cell r="BL463" t="str">
            <v/>
          </cell>
          <cell r="BM463" t="str">
            <v/>
          </cell>
          <cell r="BN463" t="str">
            <v/>
          </cell>
          <cell r="BO463" t="str">
            <v/>
          </cell>
          <cell r="BP463">
            <v>0</v>
          </cell>
        </row>
        <row r="464">
          <cell r="A464" t="str">
            <v>Blood Archer</v>
          </cell>
          <cell r="C464">
            <v>0</v>
          </cell>
          <cell r="AK464" t="str">
            <v/>
          </cell>
          <cell r="AL464" t="str">
            <v/>
          </cell>
          <cell r="AM464" t="str">
            <v/>
          </cell>
          <cell r="AN464" t="str">
            <v/>
          </cell>
          <cell r="AO464" t="str">
            <v/>
          </cell>
          <cell r="AP464" t="str">
            <v/>
          </cell>
          <cell r="AQ464" t="str">
            <v/>
          </cell>
          <cell r="AR464" t="str">
            <v/>
          </cell>
          <cell r="AS464" t="str">
            <v/>
          </cell>
          <cell r="AT464" t="str">
            <v/>
          </cell>
          <cell r="AU464" t="str">
            <v/>
          </cell>
          <cell r="AV464" t="str">
            <v/>
          </cell>
          <cell r="AW464" t="str">
            <v/>
          </cell>
          <cell r="AX464" t="str">
            <v/>
          </cell>
          <cell r="AY464" t="str">
            <v/>
          </cell>
          <cell r="AZ464" t="str">
            <v/>
          </cell>
          <cell r="BA464" t="str">
            <v/>
          </cell>
          <cell r="BB464" t="str">
            <v/>
          </cell>
          <cell r="BC464" t="str">
            <v/>
          </cell>
          <cell r="BD464" t="str">
            <v/>
          </cell>
          <cell r="BE464" t="str">
            <v/>
          </cell>
          <cell r="BF464" t="str">
            <v/>
          </cell>
          <cell r="BG464" t="str">
            <v/>
          </cell>
          <cell r="BH464" t="str">
            <v/>
          </cell>
          <cell r="BI464" t="str">
            <v/>
          </cell>
          <cell r="BJ464" t="str">
            <v/>
          </cell>
          <cell r="BK464" t="str">
            <v/>
          </cell>
          <cell r="BL464" t="str">
            <v/>
          </cell>
          <cell r="BM464" t="str">
            <v/>
          </cell>
          <cell r="BN464" t="str">
            <v/>
          </cell>
          <cell r="BO464" t="str">
            <v/>
          </cell>
          <cell r="BP464">
            <v>0</v>
          </cell>
        </row>
        <row r="465">
          <cell r="A465" t="str">
            <v>Blood Magus</v>
          </cell>
          <cell r="B465" t="str">
            <v>Bld</v>
          </cell>
          <cell r="C465">
            <v>0</v>
          </cell>
          <cell r="G465" t="str">
            <v>1st:]Blood Component (Su)[Does damage to Magus, DC +1.</v>
          </cell>
          <cell r="H465" t="str">
            <v>1st:]Staunch (Ex)[Automatically stablizes if drops below 0 HP.</v>
          </cell>
          <cell r="I465" t="str">
            <v>2nd:]Scarification (Ex)[Scribe up to 6 (cantrips-3rd lvl) spells on skin</v>
          </cell>
          <cell r="J465" t="str">
            <v>2nd:]Spells per day[+1 level per even Blood Magus level.</v>
          </cell>
          <cell r="K465" t="str">
            <v>3rd:]Death Knell (Sp)[As spell, once per day</v>
          </cell>
          <cell r="L465" t="str">
            <v>4th:]Blood Draught (Ex)[Brew potion with Blood Magus's blood.</v>
          </cell>
          <cell r="M465" t="str">
            <v>][Can store up to Constitution score + Blood Magus level</v>
          </cell>
          <cell r="N465" t="str">
            <v>5th:]Infusion (Ex)[One time distillation; +2 Constitution.</v>
          </cell>
          <cell r="O465" t="str">
            <v>6th:]Gore (Su)[1 point dmg to Blood Magus, +1d6 dmg to target</v>
          </cell>
          <cell r="P465" t="str">
            <v>7th:]Thicker Than Water (Su)[Takes 1 point less damage per injury.</v>
          </cell>
          <cell r="Q465" t="str">
            <v>8th:]Awaken Blood (Su)[Touch attack; deals 10d10 damage.</v>
          </cell>
          <cell r="R465" t="str">
            <v>9th:]Homonculus (Sp)[Homunculus companion.  See T&amp;B p. 52.</v>
          </cell>
          <cell r="S465" t="str">
            <v>10th:]Bloodwalk (Su)[Transport between creatures, any distance</v>
          </cell>
          <cell r="T465" t="str">
            <v>][Can be harmless, or harmful.  See T&amp;B p. 52.</v>
          </cell>
          <cell r="AK465" t="str">
            <v/>
          </cell>
          <cell r="AL465" t="str">
            <v/>
          </cell>
          <cell r="AM465" t="str">
            <v/>
          </cell>
          <cell r="AN465" t="str">
            <v/>
          </cell>
          <cell r="AO465" t="str">
            <v/>
          </cell>
          <cell r="AP465" t="str">
            <v/>
          </cell>
          <cell r="AQ465" t="str">
            <v/>
          </cell>
          <cell r="AR465" t="str">
            <v/>
          </cell>
          <cell r="AS465" t="str">
            <v/>
          </cell>
          <cell r="AT465" t="str">
            <v/>
          </cell>
          <cell r="AU465" t="str">
            <v/>
          </cell>
          <cell r="AV465" t="str">
            <v/>
          </cell>
          <cell r="AW465" t="str">
            <v/>
          </cell>
          <cell r="AX465" t="str">
            <v/>
          </cell>
          <cell r="AY465" t="str">
            <v/>
          </cell>
          <cell r="AZ465" t="str">
            <v/>
          </cell>
          <cell r="BA465" t="str">
            <v/>
          </cell>
          <cell r="BB465" t="str">
            <v/>
          </cell>
          <cell r="BC465" t="str">
            <v/>
          </cell>
          <cell r="BD465" t="str">
            <v/>
          </cell>
          <cell r="BE465" t="str">
            <v/>
          </cell>
          <cell r="BF465" t="str">
            <v/>
          </cell>
          <cell r="BG465" t="str">
            <v/>
          </cell>
          <cell r="BH465" t="str">
            <v/>
          </cell>
          <cell r="BI465" t="str">
            <v/>
          </cell>
          <cell r="BJ465" t="str">
            <v/>
          </cell>
          <cell r="BK465" t="str">
            <v/>
          </cell>
          <cell r="BL465" t="str">
            <v/>
          </cell>
          <cell r="BM465" t="str">
            <v/>
          </cell>
          <cell r="BN465" t="str">
            <v/>
          </cell>
          <cell r="BO465" t="str">
            <v/>
          </cell>
          <cell r="BP465">
            <v>0</v>
          </cell>
        </row>
        <row r="466">
          <cell r="A466" t="str">
            <v>Bloodreaver</v>
          </cell>
          <cell r="C466">
            <v>0</v>
          </cell>
          <cell r="AK466" t="str">
            <v/>
          </cell>
          <cell r="AL466" t="str">
            <v/>
          </cell>
          <cell r="AM466" t="str">
            <v/>
          </cell>
          <cell r="AN466" t="str">
            <v/>
          </cell>
          <cell r="AO466" t="str">
            <v/>
          </cell>
          <cell r="AP466" t="str">
            <v/>
          </cell>
          <cell r="AQ466" t="str">
            <v/>
          </cell>
          <cell r="AR466" t="str">
            <v/>
          </cell>
          <cell r="AS466" t="str">
            <v/>
          </cell>
          <cell r="AT466" t="str">
            <v/>
          </cell>
          <cell r="AU466" t="str">
            <v/>
          </cell>
          <cell r="AV466" t="str">
            <v/>
          </cell>
          <cell r="AW466" t="str">
            <v/>
          </cell>
          <cell r="AX466" t="str">
            <v/>
          </cell>
          <cell r="AY466" t="str">
            <v/>
          </cell>
          <cell r="AZ466" t="str">
            <v/>
          </cell>
          <cell r="BA466" t="str">
            <v/>
          </cell>
          <cell r="BB466" t="str">
            <v/>
          </cell>
          <cell r="BC466" t="str">
            <v/>
          </cell>
          <cell r="BD466" t="str">
            <v/>
          </cell>
          <cell r="BE466" t="str">
            <v/>
          </cell>
          <cell r="BF466" t="str">
            <v/>
          </cell>
          <cell r="BG466" t="str">
            <v/>
          </cell>
          <cell r="BH466" t="str">
            <v/>
          </cell>
          <cell r="BI466" t="str">
            <v/>
          </cell>
          <cell r="BJ466" t="str">
            <v/>
          </cell>
          <cell r="BK466" t="str">
            <v/>
          </cell>
          <cell r="BL466" t="str">
            <v/>
          </cell>
          <cell r="BM466" t="str">
            <v/>
          </cell>
          <cell r="BN466" t="str">
            <v/>
          </cell>
          <cell r="BO466" t="str">
            <v/>
          </cell>
          <cell r="BP466">
            <v>0</v>
          </cell>
        </row>
        <row r="467">
          <cell r="A467" t="str">
            <v>Brute</v>
          </cell>
          <cell r="B467" t="str">
            <v>.</v>
          </cell>
          <cell r="C467">
            <v>0</v>
          </cell>
          <cell r="D467" t="str">
            <v>]Light, Medium, Heavy Armor[</v>
          </cell>
          <cell r="E467" t="str">
            <v>]Shield Use[</v>
          </cell>
          <cell r="F467" t="str">
            <v>]Simple, Martial Weapons[</v>
          </cell>
          <cell r="G467" t="str">
            <v>1st:]Improved Power Attack (Ex)[Double damage bonus from Power Attack.</v>
          </cell>
          <cell r="H467" t="str">
            <v>][Can use power attack on any AoO's the receive..</v>
          </cell>
          <cell r="I467" t="str">
            <v>1st:]Toughness (Ex)[Per the feat taken 1 time.</v>
          </cell>
          <cell r="J467" t="str">
            <v>2nd:]Battle Cry (Ex)[1/day can intimidate (skill check)a  target of a charge as a free action.</v>
          </cell>
          <cell r="K467" t="str">
            <v>][The victim loosee their Dex bonus to AC until their next action.</v>
          </cell>
          <cell r="L467" t="str">
            <v>3rd:]Shield Breaker (Ex)[When using power attack &amp; missing, check target's shieldless AC or AC when not using Expertise.</v>
          </cell>
          <cell r="M467" t="str">
            <v>][If the attack hits, deals damage to the shield or weapon.</v>
          </cell>
          <cell r="N467" t="str">
            <v>5th:]Relentless Assault (Ex)[When using power attack &amp; hitting, force target back 5' or they take 1d6 extra dmg.</v>
          </cell>
          <cell r="O467" t="str">
            <v>][Can move 5' to follow as a free action.  Must declare use before attacking.</v>
          </cell>
          <cell r="P467" t="str">
            <v>6th:]Onslaught (Ex)[May subtract up to 2x BAB for Power Attack.</v>
          </cell>
          <cell r="Q467" t="str">
            <v>8th:}Batter Foe (Ex)[When using power attack, can choose to do 2x subdual damage.</v>
          </cell>
          <cell r="R467" t="str">
            <v>9th:]Batter Steel (Ex)[Deals double damage to any inanimate object with hardness.</v>
          </cell>
          <cell r="S467" t="str">
            <v>10th:]Brutal Assault (Ex)[Tripple damage bonus from Power Attack.</v>
          </cell>
          <cell r="T467" t="str">
            <v>][On any miss, check target's touch AC.  If the attack hits, deals damage to the opponent's suit of armor.</v>
          </cell>
          <cell r="AK467" t="str">
            <v/>
          </cell>
          <cell r="AL467" t="str">
            <v/>
          </cell>
          <cell r="AM467" t="str">
            <v/>
          </cell>
          <cell r="AN467" t="str">
            <v/>
          </cell>
          <cell r="AO467" t="str">
            <v/>
          </cell>
          <cell r="AP467" t="str">
            <v/>
          </cell>
          <cell r="AQ467" t="str">
            <v/>
          </cell>
          <cell r="AR467" t="str">
            <v/>
          </cell>
          <cell r="AS467" t="str">
            <v/>
          </cell>
          <cell r="AT467" t="str">
            <v/>
          </cell>
          <cell r="AU467" t="str">
            <v/>
          </cell>
          <cell r="AV467" t="str">
            <v/>
          </cell>
          <cell r="AW467" t="str">
            <v/>
          </cell>
          <cell r="AX467" t="str">
            <v/>
          </cell>
          <cell r="AY467" t="str">
            <v/>
          </cell>
          <cell r="AZ467" t="str">
            <v/>
          </cell>
          <cell r="BA467" t="str">
            <v/>
          </cell>
          <cell r="BB467" t="str">
            <v/>
          </cell>
          <cell r="BC467" t="str">
            <v/>
          </cell>
          <cell r="BD467" t="str">
            <v/>
          </cell>
          <cell r="BE467" t="str">
            <v/>
          </cell>
          <cell r="BF467" t="str">
            <v/>
          </cell>
          <cell r="BG467" t="str">
            <v/>
          </cell>
          <cell r="BH467" t="str">
            <v/>
          </cell>
          <cell r="BI467" t="str">
            <v/>
          </cell>
          <cell r="BJ467" t="str">
            <v/>
          </cell>
          <cell r="BK467" t="str">
            <v/>
          </cell>
          <cell r="BL467" t="str">
            <v/>
          </cell>
          <cell r="BM467" t="str">
            <v/>
          </cell>
          <cell r="BN467" t="str">
            <v/>
          </cell>
          <cell r="BO467" t="str">
            <v/>
          </cell>
          <cell r="BP467">
            <v>0</v>
          </cell>
        </row>
        <row r="468">
          <cell r="A468" t="str">
            <v>Butei</v>
          </cell>
          <cell r="C468">
            <v>0</v>
          </cell>
          <cell r="AK468" t="str">
            <v/>
          </cell>
          <cell r="AL468" t="str">
            <v/>
          </cell>
          <cell r="AM468" t="str">
            <v/>
          </cell>
          <cell r="AN468" t="str">
            <v/>
          </cell>
          <cell r="AO468" t="str">
            <v/>
          </cell>
          <cell r="AP468" t="str">
            <v/>
          </cell>
          <cell r="AQ468" t="str">
            <v/>
          </cell>
          <cell r="AR468" t="str">
            <v/>
          </cell>
          <cell r="AS468" t="str">
            <v/>
          </cell>
          <cell r="AT468" t="str">
            <v/>
          </cell>
          <cell r="AU468" t="str">
            <v/>
          </cell>
          <cell r="AV468" t="str">
            <v/>
          </cell>
          <cell r="AW468" t="str">
            <v/>
          </cell>
          <cell r="AX468" t="str">
            <v/>
          </cell>
          <cell r="AY468" t="str">
            <v/>
          </cell>
          <cell r="AZ468" t="str">
            <v/>
          </cell>
          <cell r="BA468" t="str">
            <v/>
          </cell>
          <cell r="BB468" t="str">
            <v/>
          </cell>
          <cell r="BC468" t="str">
            <v/>
          </cell>
          <cell r="BD468" t="str">
            <v/>
          </cell>
          <cell r="BE468" t="str">
            <v/>
          </cell>
          <cell r="BF468" t="str">
            <v/>
          </cell>
          <cell r="BG468" t="str">
            <v/>
          </cell>
          <cell r="BH468" t="str">
            <v/>
          </cell>
          <cell r="BI468" t="str">
            <v/>
          </cell>
          <cell r="BJ468" t="str">
            <v/>
          </cell>
          <cell r="BK468" t="str">
            <v/>
          </cell>
          <cell r="BL468" t="str">
            <v/>
          </cell>
          <cell r="BM468" t="str">
            <v/>
          </cell>
          <cell r="BN468" t="str">
            <v/>
          </cell>
          <cell r="BO468" t="str">
            <v/>
          </cell>
          <cell r="BP468">
            <v>0</v>
          </cell>
        </row>
        <row r="469">
          <cell r="A469" t="str">
            <v>Caller in Gray</v>
          </cell>
          <cell r="B469" t="str">
            <v>.</v>
          </cell>
          <cell r="C469">
            <v>0</v>
          </cell>
          <cell r="G469" t="str">
            <v>1st:]Conjuration Specialization (Ex)[Gains the benefits &amp; hindrances of being a conjurer for future spell levels.</v>
          </cell>
          <cell r="H469" t="str">
            <v>][Must choose prohibited school(s).  Can prepare 1 addition summing spell per day.</v>
          </cell>
          <cell r="I469" t="str">
            <v>]['+2 bonus on Spellcraft checks to learn a spell.</v>
          </cell>
          <cell r="J469" t="str">
            <v>1st:]Spell Knowledge (Ex)[Gain knowledge of one extra summoning spell of 1st, 2nd, &amp; 3rd level.</v>
          </cell>
          <cell r="K469" t="str">
            <v>][+0 bonus to scribe conjuration spells.</v>
          </cell>
          <cell r="L469" t="str">
            <v>2nd:]Conjure Mastery (Ex)[As per the feat.</v>
          </cell>
          <cell r="M469" t="str">
            <v>3rd:]Bonus Metamagic Feat (Ex)[1 feat(s) earned.</v>
          </cell>
          <cell r="N469" t="str">
            <v>3rd:]Sanctuary I (Sp)[Sanctuary from creatures they summon as a scorcorer of equal caster level.  Will DC 9</v>
          </cell>
          <cell r="O469" t="str">
            <v>][Applies to caller only.</v>
          </cell>
          <cell r="P469" t="str">
            <v>4th:]Planar Preference (Ex)[Creatures from chosen plane are treated as if summoned by higher level spell.</v>
          </cell>
          <cell r="Q469" t="str">
            <v>][SM III is now treated as SM IV.  More creatures can be summoned, not tougher ones.</v>
          </cell>
          <cell r="R469" t="str">
            <v>][Diametrically opposed creatures can no longer be summoned.</v>
          </cell>
          <cell r="S469" t="str">
            <v>5th:]Earth Bound (Su)[Summoned creatures recieve a +0 bonus to resist attemps to banish them.</v>
          </cell>
          <cell r="T469" t="str">
            <v>6th:]Pierce Protection (Sp)[Summoned creatures can make a 2nd save (or a 1st if it's not normally allowed)</v>
          </cell>
          <cell r="U469" t="str">
            <v>][to enter an area warded against them.</v>
          </cell>
          <cell r="V469" t="str">
            <v>7th:]Extend Summoning (Sp)[May choose to apply the Extend Spell feat to a summoning spell.</v>
          </cell>
          <cell r="W469" t="str">
            <v>][This doesn't change the spell's level.  May be used -1/day.</v>
          </cell>
          <cell r="X469" t="str">
            <v>9th:]Dispell Protection (Ex)[+2  bonus on attempts to dispell wards keeping summoned creatures at bay.</v>
          </cell>
          <cell r="Y469" t="str">
            <v>10th:]Native Outsider (Su)[Type changes to native outsider of their preferred plane.</v>
          </cell>
          <cell r="Z469" t="str">
            <v>10th:]Quicken Summoning (Sp)[May choose to apply the Quicken Spell feat to a summoning spell.</v>
          </cell>
          <cell r="AA469" t="str">
            <v>][This doesn't change the spell's level.  May be used 1/day.</v>
          </cell>
          <cell r="AK469" t="str">
            <v/>
          </cell>
          <cell r="AL469" t="str">
            <v/>
          </cell>
          <cell r="AM469" t="str">
            <v/>
          </cell>
          <cell r="AN469" t="str">
            <v/>
          </cell>
          <cell r="AO469" t="str">
            <v/>
          </cell>
          <cell r="AP469" t="str">
            <v/>
          </cell>
          <cell r="AQ469" t="str">
            <v/>
          </cell>
          <cell r="AR469" t="str">
            <v/>
          </cell>
          <cell r="AS469" t="str">
            <v/>
          </cell>
          <cell r="AT469" t="str">
            <v/>
          </cell>
          <cell r="AU469" t="str">
            <v/>
          </cell>
          <cell r="AV469" t="str">
            <v/>
          </cell>
          <cell r="AW469" t="str">
            <v/>
          </cell>
          <cell r="AX469" t="str">
            <v/>
          </cell>
          <cell r="AY469" t="str">
            <v/>
          </cell>
          <cell r="AZ469" t="str">
            <v/>
          </cell>
          <cell r="BA469" t="str">
            <v/>
          </cell>
          <cell r="BB469" t="str">
            <v/>
          </cell>
          <cell r="BC469" t="str">
            <v/>
          </cell>
          <cell r="BD469" t="str">
            <v/>
          </cell>
          <cell r="BE469" t="str">
            <v/>
          </cell>
          <cell r="BF469" t="str">
            <v/>
          </cell>
          <cell r="BG469" t="str">
            <v/>
          </cell>
          <cell r="BH469" t="str">
            <v/>
          </cell>
          <cell r="BI469" t="str">
            <v/>
          </cell>
          <cell r="BJ469" t="str">
            <v/>
          </cell>
          <cell r="BK469" t="str">
            <v/>
          </cell>
          <cell r="BL469" t="str">
            <v/>
          </cell>
          <cell r="BM469" t="str">
            <v/>
          </cell>
          <cell r="BN469" t="str">
            <v/>
          </cell>
          <cell r="BO469" t="str">
            <v/>
          </cell>
          <cell r="BP469">
            <v>0</v>
          </cell>
        </row>
        <row r="470">
          <cell r="A470" t="str">
            <v>Candle Caster</v>
          </cell>
          <cell r="B470" t="str">
            <v>Cndl</v>
          </cell>
          <cell r="C470">
            <v>0</v>
          </cell>
          <cell r="G470" t="str">
            <v>1st:]Scribe Candle[Scribe spell (up to 3rd lvl) on to a candle.</v>
          </cell>
          <cell r="H470" t="str">
            <v>][See description, Tome &amp; Blood pp 53-54.</v>
          </cell>
          <cell r="I470" t="str">
            <v>1st:]Spells per day[+1 level per Candle Caster level.</v>
          </cell>
          <cell r="J470" t="str">
            <v>2nd:]Extend Candle[As Extend Spell metamagic feat, candles</v>
          </cell>
          <cell r="K470" t="str">
            <v>][only.  Adds +1 to spell level of spell on candle.</v>
          </cell>
          <cell r="L470" t="str">
            <v>3rd:]Unfettered Candle[As Brew Potion, with candles.</v>
          </cell>
          <cell r="M470" t="str">
            <v>4th:]Enlarge Candle[As Enlarge Spell metamagic feat, candles</v>
          </cell>
          <cell r="N470" t="str">
            <v>][only.  Adds +1 to spell level of spell on candle.</v>
          </cell>
          <cell r="O470" t="str">
            <v>5th:]Dipped Candle[Can store two spells on one candle.</v>
          </cell>
          <cell r="P470" t="str">
            <v>][Spell 2 occurs when spell 1 ends.</v>
          </cell>
          <cell r="Q470" t="str">
            <v>6th:]Empower Candle[As Empower Spell metamagic feat, candles</v>
          </cell>
          <cell r="R470" t="str">
            <v>][only.  Adds +2 to spell level of spell on candle.</v>
          </cell>
          <cell r="S470" t="str">
            <v>7th:]Quick Light[Candle effect takes place immediately.</v>
          </cell>
          <cell r="T470" t="str">
            <v>8th:]Heighten Candle[As Heighten Spell metamagic feat, candles</v>
          </cell>
          <cell r="U470" t="str">
            <v>][only.  Adds (+x) to spell level of spell on candle.</v>
          </cell>
          <cell r="V470" t="str">
            <v xml:space="preserve">9th:]Striped Candle[As Dipped Candle, but both spells </v>
          </cell>
          <cell r="W470" t="str">
            <v>][occur at time of lighting.</v>
          </cell>
          <cell r="X470" t="str">
            <v>10th:]Maximize Candle[As Maximize Spell metamagic feat,</v>
          </cell>
          <cell r="Y470" t="str">
            <v>][candles only.  Adds +3 to spell level of spell on candle.</v>
          </cell>
          <cell r="AK470" t="str">
            <v/>
          </cell>
          <cell r="AL470" t="str">
            <v/>
          </cell>
          <cell r="AM470" t="str">
            <v/>
          </cell>
          <cell r="AN470" t="str">
            <v/>
          </cell>
          <cell r="AO470" t="str">
            <v/>
          </cell>
          <cell r="AP470" t="str">
            <v/>
          </cell>
          <cell r="AQ470" t="str">
            <v/>
          </cell>
          <cell r="AR470" t="str">
            <v/>
          </cell>
          <cell r="AS470" t="str">
            <v/>
          </cell>
          <cell r="AT470" t="str">
            <v/>
          </cell>
          <cell r="AU470" t="str">
            <v/>
          </cell>
          <cell r="AV470" t="str">
            <v/>
          </cell>
          <cell r="AW470" t="str">
            <v/>
          </cell>
          <cell r="AX470" t="str">
            <v/>
          </cell>
          <cell r="AY470" t="str">
            <v/>
          </cell>
          <cell r="AZ470" t="str">
            <v/>
          </cell>
          <cell r="BA470" t="str">
            <v/>
          </cell>
          <cell r="BB470" t="str">
            <v/>
          </cell>
          <cell r="BC470" t="str">
            <v/>
          </cell>
          <cell r="BD470" t="str">
            <v/>
          </cell>
          <cell r="BE470" t="str">
            <v/>
          </cell>
          <cell r="BF470" t="str">
            <v/>
          </cell>
          <cell r="BG470" t="str">
            <v/>
          </cell>
          <cell r="BH470" t="str">
            <v/>
          </cell>
          <cell r="BI470" t="str">
            <v/>
          </cell>
          <cell r="BJ470" t="str">
            <v/>
          </cell>
          <cell r="BK470" t="str">
            <v/>
          </cell>
          <cell r="BL470" t="str">
            <v/>
          </cell>
          <cell r="BM470" t="str">
            <v/>
          </cell>
          <cell r="BN470" t="str">
            <v/>
          </cell>
          <cell r="BO470" t="str">
            <v/>
          </cell>
          <cell r="BP470">
            <v>0</v>
          </cell>
        </row>
        <row r="471">
          <cell r="A471" t="str">
            <v>Cavalier</v>
          </cell>
          <cell r="B471" t="str">
            <v>Cav</v>
          </cell>
          <cell r="C471">
            <v>0</v>
          </cell>
          <cell r="D471" t="str">
            <v>]Light, Medium, Heavy Armor[</v>
          </cell>
          <cell r="E471" t="str">
            <v>]Shield Use[</v>
          </cell>
          <cell r="F471" t="str">
            <v>]Simple, Martial Weapons[</v>
          </cell>
          <cell r="G471" t="str">
            <v>1st:]Mounted Weapon Lance Bonus[+0 to hit from saddle.</v>
          </cell>
          <cell r="H471" t="str">
            <v>1st:]Skill Bonus: Ride[+2 Competence Bonus</v>
          </cell>
          <cell r="I471" t="str">
            <v>1st:]Skill Bonus: Knowledge (Nobility &amp; Royalty)[+2 Bonus</v>
          </cell>
          <cell r="J471" t="str">
            <v>1st:]Tall in the Saddle (Ex)[+0 to Ride checks to negate a hit.</v>
          </cell>
          <cell r="K471" t="str">
            <v>2nd:]Deadly Charge (Ex)[0/day, x4 damage w/ lance,</v>
          </cell>
          <cell r="L471" t="str">
            <v>][x3 damage with melee weapon (supercedes Spirited Charge feat)</v>
          </cell>
          <cell r="M471" t="str">
            <v>2nd:]Mounted Weapon Sword Bonus[+0 to hit from saddle.</v>
          </cell>
          <cell r="N471" t="str">
            <v>3rd:]Burst of Speed (Ex)[Doubles mount's charge distance.</v>
          </cell>
          <cell r="O471" t="str">
            <v>6th:]Full Mounted Attack[</v>
          </cell>
          <cell r="AK471" t="str">
            <v/>
          </cell>
          <cell r="AL471" t="str">
            <v/>
          </cell>
          <cell r="AM471" t="str">
            <v/>
          </cell>
          <cell r="AN471" t="str">
            <v/>
          </cell>
          <cell r="AO471" t="str">
            <v/>
          </cell>
          <cell r="AP471" t="str">
            <v/>
          </cell>
          <cell r="AQ471" t="str">
            <v/>
          </cell>
          <cell r="AR471" t="str">
            <v/>
          </cell>
          <cell r="AS471" t="str">
            <v/>
          </cell>
          <cell r="AT471" t="str">
            <v/>
          </cell>
          <cell r="AU471" t="str">
            <v/>
          </cell>
          <cell r="AV471" t="str">
            <v/>
          </cell>
          <cell r="AW471" t="str">
            <v/>
          </cell>
          <cell r="AX471" t="str">
            <v/>
          </cell>
          <cell r="AY471" t="str">
            <v/>
          </cell>
          <cell r="AZ471" t="str">
            <v/>
          </cell>
          <cell r="BA471" t="str">
            <v/>
          </cell>
          <cell r="BB471" t="str">
            <v/>
          </cell>
          <cell r="BC471" t="str">
            <v/>
          </cell>
          <cell r="BD471" t="str">
            <v/>
          </cell>
          <cell r="BE471" t="str">
            <v/>
          </cell>
          <cell r="BF471" t="str">
            <v/>
          </cell>
          <cell r="BG471" t="str">
            <v/>
          </cell>
          <cell r="BH471" t="str">
            <v/>
          </cell>
          <cell r="BI471" t="str">
            <v/>
          </cell>
          <cell r="BJ471" t="str">
            <v/>
          </cell>
          <cell r="BK471" t="str">
            <v/>
          </cell>
          <cell r="BL471" t="str">
            <v/>
          </cell>
          <cell r="BM471" t="str">
            <v/>
          </cell>
          <cell r="BN471" t="str">
            <v/>
          </cell>
          <cell r="BO471" t="str">
            <v/>
          </cell>
          <cell r="BP471">
            <v>0</v>
          </cell>
        </row>
        <row r="472">
          <cell r="A472" t="str">
            <v>Cave Stalker</v>
          </cell>
          <cell r="C472">
            <v>0</v>
          </cell>
          <cell r="AK472" t="str">
            <v/>
          </cell>
          <cell r="AL472" t="str">
            <v/>
          </cell>
          <cell r="AM472" t="str">
            <v/>
          </cell>
          <cell r="AN472" t="str">
            <v/>
          </cell>
          <cell r="AO472" t="str">
            <v/>
          </cell>
          <cell r="AP472" t="str">
            <v/>
          </cell>
          <cell r="AQ472" t="str">
            <v/>
          </cell>
          <cell r="AR472" t="str">
            <v/>
          </cell>
          <cell r="AS472" t="str">
            <v/>
          </cell>
          <cell r="AT472" t="str">
            <v/>
          </cell>
          <cell r="AU472" t="str">
            <v/>
          </cell>
          <cell r="AV472" t="str">
            <v/>
          </cell>
          <cell r="AW472" t="str">
            <v/>
          </cell>
          <cell r="AX472" t="str">
            <v/>
          </cell>
          <cell r="AY472" t="str">
            <v/>
          </cell>
          <cell r="AZ472" t="str">
            <v/>
          </cell>
          <cell r="BA472" t="str">
            <v/>
          </cell>
          <cell r="BB472" t="str">
            <v/>
          </cell>
          <cell r="BC472" t="str">
            <v/>
          </cell>
          <cell r="BD472" t="str">
            <v/>
          </cell>
          <cell r="BE472" t="str">
            <v/>
          </cell>
          <cell r="BF472" t="str">
            <v/>
          </cell>
          <cell r="BG472" t="str">
            <v/>
          </cell>
          <cell r="BH472" t="str">
            <v/>
          </cell>
          <cell r="BI472" t="str">
            <v/>
          </cell>
          <cell r="BJ472" t="str">
            <v/>
          </cell>
          <cell r="BK472" t="str">
            <v/>
          </cell>
          <cell r="BL472" t="str">
            <v/>
          </cell>
          <cell r="BM472" t="str">
            <v/>
          </cell>
          <cell r="BN472" t="str">
            <v/>
          </cell>
          <cell r="BO472" t="str">
            <v/>
          </cell>
          <cell r="BP472">
            <v>0</v>
          </cell>
        </row>
        <row r="473">
          <cell r="A473" t="str">
            <v>Cavern Strider</v>
          </cell>
          <cell r="B473" t="str">
            <v>Cst</v>
          </cell>
          <cell r="C473">
            <v>0</v>
          </cell>
          <cell r="G473" t="str">
            <v>1st:]Climb (Ex)[Climb speed 10'.</v>
          </cell>
          <cell r="H473" t="str">
            <v>2nd:]Anchor Stance (Ex)[Cannot fall while climbing if moved under 5'.</v>
          </cell>
          <cell r="I473" t="str">
            <v>][Can fight w/o penalty while not moving when on a wall.</v>
          </cell>
          <cell r="J473" t="str">
            <v>3rd:]Wall Walk (Su)[Can move 15' on walls &amp; overhangs w/o using hands.</v>
          </cell>
          <cell r="K473" t="str">
            <v>][Cannot be dislodged from the surface while it remains intact.</v>
          </cell>
          <cell r="L473" t="str">
            <v>4th:]Downwall Charge (Ex)[Charges down a wall/steep slope grant 2x Str damage to an attack.</v>
          </cell>
          <cell r="AK473" t="str">
            <v/>
          </cell>
          <cell r="AL473" t="str">
            <v/>
          </cell>
          <cell r="AM473" t="str">
            <v/>
          </cell>
          <cell r="AN473" t="str">
            <v/>
          </cell>
          <cell r="AO473" t="str">
            <v/>
          </cell>
          <cell r="AP473" t="str">
            <v/>
          </cell>
          <cell r="AQ473" t="str">
            <v/>
          </cell>
          <cell r="AR473" t="str">
            <v/>
          </cell>
          <cell r="AS473" t="str">
            <v/>
          </cell>
          <cell r="AT473" t="str">
            <v/>
          </cell>
          <cell r="AU473" t="str">
            <v/>
          </cell>
          <cell r="AV473" t="str">
            <v/>
          </cell>
          <cell r="AW473" t="str">
            <v/>
          </cell>
          <cell r="AX473" t="str">
            <v/>
          </cell>
          <cell r="AY473" t="str">
            <v/>
          </cell>
          <cell r="AZ473" t="str">
            <v/>
          </cell>
          <cell r="BA473" t="str">
            <v/>
          </cell>
          <cell r="BB473" t="str">
            <v/>
          </cell>
          <cell r="BC473" t="str">
            <v/>
          </cell>
          <cell r="BD473" t="str">
            <v/>
          </cell>
          <cell r="BE473" t="str">
            <v/>
          </cell>
          <cell r="BF473" t="str">
            <v/>
          </cell>
          <cell r="BG473" t="str">
            <v/>
          </cell>
          <cell r="BH473" t="str">
            <v/>
          </cell>
          <cell r="BI473" t="str">
            <v/>
          </cell>
          <cell r="BJ473" t="str">
            <v/>
          </cell>
          <cell r="BK473" t="str">
            <v/>
          </cell>
          <cell r="BL473" t="str">
            <v/>
          </cell>
          <cell r="BM473" t="str">
            <v/>
          </cell>
          <cell r="BN473" t="str">
            <v/>
          </cell>
          <cell r="BO473" t="str">
            <v/>
          </cell>
          <cell r="BP473">
            <v>0</v>
          </cell>
        </row>
        <row r="474">
          <cell r="A474" t="str">
            <v>Cavernsgaarder</v>
          </cell>
          <cell r="B474" t="str">
            <v>Cga</v>
          </cell>
          <cell r="C474">
            <v>0</v>
          </cell>
          <cell r="D474" t="str">
            <v>]Light, Medium, Heavy Armor[</v>
          </cell>
          <cell r="E474" t="str">
            <v>]Shield Use[</v>
          </cell>
          <cell r="F474" t="str">
            <v>]Simple, Martial Weapons[</v>
          </cell>
          <cell r="G474" t="str">
            <v>1st:]Close Fighting (Ex)[+0 1/rnd to hit &amp; damage when adjacent to ally(s) with the same ability.</v>
          </cell>
          <cell r="H474" t="str">
            <v>2nd:]Command Radius (Ex)[Other cavernsgaarders gain +3 morale bonus on Fort &amp; Will saves when within 0'.</v>
          </cell>
          <cell r="AK474" t="str">
            <v/>
          </cell>
          <cell r="AL474" t="str">
            <v/>
          </cell>
          <cell r="AM474" t="str">
            <v/>
          </cell>
          <cell r="AN474" t="str">
            <v/>
          </cell>
          <cell r="AO474" t="str">
            <v/>
          </cell>
          <cell r="AP474" t="str">
            <v/>
          </cell>
          <cell r="AQ474" t="str">
            <v/>
          </cell>
          <cell r="AR474" t="str">
            <v/>
          </cell>
          <cell r="AS474" t="str">
            <v/>
          </cell>
          <cell r="AT474" t="str">
            <v/>
          </cell>
          <cell r="AU474" t="str">
            <v/>
          </cell>
          <cell r="AV474" t="str">
            <v/>
          </cell>
          <cell r="AW474" t="str">
            <v/>
          </cell>
          <cell r="AX474" t="str">
            <v/>
          </cell>
          <cell r="AY474" t="str">
            <v/>
          </cell>
          <cell r="AZ474" t="str">
            <v/>
          </cell>
          <cell r="BA474" t="str">
            <v/>
          </cell>
          <cell r="BB474" t="str">
            <v/>
          </cell>
          <cell r="BC474" t="str">
            <v/>
          </cell>
          <cell r="BD474" t="str">
            <v/>
          </cell>
          <cell r="BE474" t="str">
            <v/>
          </cell>
          <cell r="BF474" t="str">
            <v/>
          </cell>
          <cell r="BG474" t="str">
            <v/>
          </cell>
          <cell r="BH474" t="str">
            <v/>
          </cell>
          <cell r="BI474" t="str">
            <v/>
          </cell>
          <cell r="BJ474" t="str">
            <v/>
          </cell>
          <cell r="BK474" t="str">
            <v/>
          </cell>
          <cell r="BL474" t="str">
            <v/>
          </cell>
          <cell r="BM474" t="str">
            <v/>
          </cell>
          <cell r="BN474" t="str">
            <v/>
          </cell>
          <cell r="BO474" t="str">
            <v/>
          </cell>
          <cell r="BP474">
            <v>0</v>
          </cell>
        </row>
        <row r="475">
          <cell r="A475" t="str">
            <v>Champion of the Dead</v>
          </cell>
          <cell r="C475">
            <v>0</v>
          </cell>
          <cell r="AK475" t="str">
            <v/>
          </cell>
          <cell r="AL475" t="str">
            <v/>
          </cell>
          <cell r="AM475" t="str">
            <v/>
          </cell>
          <cell r="AN475" t="str">
            <v/>
          </cell>
          <cell r="AO475" t="str">
            <v/>
          </cell>
          <cell r="AP475" t="str">
            <v/>
          </cell>
          <cell r="AQ475" t="str">
            <v/>
          </cell>
          <cell r="AR475" t="str">
            <v/>
          </cell>
          <cell r="AS475" t="str">
            <v/>
          </cell>
          <cell r="AT475" t="str">
            <v/>
          </cell>
          <cell r="AU475" t="str">
            <v/>
          </cell>
          <cell r="AV475" t="str">
            <v/>
          </cell>
          <cell r="AW475" t="str">
            <v/>
          </cell>
          <cell r="AX475" t="str">
            <v/>
          </cell>
          <cell r="AY475" t="str">
            <v/>
          </cell>
          <cell r="AZ475" t="str">
            <v/>
          </cell>
          <cell r="BA475" t="str">
            <v/>
          </cell>
          <cell r="BB475" t="str">
            <v/>
          </cell>
          <cell r="BC475" t="str">
            <v/>
          </cell>
          <cell r="BD475" t="str">
            <v/>
          </cell>
          <cell r="BE475" t="str">
            <v/>
          </cell>
          <cell r="BF475" t="str">
            <v/>
          </cell>
          <cell r="BG475" t="str">
            <v/>
          </cell>
          <cell r="BH475" t="str">
            <v/>
          </cell>
          <cell r="BI475" t="str">
            <v/>
          </cell>
          <cell r="BJ475" t="str">
            <v/>
          </cell>
          <cell r="BK475" t="str">
            <v/>
          </cell>
          <cell r="BL475" t="str">
            <v/>
          </cell>
          <cell r="BM475" t="str">
            <v/>
          </cell>
          <cell r="BN475" t="str">
            <v/>
          </cell>
          <cell r="BO475" t="str">
            <v/>
          </cell>
          <cell r="BP475">
            <v>0</v>
          </cell>
        </row>
        <row r="476">
          <cell r="A476" t="str">
            <v>Chirurgeon</v>
          </cell>
          <cell r="C476">
            <v>0</v>
          </cell>
          <cell r="AK476" t="str">
            <v/>
          </cell>
          <cell r="AL476" t="str">
            <v/>
          </cell>
          <cell r="AM476" t="str">
            <v/>
          </cell>
          <cell r="AN476" t="str">
            <v/>
          </cell>
          <cell r="AO476" t="str">
            <v/>
          </cell>
          <cell r="AP476" t="str">
            <v/>
          </cell>
          <cell r="AQ476" t="str">
            <v/>
          </cell>
          <cell r="AR476" t="str">
            <v/>
          </cell>
          <cell r="AS476" t="str">
            <v/>
          </cell>
          <cell r="AT476" t="str">
            <v/>
          </cell>
          <cell r="AU476" t="str">
            <v/>
          </cell>
          <cell r="AV476" t="str">
            <v/>
          </cell>
          <cell r="AW476" t="str">
            <v/>
          </cell>
          <cell r="AX476" t="str">
            <v/>
          </cell>
          <cell r="AY476" t="str">
            <v/>
          </cell>
          <cell r="AZ476" t="str">
            <v/>
          </cell>
          <cell r="BA476" t="str">
            <v/>
          </cell>
          <cell r="BB476" t="str">
            <v/>
          </cell>
          <cell r="BC476" t="str">
            <v/>
          </cell>
          <cell r="BD476" t="str">
            <v/>
          </cell>
          <cell r="BE476" t="str">
            <v/>
          </cell>
          <cell r="BF476" t="str">
            <v/>
          </cell>
          <cell r="BG476" t="str">
            <v/>
          </cell>
          <cell r="BH476" t="str">
            <v/>
          </cell>
          <cell r="BI476" t="str">
            <v/>
          </cell>
          <cell r="BJ476" t="str">
            <v/>
          </cell>
          <cell r="BK476" t="str">
            <v/>
          </cell>
          <cell r="BL476" t="str">
            <v/>
          </cell>
          <cell r="BM476" t="str">
            <v/>
          </cell>
          <cell r="BN476" t="str">
            <v/>
          </cell>
          <cell r="BO476" t="str">
            <v/>
          </cell>
          <cell r="BP476">
            <v>0</v>
          </cell>
        </row>
        <row r="477">
          <cell r="A477" t="str">
            <v>Church Inquisitor</v>
          </cell>
          <cell r="B477" t="str">
            <v>Chi</v>
          </cell>
          <cell r="C477">
            <v>0</v>
          </cell>
          <cell r="D477" t="str">
            <v>]Light, Medium, Heavy Armor[</v>
          </cell>
          <cell r="E477" t="str">
            <v>]Shield Use[</v>
          </cell>
          <cell r="F477" t="str">
            <v>]Simple Weapons[</v>
          </cell>
          <cell r="G477" t="str">
            <v>1st:]Detect Evil (Sp)[At will, as spell.</v>
          </cell>
          <cell r="H477" t="str">
            <v>1st:]Prestige Domain: Inquisition[</v>
          </cell>
          <cell r="I477" t="str">
            <v>1st:]Spells per day[+1 level per level of Church Inquisitor.</v>
          </cell>
          <cell r="J477" t="str">
            <v>2nd:]Immune to Charms (Ex)[Immune to all Charm spells &amp; effects.</v>
          </cell>
          <cell r="K477" t="str">
            <v>3rd:]Pierce Illusion (Su)[Touch is automatic Dispel Magic vs. illusion effects.</v>
          </cell>
          <cell r="L477" t="str">
            <v>][+4 Competence bonus on Spot checks vs. the Disguise skill.</v>
          </cell>
          <cell r="M477" t="str">
            <v>5th:]Immune to Compulsions (Ex)[Immune to all Compulsion spells and effects.</v>
          </cell>
          <cell r="N477" t="str">
            <v>6th:]Force Shapechange (Su)[At will; on successful melee touch,</v>
          </cell>
          <cell r="O477" t="str">
            <v>][as Dispel Magic vs. the shapechanging effect.  Undoes the Alter Self,</v>
          </cell>
          <cell r="P477" t="str">
            <v>][Polymorph Self, Shapechange, and the like, regardless of whether</v>
          </cell>
          <cell r="Q477" t="str">
            <v>][it's Exceptional, Spell-Like, or Supernatural.  They cannot change</v>
          </cell>
          <cell r="R477" t="str">
            <v>][form for 1d6 rounds thereafter.</v>
          </cell>
          <cell r="S477" t="str">
            <v>8th:]Immune to Possession (Ex)[Immune to all effects which</v>
          </cell>
          <cell r="T477" t="str">
            <v>][displace or replace a life force.</v>
          </cell>
          <cell r="U477" t="str">
            <v>9th:]Discern Lies (Sp)[As spell, 3 times per day.</v>
          </cell>
          <cell r="V477" t="str">
            <v xml:space="preserve">10th:]Learn the Truth (Su)[By touch, a creature who has told a lie </v>
          </cell>
          <cell r="W477" t="str">
            <v>][will tell the truth (Will DC 10 + Lvl + CHA mod).  At will, but only</v>
          </cell>
          <cell r="X477" t="str">
            <v>][after using the Discern Lies class feat..</v>
          </cell>
          <cell r="AK477" t="str">
            <v/>
          </cell>
          <cell r="AL477" t="str">
            <v/>
          </cell>
          <cell r="AM477" t="str">
            <v/>
          </cell>
          <cell r="AN477" t="str">
            <v/>
          </cell>
          <cell r="AO477" t="str">
            <v/>
          </cell>
          <cell r="AP477" t="str">
            <v/>
          </cell>
          <cell r="AQ477" t="str">
            <v/>
          </cell>
          <cell r="AR477" t="str">
            <v/>
          </cell>
          <cell r="AS477" t="str">
            <v/>
          </cell>
          <cell r="AT477" t="str">
            <v/>
          </cell>
          <cell r="AU477" t="str">
            <v/>
          </cell>
          <cell r="AV477" t="str">
            <v/>
          </cell>
          <cell r="AW477" t="str">
            <v/>
          </cell>
          <cell r="AX477" t="str">
            <v/>
          </cell>
          <cell r="AY477" t="str">
            <v/>
          </cell>
          <cell r="AZ477" t="str">
            <v/>
          </cell>
          <cell r="BA477" t="str">
            <v/>
          </cell>
          <cell r="BB477" t="str">
            <v/>
          </cell>
          <cell r="BC477" t="str">
            <v/>
          </cell>
          <cell r="BD477" t="str">
            <v/>
          </cell>
          <cell r="BE477" t="str">
            <v/>
          </cell>
          <cell r="BF477" t="str">
            <v/>
          </cell>
          <cell r="BG477" t="str">
            <v/>
          </cell>
          <cell r="BH477" t="str">
            <v/>
          </cell>
          <cell r="BI477" t="str">
            <v/>
          </cell>
          <cell r="BJ477" t="str">
            <v/>
          </cell>
          <cell r="BK477" t="str">
            <v/>
          </cell>
          <cell r="BL477" t="str">
            <v/>
          </cell>
          <cell r="BM477" t="str">
            <v/>
          </cell>
          <cell r="BN477" t="str">
            <v/>
          </cell>
          <cell r="BO477" t="str">
            <v/>
          </cell>
          <cell r="BP477">
            <v>0</v>
          </cell>
        </row>
        <row r="478">
          <cell r="A478" t="str">
            <v>Cipher</v>
          </cell>
          <cell r="B478" t="str">
            <v>.</v>
          </cell>
          <cell r="C478">
            <v>0</v>
          </cell>
          <cell r="G478" t="str">
            <v>1st:]Improved Unarmed Strike Feat[Does not provoke AOO</v>
          </cell>
          <cell r="H478" t="str">
            <v>1st:]Locate Weakness (Ex)[Make full attack with a concentration check (DC 10 + hardness) &amp;</v>
          </cell>
          <cell r="I478" t="str">
            <v>][can ignore an object's hardness when calculating damage that round.</v>
          </cell>
          <cell r="J478" t="str">
            <v>][Attacks must be unarmed.</v>
          </cell>
          <cell r="K478" t="str">
            <v>2nd:]Heightened Instinct (Ex)[+1 bonus to initiative rolls. +2 at 5thlevel. +3 at 8th level.</v>
          </cell>
          <cell r="L478" t="str">
            <v>2nd:]Evasion (Ex)[No dmg if makes Reflex save.</v>
          </cell>
          <cell r="M478" t="str">
            <v>3rd:]Self Mastery (Ex)[+1 insight bonus vs. enchantment spells &amp; effects. +2 at 6th level. +3 at 9th level.</v>
          </cell>
          <cell r="N478" t="str">
            <v>4th:]Battlemind (Ex)[+1 insight bonus to AC. +2 at 7th level. +3 at 10th level.</v>
          </cell>
          <cell r="O478" t="str">
            <v>4th:]Improved Evasion[Half dmg if fails Reflex save.</v>
          </cell>
          <cell r="P478" t="str">
            <v>6th:]Move Without Barriers (Sp)[Ethereal Jaunt 1/day as a 10th level caster.</v>
          </cell>
          <cell r="Q478" t="str">
            <v>8th:]Clarity of Vision (Su)[Can see all astral, ethereal, &amp; invisible creatures within 20'.</v>
          </cell>
          <cell r="R478" t="str">
            <v>10th:]Thought is Action (Su)[As free action, can haste self for 10 rounds/day.</v>
          </cell>
          <cell r="AK478" t="str">
            <v/>
          </cell>
          <cell r="AL478" t="str">
            <v/>
          </cell>
          <cell r="AM478" t="str">
            <v/>
          </cell>
          <cell r="AN478" t="str">
            <v/>
          </cell>
          <cell r="AO478" t="str">
            <v/>
          </cell>
          <cell r="AP478" t="str">
            <v/>
          </cell>
          <cell r="AQ478" t="str">
            <v/>
          </cell>
          <cell r="AR478" t="str">
            <v/>
          </cell>
          <cell r="AS478" t="str">
            <v/>
          </cell>
          <cell r="AT478" t="str">
            <v/>
          </cell>
          <cell r="AU478" t="str">
            <v/>
          </cell>
          <cell r="AV478" t="str">
            <v/>
          </cell>
          <cell r="AW478" t="str">
            <v/>
          </cell>
          <cell r="AX478" t="str">
            <v/>
          </cell>
          <cell r="AY478" t="str">
            <v/>
          </cell>
          <cell r="AZ478" t="str">
            <v/>
          </cell>
          <cell r="BA478" t="str">
            <v/>
          </cell>
          <cell r="BB478" t="str">
            <v/>
          </cell>
          <cell r="BC478" t="str">
            <v/>
          </cell>
          <cell r="BD478" t="str">
            <v/>
          </cell>
          <cell r="BE478" t="str">
            <v/>
          </cell>
          <cell r="BF478" t="str">
            <v/>
          </cell>
          <cell r="BG478" t="str">
            <v/>
          </cell>
          <cell r="BH478" t="str">
            <v/>
          </cell>
          <cell r="BI478" t="str">
            <v/>
          </cell>
          <cell r="BJ478" t="str">
            <v/>
          </cell>
          <cell r="BK478" t="str">
            <v/>
          </cell>
          <cell r="BL478" t="str">
            <v/>
          </cell>
          <cell r="BM478" t="str">
            <v/>
          </cell>
          <cell r="BN478" t="str">
            <v/>
          </cell>
          <cell r="BO478" t="str">
            <v/>
          </cell>
          <cell r="BP478">
            <v>0</v>
          </cell>
        </row>
        <row r="479">
          <cell r="A479" t="str">
            <v>Clanheart Disciple</v>
          </cell>
          <cell r="B479" t="str">
            <v>Chd</v>
          </cell>
          <cell r="C479">
            <v>0</v>
          </cell>
          <cell r="G479" t="str">
            <v>1st:]Gifted Familiar (Su)[Familiar gains ability based on your prime bloodgift.</v>
          </cell>
          <cell r="H479" t="str">
            <v>][Levels stack with previous wiz or sor levels to determine familiar's powers.</v>
          </cell>
          <cell r="I479" t="str">
            <v>1st:]Spellcasting (Sp)[+1 level of previous spellcasting class.</v>
          </cell>
          <cell r="J479" t="str">
            <v>2nd:]Blood Power (Su)[0 powers based on your prime bloodgift.  See pp. 28-29.</v>
          </cell>
          <cell r="K479" t="str">
            <v>5th:]Ability Score Increase (Ex)[+2 inherent bonus to an ability determined by your prime blood gift.</v>
          </cell>
          <cell r="AK479" t="str">
            <v/>
          </cell>
          <cell r="AL479" t="str">
            <v/>
          </cell>
          <cell r="AM479" t="str">
            <v/>
          </cell>
          <cell r="AN479" t="str">
            <v/>
          </cell>
          <cell r="AO479" t="str">
            <v/>
          </cell>
          <cell r="AP479" t="str">
            <v/>
          </cell>
          <cell r="AQ479" t="str">
            <v/>
          </cell>
          <cell r="AR479" t="str">
            <v/>
          </cell>
          <cell r="AS479" t="str">
            <v/>
          </cell>
          <cell r="AT479" t="str">
            <v/>
          </cell>
          <cell r="AU479" t="str">
            <v/>
          </cell>
          <cell r="AV479" t="str">
            <v/>
          </cell>
          <cell r="AW479" t="str">
            <v/>
          </cell>
          <cell r="AX479" t="str">
            <v/>
          </cell>
          <cell r="AY479" t="str">
            <v/>
          </cell>
          <cell r="AZ479" t="str">
            <v/>
          </cell>
          <cell r="BA479" t="str">
            <v/>
          </cell>
          <cell r="BB479" t="str">
            <v/>
          </cell>
          <cell r="BC479" t="str">
            <v/>
          </cell>
          <cell r="BD479" t="str">
            <v/>
          </cell>
          <cell r="BE479" t="str">
            <v/>
          </cell>
          <cell r="BF479" t="str">
            <v/>
          </cell>
          <cell r="BG479" t="str">
            <v/>
          </cell>
          <cell r="BH479" t="str">
            <v/>
          </cell>
          <cell r="BI479" t="str">
            <v/>
          </cell>
          <cell r="BJ479" t="str">
            <v/>
          </cell>
          <cell r="BK479" t="str">
            <v/>
          </cell>
          <cell r="BL479" t="str">
            <v/>
          </cell>
          <cell r="BM479" t="str">
            <v/>
          </cell>
          <cell r="BN479" t="str">
            <v/>
          </cell>
          <cell r="BO479" t="str">
            <v/>
          </cell>
          <cell r="BP479">
            <v>0</v>
          </cell>
        </row>
        <row r="480">
          <cell r="A480" t="str">
            <v>Cleric</v>
          </cell>
          <cell r="B480" t="str">
            <v>Clr</v>
          </cell>
          <cell r="C480">
            <v>2</v>
          </cell>
          <cell r="D480" t="str">
            <v>]Light, Medium, Heavy Armor[</v>
          </cell>
          <cell r="E480" t="str">
            <v>]Shield Use[</v>
          </cell>
          <cell r="F480" t="str">
            <v>]Simple Weapons[</v>
          </cell>
          <cell r="G480" t="str">
            <v>1st:]Turn or Rebuke Undead (Su)[</v>
          </cell>
          <cell r="H480" t="str">
            <v>1st:]Divine Spells (Sp)[Wisdom determines DC &amp; bonus spells.</v>
          </cell>
          <cell r="I480" t="str">
            <v>1st:]Spontaneous Casting[Cure Spells</v>
          </cell>
          <cell r="J480" t="str">
            <v>1st:]Two Divine Domains[</v>
          </cell>
          <cell r="AK480" t="b">
            <v>1</v>
          </cell>
          <cell r="AL480">
            <v>1</v>
          </cell>
          <cell r="AM480">
            <v>1</v>
          </cell>
          <cell r="AN480">
            <v>1</v>
          </cell>
          <cell r="AO480">
            <v>1</v>
          </cell>
          <cell r="AP480" t="str">
            <v/>
          </cell>
          <cell r="AQ480" t="str">
            <v/>
          </cell>
          <cell r="AR480" t="str">
            <v/>
          </cell>
          <cell r="AS480" t="str">
            <v/>
          </cell>
          <cell r="AT480" t="str">
            <v/>
          </cell>
          <cell r="AU480" t="str">
            <v/>
          </cell>
          <cell r="AV480" t="str">
            <v/>
          </cell>
          <cell r="AW480" t="str">
            <v/>
          </cell>
          <cell r="AX480" t="str">
            <v/>
          </cell>
          <cell r="AY480" t="str">
            <v/>
          </cell>
          <cell r="AZ480" t="str">
            <v/>
          </cell>
          <cell r="BA480" t="str">
            <v/>
          </cell>
          <cell r="BB480" t="str">
            <v/>
          </cell>
          <cell r="BC480" t="str">
            <v/>
          </cell>
          <cell r="BD480" t="str">
            <v/>
          </cell>
          <cell r="BE480" t="str">
            <v/>
          </cell>
          <cell r="BF480" t="str">
            <v/>
          </cell>
          <cell r="BG480" t="str">
            <v/>
          </cell>
          <cell r="BH480" t="str">
            <v/>
          </cell>
          <cell r="BI480" t="str">
            <v/>
          </cell>
          <cell r="BJ480" t="str">
            <v/>
          </cell>
          <cell r="BK480" t="str">
            <v/>
          </cell>
          <cell r="BL480" t="str">
            <v/>
          </cell>
          <cell r="BM480" t="str">
            <v/>
          </cell>
          <cell r="BN480" t="str">
            <v/>
          </cell>
          <cell r="BO480" t="str">
            <v/>
          </cell>
          <cell r="BP480">
            <v>4</v>
          </cell>
        </row>
        <row r="481">
          <cell r="A481" t="str">
            <v>Commoner</v>
          </cell>
          <cell r="B481" t="str">
            <v>.</v>
          </cell>
          <cell r="C481">
            <v>0</v>
          </cell>
          <cell r="D481" t="str">
            <v>]One Simple Weapon[</v>
          </cell>
          <cell r="AK481" t="str">
            <v/>
          </cell>
          <cell r="AL481" t="str">
            <v/>
          </cell>
          <cell r="AM481" t="str">
            <v/>
          </cell>
          <cell r="AN481" t="str">
            <v/>
          </cell>
          <cell r="AO481" t="str">
            <v/>
          </cell>
          <cell r="AP481" t="str">
            <v/>
          </cell>
          <cell r="AQ481" t="str">
            <v/>
          </cell>
          <cell r="AR481" t="str">
            <v/>
          </cell>
          <cell r="AS481" t="str">
            <v/>
          </cell>
          <cell r="AT481" t="str">
            <v/>
          </cell>
          <cell r="AU481" t="str">
            <v/>
          </cell>
          <cell r="AV481" t="str">
            <v/>
          </cell>
          <cell r="AW481" t="str">
            <v/>
          </cell>
          <cell r="AX481" t="str">
            <v/>
          </cell>
          <cell r="AY481" t="str">
            <v/>
          </cell>
          <cell r="AZ481" t="str">
            <v/>
          </cell>
          <cell r="BA481" t="str">
            <v/>
          </cell>
          <cell r="BB481" t="str">
            <v/>
          </cell>
          <cell r="BC481" t="str">
            <v/>
          </cell>
          <cell r="BD481" t="str">
            <v/>
          </cell>
          <cell r="BE481" t="str">
            <v/>
          </cell>
          <cell r="BF481" t="str">
            <v/>
          </cell>
          <cell r="BG481" t="str">
            <v/>
          </cell>
          <cell r="BH481" t="str">
            <v/>
          </cell>
          <cell r="BI481" t="str">
            <v/>
          </cell>
          <cell r="BJ481" t="str">
            <v/>
          </cell>
          <cell r="BK481" t="str">
            <v/>
          </cell>
          <cell r="BL481" t="str">
            <v/>
          </cell>
          <cell r="BM481" t="str">
            <v/>
          </cell>
          <cell r="BN481" t="str">
            <v/>
          </cell>
          <cell r="BO481" t="str">
            <v/>
          </cell>
          <cell r="BP481">
            <v>0</v>
          </cell>
        </row>
        <row r="482">
          <cell r="A482" t="str">
            <v>Conjurer</v>
          </cell>
          <cell r="B482" t="str">
            <v>.</v>
          </cell>
          <cell r="C482">
            <v>0</v>
          </cell>
          <cell r="F482" t="str">
            <v>]Wizardly Weapons[Club, dagger, heavy &amp; light crossbow, quarterstaff</v>
          </cell>
          <cell r="G482" t="str">
            <v>]Bonus Language[May take Draconic as a bonus language.</v>
          </cell>
          <cell r="H482" t="str">
            <v>1st:]Arcane Spells (Sp)[Intelligence determines DC, Bonus Spells.</v>
          </cell>
          <cell r="I482" t="str">
            <v>1st:]Familiar (Ex)[</v>
          </cell>
          <cell r="J482" t="str">
            <v>1st:]Scribe Scroll (Ex)[Per the feat.</v>
          </cell>
          <cell r="K482" t="str">
            <v xml:space="preserve">1st:]Spellbook (Ex)[Starts with all 0 level spells and any three 1st level spells, </v>
          </cell>
          <cell r="L482" t="str">
            <v>][plus one spell per point of Intelligence bonus.  Add 2 spells per class level.</v>
          </cell>
          <cell r="M482" t="str">
            <v>1st:]Spell Mastery (Sp)[Read Magic</v>
          </cell>
          <cell r="N482" t="str">
            <v>1st:]Bonus Metamagic Feat (Ex)[1 feat(s) earned.</v>
          </cell>
          <cell r="O482" t="str">
            <v>1st:]School Specialization (Ex)[</v>
          </cell>
          <cell r="AK482" t="str">
            <v/>
          </cell>
          <cell r="AL482" t="str">
            <v/>
          </cell>
          <cell r="AM482" t="str">
            <v/>
          </cell>
          <cell r="AN482" t="str">
            <v/>
          </cell>
          <cell r="AO482" t="str">
            <v/>
          </cell>
          <cell r="AP482" t="str">
            <v/>
          </cell>
          <cell r="AQ482" t="str">
            <v/>
          </cell>
          <cell r="AR482" t="str">
            <v/>
          </cell>
          <cell r="AS482" t="str">
            <v/>
          </cell>
          <cell r="AT482" t="str">
            <v/>
          </cell>
          <cell r="AU482" t="str">
            <v/>
          </cell>
          <cell r="AV482" t="str">
            <v/>
          </cell>
          <cell r="AW482" t="str">
            <v/>
          </cell>
          <cell r="AX482" t="str">
            <v/>
          </cell>
          <cell r="AY482" t="str">
            <v/>
          </cell>
          <cell r="AZ482" t="str">
            <v/>
          </cell>
          <cell r="BA482" t="str">
            <v/>
          </cell>
          <cell r="BB482" t="str">
            <v/>
          </cell>
          <cell r="BC482" t="str">
            <v/>
          </cell>
          <cell r="BD482" t="str">
            <v/>
          </cell>
          <cell r="BE482" t="str">
            <v/>
          </cell>
          <cell r="BF482" t="str">
            <v/>
          </cell>
          <cell r="BG482" t="str">
            <v/>
          </cell>
          <cell r="BH482" t="str">
            <v/>
          </cell>
          <cell r="BI482" t="str">
            <v/>
          </cell>
          <cell r="BJ482" t="str">
            <v/>
          </cell>
          <cell r="BK482" t="str">
            <v/>
          </cell>
          <cell r="BL482" t="str">
            <v/>
          </cell>
          <cell r="BM482" t="str">
            <v/>
          </cell>
          <cell r="BN482" t="str">
            <v/>
          </cell>
          <cell r="BO482" t="str">
            <v/>
          </cell>
          <cell r="BP482">
            <v>0</v>
          </cell>
        </row>
        <row r="483">
          <cell r="A483" t="str">
            <v>Consecrated Harrier</v>
          </cell>
          <cell r="B483" t="str">
            <v>Chr</v>
          </cell>
          <cell r="C483">
            <v>0</v>
          </cell>
          <cell r="D483" t="str">
            <v>]Light, Medium, Heavy Armor[</v>
          </cell>
          <cell r="E483" t="str">
            <v>]Shield Use[</v>
          </cell>
          <cell r="F483" t="str">
            <v>]Simple, Martial Weapons[</v>
          </cell>
          <cell r="G483" t="str">
            <v>1st:]Divine Spells (Sp)[Wisdom determines DC, Bonus Spells</v>
          </cell>
          <cell r="H483" t="str">
            <v xml:space="preserve">1st:]Blessing of Scripture (Su)[+0Sacred Bonus on Bluff, Listen, </v>
          </cell>
          <cell r="I483" t="str">
            <v xml:space="preserve">][Sense Motive, Spot, Wilderness Lore checks when tracking </v>
          </cell>
          <cell r="J483" t="str">
            <v>][their church-assigned target.</v>
          </cell>
          <cell r="K483" t="str">
            <v>1st:]Detect Chaos (Sp)[At will, as cleric of equal level.</v>
          </cell>
          <cell r="L483" t="str">
            <v>2nd:]Sanctified Sight (Su)[+4 bonus on all saves vs. illusions.</v>
          </cell>
          <cell r="M483" t="str">
            <v>3rd:]Dispel Magic (Sp)[As cleric of equal level (3 + Wis Mod times per day)</v>
          </cell>
          <cell r="N483" t="str">
            <v>4th:]Emotion (Sp)[As wizard one level lower; (Wis Mod times per day; min 1.)</v>
          </cell>
          <cell r="O483" t="str">
            <v>6th:]False Vision (Su)[As wizard one level lower; (Wis Mod times per day; min 1.)</v>
          </cell>
          <cell r="P483" t="str">
            <v>8th:]Implacable Hunt (Su)[If wounds the target, knows direction and distance</v>
          </cell>
          <cell r="Q483" t="str">
            <v>10th:]Faultless Hunt (Su)[Implacable Hunt across planar boundries.</v>
          </cell>
          <cell r="R483" t="str">
            <v>][Only one Faultless Hunt at a time.</v>
          </cell>
          <cell r="AK483" t="str">
            <v/>
          </cell>
          <cell r="AL483" t="str">
            <v/>
          </cell>
          <cell r="AM483" t="str">
            <v/>
          </cell>
          <cell r="AN483" t="str">
            <v/>
          </cell>
          <cell r="AO483" t="str">
            <v/>
          </cell>
          <cell r="AP483" t="str">
            <v/>
          </cell>
          <cell r="AQ483" t="str">
            <v/>
          </cell>
          <cell r="AR483" t="str">
            <v/>
          </cell>
          <cell r="AS483" t="str">
            <v/>
          </cell>
          <cell r="AT483" t="str">
            <v/>
          </cell>
          <cell r="AU483" t="str">
            <v/>
          </cell>
          <cell r="AV483" t="str">
            <v/>
          </cell>
          <cell r="AW483" t="str">
            <v/>
          </cell>
          <cell r="AX483" t="str">
            <v/>
          </cell>
          <cell r="AY483" t="str">
            <v/>
          </cell>
          <cell r="AZ483" t="str">
            <v/>
          </cell>
          <cell r="BA483" t="str">
            <v/>
          </cell>
          <cell r="BB483" t="str">
            <v/>
          </cell>
          <cell r="BC483" t="str">
            <v/>
          </cell>
          <cell r="BD483" t="str">
            <v/>
          </cell>
          <cell r="BE483" t="str">
            <v/>
          </cell>
          <cell r="BF483" t="str">
            <v/>
          </cell>
          <cell r="BG483" t="str">
            <v/>
          </cell>
          <cell r="BH483" t="str">
            <v/>
          </cell>
          <cell r="BI483" t="str">
            <v/>
          </cell>
          <cell r="BJ483" t="str">
            <v/>
          </cell>
          <cell r="BK483" t="str">
            <v/>
          </cell>
          <cell r="BL483" t="str">
            <v/>
          </cell>
          <cell r="BM483" t="str">
            <v/>
          </cell>
          <cell r="BN483" t="str">
            <v/>
          </cell>
          <cell r="BO483" t="str">
            <v/>
          </cell>
          <cell r="BP483">
            <v>0</v>
          </cell>
        </row>
        <row r="484">
          <cell r="A484" t="str">
            <v>Constructor</v>
          </cell>
          <cell r="B484" t="str">
            <v>Csr</v>
          </cell>
          <cell r="C484">
            <v>0</v>
          </cell>
          <cell r="G484" t="str">
            <v>1st:]Psionic Combat Modes (Sp)[ as a psychic warrior</v>
          </cell>
          <cell r="H484" t="str">
            <v>1st:]Psicrystal Level (Ex)[ at each level</v>
          </cell>
          <cell r="I484" t="str">
            <v>1st:]Advanced Construction (Ex)[</v>
          </cell>
          <cell r="J484" t="str">
            <v>2nd:]+1 Psion Caster Level (Sp)[    at level 2-9</v>
          </cell>
          <cell r="K484" t="str">
            <v>2nd:]Extended Construction (Ex)[</v>
          </cell>
          <cell r="L484" t="str">
            <v>3rd:]Infused Construction (Ex)[ at level 3,6,9</v>
          </cell>
          <cell r="M484" t="str">
            <v>3rd:]Efficient Construction 1 (Ex)[ at level 3,6,9</v>
          </cell>
          <cell r="N484" t="str">
            <v>4th:]Ecto Manipulation (Ex)[</v>
          </cell>
          <cell r="O484" t="str">
            <v>4th:]Enhanced Construction (Ex)[</v>
          </cell>
          <cell r="P484" t="str">
            <v>5th:]Empower Construction (Ex)[ at level 5,8</v>
          </cell>
          <cell r="Q484" t="str">
            <v>7th:]Combat Construction (Ex)[ combat casting feat for creating astral constructs</v>
          </cell>
          <cell r="R484" t="str">
            <v>10th:]Quickened Construction (Ex)[</v>
          </cell>
          <cell r="AK484" t="str">
            <v/>
          </cell>
          <cell r="AL484" t="str">
            <v/>
          </cell>
          <cell r="AM484" t="str">
            <v/>
          </cell>
          <cell r="AN484" t="str">
            <v/>
          </cell>
          <cell r="AO484" t="str">
            <v/>
          </cell>
          <cell r="AP484" t="str">
            <v/>
          </cell>
          <cell r="AQ484" t="str">
            <v/>
          </cell>
          <cell r="AR484" t="str">
            <v/>
          </cell>
          <cell r="AS484" t="str">
            <v/>
          </cell>
          <cell r="AT484" t="str">
            <v/>
          </cell>
          <cell r="AU484" t="str">
            <v/>
          </cell>
          <cell r="AV484" t="str">
            <v/>
          </cell>
          <cell r="AW484" t="str">
            <v/>
          </cell>
          <cell r="AX484" t="str">
            <v/>
          </cell>
          <cell r="AY484" t="str">
            <v/>
          </cell>
          <cell r="AZ484" t="str">
            <v/>
          </cell>
          <cell r="BA484" t="str">
            <v/>
          </cell>
          <cell r="BB484" t="str">
            <v/>
          </cell>
          <cell r="BC484" t="str">
            <v/>
          </cell>
          <cell r="BD484" t="str">
            <v/>
          </cell>
          <cell r="BE484" t="str">
            <v/>
          </cell>
          <cell r="BF484" t="str">
            <v/>
          </cell>
          <cell r="BG484" t="str">
            <v/>
          </cell>
          <cell r="BH484" t="str">
            <v/>
          </cell>
          <cell r="BI484" t="str">
            <v/>
          </cell>
          <cell r="BJ484" t="str">
            <v/>
          </cell>
          <cell r="BK484" t="str">
            <v/>
          </cell>
          <cell r="BL484" t="str">
            <v/>
          </cell>
          <cell r="BM484" t="str">
            <v/>
          </cell>
          <cell r="BN484" t="str">
            <v/>
          </cell>
          <cell r="BO484" t="str">
            <v/>
          </cell>
          <cell r="BP484">
            <v>0</v>
          </cell>
        </row>
        <row r="485">
          <cell r="A485" t="str">
            <v>Contemplative</v>
          </cell>
          <cell r="B485" t="str">
            <v>Con</v>
          </cell>
          <cell r="C485">
            <v>0</v>
          </cell>
          <cell r="F485" t="str">
            <v>]Simple Weapons[</v>
          </cell>
          <cell r="G485" t="str">
            <v>1st:]Prestige Domain (Ex)[Select a Prestige Domain, or another</v>
          </cell>
          <cell r="H485" t="str">
            <v>][domain granted by your diety.</v>
          </cell>
          <cell r="I485" t="str">
            <v>1st:]Divine Health (Ex)[Immune to all normal and magical diseases.</v>
          </cell>
          <cell r="J485" t="str">
            <v>1st:]Spells per day[+1 level per level of Contemplative.</v>
          </cell>
          <cell r="K485" t="str">
            <v xml:space="preserve">2nd:]Slippery Mind (Ex)[Vs. enchantment, another save next </v>
          </cell>
          <cell r="L485" t="str">
            <v>][round the first saving throw failed.</v>
          </cell>
          <cell r="AK485" t="str">
            <v/>
          </cell>
          <cell r="AL485" t="str">
            <v/>
          </cell>
          <cell r="AM485" t="str">
            <v/>
          </cell>
          <cell r="AN485" t="str">
            <v/>
          </cell>
          <cell r="AO485" t="str">
            <v/>
          </cell>
          <cell r="AP485" t="str">
            <v/>
          </cell>
          <cell r="AQ485" t="str">
            <v/>
          </cell>
          <cell r="AR485" t="str">
            <v/>
          </cell>
          <cell r="AS485" t="str">
            <v/>
          </cell>
          <cell r="AT485" t="str">
            <v/>
          </cell>
          <cell r="AU485" t="str">
            <v/>
          </cell>
          <cell r="AV485" t="str">
            <v/>
          </cell>
          <cell r="AW485" t="str">
            <v/>
          </cell>
          <cell r="AX485" t="str">
            <v/>
          </cell>
          <cell r="AY485" t="str">
            <v/>
          </cell>
          <cell r="AZ485" t="str">
            <v/>
          </cell>
          <cell r="BA485" t="str">
            <v/>
          </cell>
          <cell r="BB485" t="str">
            <v/>
          </cell>
          <cell r="BC485" t="str">
            <v/>
          </cell>
          <cell r="BD485" t="str">
            <v/>
          </cell>
          <cell r="BE485" t="str">
            <v/>
          </cell>
          <cell r="BF485" t="str">
            <v/>
          </cell>
          <cell r="BG485" t="str">
            <v/>
          </cell>
          <cell r="BH485" t="str">
            <v/>
          </cell>
          <cell r="BI485" t="str">
            <v/>
          </cell>
          <cell r="BJ485" t="str">
            <v/>
          </cell>
          <cell r="BK485" t="str">
            <v/>
          </cell>
          <cell r="BL485" t="str">
            <v/>
          </cell>
          <cell r="BM485" t="str">
            <v/>
          </cell>
          <cell r="BN485" t="str">
            <v/>
          </cell>
          <cell r="BO485" t="str">
            <v/>
          </cell>
          <cell r="BP485">
            <v>0</v>
          </cell>
        </row>
        <row r="486">
          <cell r="A486" t="str">
            <v>Courtier</v>
          </cell>
          <cell r="C486">
            <v>0</v>
          </cell>
          <cell r="AK486" t="str">
            <v/>
          </cell>
          <cell r="AL486" t="str">
            <v/>
          </cell>
          <cell r="AM486" t="str">
            <v/>
          </cell>
          <cell r="AN486" t="str">
            <v/>
          </cell>
          <cell r="AO486" t="str">
            <v/>
          </cell>
          <cell r="AP486" t="str">
            <v/>
          </cell>
          <cell r="AQ486" t="str">
            <v/>
          </cell>
          <cell r="AR486" t="str">
            <v/>
          </cell>
          <cell r="AS486" t="str">
            <v/>
          </cell>
          <cell r="AT486" t="str">
            <v/>
          </cell>
          <cell r="AU486" t="str">
            <v/>
          </cell>
          <cell r="AV486" t="str">
            <v/>
          </cell>
          <cell r="AW486" t="str">
            <v/>
          </cell>
          <cell r="AX486" t="str">
            <v/>
          </cell>
          <cell r="AY486" t="str">
            <v/>
          </cell>
          <cell r="AZ486" t="str">
            <v/>
          </cell>
          <cell r="BA486" t="str">
            <v/>
          </cell>
          <cell r="BB486" t="str">
            <v/>
          </cell>
          <cell r="BC486" t="str">
            <v/>
          </cell>
          <cell r="BD486" t="str">
            <v/>
          </cell>
          <cell r="BE486" t="str">
            <v/>
          </cell>
          <cell r="BF486" t="str">
            <v/>
          </cell>
          <cell r="BG486" t="str">
            <v/>
          </cell>
          <cell r="BH486" t="str">
            <v/>
          </cell>
          <cell r="BI486" t="str">
            <v/>
          </cell>
          <cell r="BJ486" t="str">
            <v/>
          </cell>
          <cell r="BK486" t="str">
            <v/>
          </cell>
          <cell r="BL486" t="str">
            <v/>
          </cell>
          <cell r="BM486" t="str">
            <v/>
          </cell>
          <cell r="BN486" t="str">
            <v/>
          </cell>
          <cell r="BO486" t="str">
            <v/>
          </cell>
          <cell r="BP486">
            <v>0</v>
          </cell>
        </row>
        <row r="487">
          <cell r="A487" t="str">
            <v>Creature Cultist</v>
          </cell>
          <cell r="C487">
            <v>0</v>
          </cell>
          <cell r="AK487" t="str">
            <v/>
          </cell>
          <cell r="AL487" t="str">
            <v/>
          </cell>
          <cell r="AM487" t="str">
            <v/>
          </cell>
          <cell r="AN487" t="str">
            <v/>
          </cell>
          <cell r="AO487" t="str">
            <v/>
          </cell>
          <cell r="AP487" t="str">
            <v/>
          </cell>
          <cell r="AQ487" t="str">
            <v/>
          </cell>
          <cell r="AR487" t="str">
            <v/>
          </cell>
          <cell r="AS487" t="str">
            <v/>
          </cell>
          <cell r="AT487" t="str">
            <v/>
          </cell>
          <cell r="AU487" t="str">
            <v/>
          </cell>
          <cell r="AV487" t="str">
            <v/>
          </cell>
          <cell r="AW487" t="str">
            <v/>
          </cell>
          <cell r="AX487" t="str">
            <v/>
          </cell>
          <cell r="AY487" t="str">
            <v/>
          </cell>
          <cell r="AZ487" t="str">
            <v/>
          </cell>
          <cell r="BA487" t="str">
            <v/>
          </cell>
          <cell r="BB487" t="str">
            <v/>
          </cell>
          <cell r="BC487" t="str">
            <v/>
          </cell>
          <cell r="BD487" t="str">
            <v/>
          </cell>
          <cell r="BE487" t="str">
            <v/>
          </cell>
          <cell r="BF487" t="str">
            <v/>
          </cell>
          <cell r="BG487" t="str">
            <v/>
          </cell>
          <cell r="BH487" t="str">
            <v/>
          </cell>
          <cell r="BI487" t="str">
            <v/>
          </cell>
          <cell r="BJ487" t="str">
            <v/>
          </cell>
          <cell r="BK487" t="str">
            <v/>
          </cell>
          <cell r="BL487" t="str">
            <v/>
          </cell>
          <cell r="BM487" t="str">
            <v/>
          </cell>
          <cell r="BN487" t="str">
            <v/>
          </cell>
          <cell r="BO487" t="str">
            <v/>
          </cell>
          <cell r="BP487">
            <v>0</v>
          </cell>
        </row>
        <row r="488">
          <cell r="A488" t="str">
            <v>Crusader</v>
          </cell>
          <cell r="C488">
            <v>0</v>
          </cell>
          <cell r="AK488" t="str">
            <v/>
          </cell>
          <cell r="AL488" t="str">
            <v/>
          </cell>
          <cell r="AM488" t="str">
            <v/>
          </cell>
          <cell r="AN488" t="str">
            <v/>
          </cell>
          <cell r="AO488" t="str">
            <v/>
          </cell>
          <cell r="AP488" t="str">
            <v/>
          </cell>
          <cell r="AQ488" t="str">
            <v/>
          </cell>
          <cell r="AR488" t="str">
            <v/>
          </cell>
          <cell r="AS488" t="str">
            <v/>
          </cell>
          <cell r="AT488" t="str">
            <v/>
          </cell>
          <cell r="AU488" t="str">
            <v/>
          </cell>
          <cell r="AV488" t="str">
            <v/>
          </cell>
          <cell r="AW488" t="str">
            <v/>
          </cell>
          <cell r="AX488" t="str">
            <v/>
          </cell>
          <cell r="AY488" t="str">
            <v/>
          </cell>
          <cell r="AZ488" t="str">
            <v/>
          </cell>
          <cell r="BA488" t="str">
            <v/>
          </cell>
          <cell r="BB488" t="str">
            <v/>
          </cell>
          <cell r="BC488" t="str">
            <v/>
          </cell>
          <cell r="BD488" t="str">
            <v/>
          </cell>
          <cell r="BE488" t="str">
            <v/>
          </cell>
          <cell r="BF488" t="str">
            <v/>
          </cell>
          <cell r="BG488" t="str">
            <v/>
          </cell>
          <cell r="BH488" t="str">
            <v/>
          </cell>
          <cell r="BI488" t="str">
            <v/>
          </cell>
          <cell r="BJ488" t="str">
            <v/>
          </cell>
          <cell r="BK488" t="str">
            <v/>
          </cell>
          <cell r="BL488" t="str">
            <v/>
          </cell>
          <cell r="BM488" t="str">
            <v/>
          </cell>
          <cell r="BN488" t="str">
            <v/>
          </cell>
          <cell r="BO488" t="str">
            <v/>
          </cell>
          <cell r="BP488">
            <v>0</v>
          </cell>
        </row>
        <row r="489">
          <cell r="A489" t="str">
            <v>Crystal Master</v>
          </cell>
          <cell r="B489" t="str">
            <v>Cym</v>
          </cell>
          <cell r="C489">
            <v>0</v>
          </cell>
          <cell r="G489" t="str">
            <v>1st:]Psionic Combat Modes (Sp)[ as a psychic warrior</v>
          </cell>
          <cell r="H489" t="str">
            <v>1st:]Psicrystal Level (Ex)[ at each level</v>
          </cell>
          <cell r="I489" t="str">
            <v>1st:]Craft Master's Third Eye[</v>
          </cell>
          <cell r="J489" t="str">
            <v>2nd:]Embed Gem (Su)[ at level 2,4,6,8,10</v>
          </cell>
          <cell r="K489" t="str">
            <v>2nd:]+1 Psion Casting Level (Sp)[ at level 2-9</v>
          </cell>
          <cell r="AK489" t="str">
            <v/>
          </cell>
          <cell r="AL489" t="str">
            <v/>
          </cell>
          <cell r="AM489" t="str">
            <v/>
          </cell>
          <cell r="AN489" t="str">
            <v/>
          </cell>
          <cell r="AO489" t="str">
            <v/>
          </cell>
          <cell r="AP489" t="str">
            <v/>
          </cell>
          <cell r="AQ489" t="str">
            <v/>
          </cell>
          <cell r="AR489" t="str">
            <v/>
          </cell>
          <cell r="AS489" t="str">
            <v/>
          </cell>
          <cell r="AT489" t="str">
            <v/>
          </cell>
          <cell r="AU489" t="str">
            <v/>
          </cell>
          <cell r="AV489" t="str">
            <v/>
          </cell>
          <cell r="AW489" t="str">
            <v/>
          </cell>
          <cell r="AX489" t="str">
            <v/>
          </cell>
          <cell r="AY489" t="str">
            <v/>
          </cell>
          <cell r="AZ489" t="str">
            <v/>
          </cell>
          <cell r="BA489" t="str">
            <v/>
          </cell>
          <cell r="BB489" t="str">
            <v/>
          </cell>
          <cell r="BC489" t="str">
            <v/>
          </cell>
          <cell r="BD489" t="str">
            <v/>
          </cell>
          <cell r="BE489" t="str">
            <v/>
          </cell>
          <cell r="BF489" t="str">
            <v/>
          </cell>
          <cell r="BG489" t="str">
            <v/>
          </cell>
          <cell r="BH489" t="str">
            <v/>
          </cell>
          <cell r="BI489" t="str">
            <v/>
          </cell>
          <cell r="BJ489" t="str">
            <v/>
          </cell>
          <cell r="BK489" t="str">
            <v/>
          </cell>
          <cell r="BL489" t="str">
            <v/>
          </cell>
          <cell r="BM489" t="str">
            <v/>
          </cell>
          <cell r="BN489" t="str">
            <v/>
          </cell>
          <cell r="BO489" t="str">
            <v/>
          </cell>
          <cell r="BP489">
            <v>0</v>
          </cell>
        </row>
        <row r="490">
          <cell r="A490" t="str">
            <v>Crystalsinger</v>
          </cell>
          <cell r="B490" t="str">
            <v>Cys</v>
          </cell>
          <cell r="C490">
            <v>0</v>
          </cell>
          <cell r="G490" t="str">
            <v>1st:]Psionic Combat Modes (Sp)[ as a psychic warrior</v>
          </cell>
          <cell r="H490" t="str">
            <v>1st:]Psicrystal Level (Ex)[ at each level</v>
          </cell>
          <cell r="I490" t="str">
            <v>1st:]+1 Psion Caster Level (Sp)[    at each level</v>
          </cell>
          <cell r="J490" t="str">
            <v>1st:]Channeling 5th (Su)[ 6th at lvl 3, 7th at lvl5, 8th at lvl7, 9th at lvl9</v>
          </cell>
          <cell r="K490" t="str">
            <v>1st:]Metacreative Creation 1 (Ex)[ 2 at lvl 3, 3 at lvl5, 4 at lvl7, 5 at lvl9</v>
          </cell>
          <cell r="L490" t="str">
            <v xml:space="preserve">2nd:]Enhanced Craft (Ex)[ +2 to all craft skills and +1 at level 4,6,8 </v>
          </cell>
          <cell r="M490" t="str">
            <v>2nd:]Item Creation feat (Ex)[ at lvl 2,4,6,8,10</v>
          </cell>
          <cell r="N490" t="str">
            <v>10th:]Song of the Crystal (Su)[body becomes crystalline, and her type changes to "elemental" with a subtype of earth. gains an elemental creature’s immunity</v>
          </cell>
          <cell r="AK490" t="str">
            <v/>
          </cell>
          <cell r="AL490" t="str">
            <v/>
          </cell>
          <cell r="AM490" t="str">
            <v/>
          </cell>
          <cell r="AN490" t="str">
            <v/>
          </cell>
          <cell r="AO490" t="str">
            <v/>
          </cell>
          <cell r="AP490" t="str">
            <v/>
          </cell>
          <cell r="AQ490" t="str">
            <v/>
          </cell>
          <cell r="AR490" t="str">
            <v/>
          </cell>
          <cell r="AS490" t="str">
            <v/>
          </cell>
          <cell r="AT490" t="str">
            <v/>
          </cell>
          <cell r="AU490" t="str">
            <v/>
          </cell>
          <cell r="AV490" t="str">
            <v/>
          </cell>
          <cell r="AW490" t="str">
            <v/>
          </cell>
          <cell r="AX490" t="str">
            <v/>
          </cell>
          <cell r="AY490" t="str">
            <v/>
          </cell>
          <cell r="AZ490" t="str">
            <v/>
          </cell>
          <cell r="BA490" t="str">
            <v/>
          </cell>
          <cell r="BB490" t="str">
            <v/>
          </cell>
          <cell r="BC490" t="str">
            <v/>
          </cell>
          <cell r="BD490" t="str">
            <v/>
          </cell>
          <cell r="BE490" t="str">
            <v/>
          </cell>
          <cell r="BF490" t="str">
            <v/>
          </cell>
          <cell r="BG490" t="str">
            <v/>
          </cell>
          <cell r="BH490" t="str">
            <v/>
          </cell>
          <cell r="BI490" t="str">
            <v/>
          </cell>
          <cell r="BJ490" t="str">
            <v/>
          </cell>
          <cell r="BK490" t="str">
            <v/>
          </cell>
          <cell r="BL490" t="str">
            <v/>
          </cell>
          <cell r="BM490" t="str">
            <v/>
          </cell>
          <cell r="BN490" t="str">
            <v/>
          </cell>
          <cell r="BO490" t="str">
            <v/>
          </cell>
          <cell r="BP490">
            <v>0</v>
          </cell>
        </row>
        <row r="491">
          <cell r="A491" t="str">
            <v>Daigotsu's Elite Guard</v>
          </cell>
          <cell r="C491">
            <v>0</v>
          </cell>
          <cell r="AK491" t="str">
            <v/>
          </cell>
          <cell r="AL491" t="str">
            <v/>
          </cell>
          <cell r="AM491" t="str">
            <v/>
          </cell>
          <cell r="AN491" t="str">
            <v/>
          </cell>
          <cell r="AO491" t="str">
            <v/>
          </cell>
          <cell r="AP491" t="str">
            <v/>
          </cell>
          <cell r="AQ491" t="str">
            <v/>
          </cell>
          <cell r="AR491" t="str">
            <v/>
          </cell>
          <cell r="AS491" t="str">
            <v/>
          </cell>
          <cell r="AT491" t="str">
            <v/>
          </cell>
          <cell r="AU491" t="str">
            <v/>
          </cell>
          <cell r="AV491" t="str">
            <v/>
          </cell>
          <cell r="AW491" t="str">
            <v/>
          </cell>
          <cell r="AX491" t="str">
            <v/>
          </cell>
          <cell r="AY491" t="str">
            <v/>
          </cell>
          <cell r="AZ491" t="str">
            <v/>
          </cell>
          <cell r="BA491" t="str">
            <v/>
          </cell>
          <cell r="BB491" t="str">
            <v/>
          </cell>
          <cell r="BC491" t="str">
            <v/>
          </cell>
          <cell r="BD491" t="str">
            <v/>
          </cell>
          <cell r="BE491" t="str">
            <v/>
          </cell>
          <cell r="BF491" t="str">
            <v/>
          </cell>
          <cell r="BG491" t="str">
            <v/>
          </cell>
          <cell r="BH491" t="str">
            <v/>
          </cell>
          <cell r="BI491" t="str">
            <v/>
          </cell>
          <cell r="BJ491" t="str">
            <v/>
          </cell>
          <cell r="BK491" t="str">
            <v/>
          </cell>
          <cell r="BL491" t="str">
            <v/>
          </cell>
          <cell r="BM491" t="str">
            <v/>
          </cell>
          <cell r="BN491" t="str">
            <v/>
          </cell>
          <cell r="BO491" t="str">
            <v/>
          </cell>
          <cell r="BP491">
            <v>0</v>
          </cell>
        </row>
        <row r="492">
          <cell r="A492" t="str">
            <v>Dark Dancer</v>
          </cell>
          <cell r="C492">
            <v>0</v>
          </cell>
          <cell r="AK492" t="str">
            <v/>
          </cell>
          <cell r="AL492" t="str">
            <v/>
          </cell>
          <cell r="AM492" t="str">
            <v/>
          </cell>
          <cell r="AN492" t="str">
            <v/>
          </cell>
          <cell r="AO492" t="str">
            <v/>
          </cell>
          <cell r="AP492" t="str">
            <v/>
          </cell>
          <cell r="AQ492" t="str">
            <v/>
          </cell>
          <cell r="AR492" t="str">
            <v/>
          </cell>
          <cell r="AS492" t="str">
            <v/>
          </cell>
          <cell r="AT492" t="str">
            <v/>
          </cell>
          <cell r="AU492" t="str">
            <v/>
          </cell>
          <cell r="AV492" t="str">
            <v/>
          </cell>
          <cell r="AW492" t="str">
            <v/>
          </cell>
          <cell r="AX492" t="str">
            <v/>
          </cell>
          <cell r="AY492" t="str">
            <v/>
          </cell>
          <cell r="AZ492" t="str">
            <v/>
          </cell>
          <cell r="BA492" t="str">
            <v/>
          </cell>
          <cell r="BB492" t="str">
            <v/>
          </cell>
          <cell r="BC492" t="str">
            <v/>
          </cell>
          <cell r="BD492" t="str">
            <v/>
          </cell>
          <cell r="BE492" t="str">
            <v/>
          </cell>
          <cell r="BF492" t="str">
            <v/>
          </cell>
          <cell r="BG492" t="str">
            <v/>
          </cell>
          <cell r="BH492" t="str">
            <v/>
          </cell>
          <cell r="BI492" t="str">
            <v/>
          </cell>
          <cell r="BJ492" t="str">
            <v/>
          </cell>
          <cell r="BK492" t="str">
            <v/>
          </cell>
          <cell r="BL492" t="str">
            <v/>
          </cell>
          <cell r="BM492" t="str">
            <v/>
          </cell>
          <cell r="BN492" t="str">
            <v/>
          </cell>
          <cell r="BO492" t="str">
            <v/>
          </cell>
          <cell r="BP492">
            <v>0</v>
          </cell>
        </row>
        <row r="493">
          <cell r="A493" t="str">
            <v>Darkmask</v>
          </cell>
          <cell r="B493" t="str">
            <v>.</v>
          </cell>
          <cell r="C493">
            <v>0</v>
          </cell>
          <cell r="G493" t="str">
            <v>1st:]Darkfire (Sp)[Cast darkfire 1/day.</v>
          </cell>
          <cell r="H493" t="str">
            <v>1st:]Pass Without Trace (Sp)[Cast pass without trace 1/day.</v>
          </cell>
          <cell r="I493" t="str">
            <v>2nd:]Change Self (Sp)[Cast change self 1/day.</v>
          </cell>
          <cell r="J493" t="str">
            <v>2nd:]Skill Focus (Ex)[Apply the skill focus feat to any darkmask class skill.</v>
          </cell>
          <cell r="K493" t="str">
            <v>3rd:]Dark Embrace (Su)[Create a mask of darkness 1/day that will store a spell for up to 10 minutes.</v>
          </cell>
          <cell r="L493" t="str">
            <v>3rd:]Sneak Attack (Ex)[+1d6 sneak attack</v>
          </cell>
          <cell r="M493" t="str">
            <v>4th:]Resist Illusions (Ex)[+4 bonus on saves vs. illusions.</v>
          </cell>
          <cell r="N493" t="str">
            <v>4th:]Cloak of Shadows (Su)[Create a cloak of darkness 1/day +0 bonus to all saves</v>
          </cell>
          <cell r="O493" t="str">
            <v>][&amp; hide checks for 0 rounds.</v>
          </cell>
          <cell r="P493" t="str">
            <v>5th:]Bladebend (Su)[1/day, target's slashing &amp; piercing attacks are made against itself for 5 rounds.</v>
          </cell>
          <cell r="Q493" t="str">
            <v>][Natural weapons are not affected by this ability.</v>
          </cell>
          <cell r="AK493" t="str">
            <v/>
          </cell>
          <cell r="AL493" t="str">
            <v/>
          </cell>
          <cell r="AM493" t="str">
            <v/>
          </cell>
          <cell r="AN493" t="str">
            <v/>
          </cell>
          <cell r="AO493" t="str">
            <v/>
          </cell>
          <cell r="AP493" t="str">
            <v/>
          </cell>
          <cell r="AQ493" t="str">
            <v/>
          </cell>
          <cell r="AR493" t="str">
            <v/>
          </cell>
          <cell r="AS493" t="str">
            <v/>
          </cell>
          <cell r="AT493" t="str">
            <v/>
          </cell>
          <cell r="AU493" t="str">
            <v/>
          </cell>
          <cell r="AV493" t="str">
            <v/>
          </cell>
          <cell r="AW493" t="str">
            <v/>
          </cell>
          <cell r="AX493" t="str">
            <v/>
          </cell>
          <cell r="AY493" t="str">
            <v/>
          </cell>
          <cell r="AZ493" t="str">
            <v/>
          </cell>
          <cell r="BA493" t="str">
            <v/>
          </cell>
          <cell r="BB493" t="str">
            <v/>
          </cell>
          <cell r="BC493" t="str">
            <v/>
          </cell>
          <cell r="BD493" t="str">
            <v/>
          </cell>
          <cell r="BE493" t="str">
            <v/>
          </cell>
          <cell r="BF493" t="str">
            <v/>
          </cell>
          <cell r="BG493" t="str">
            <v/>
          </cell>
          <cell r="BH493" t="str">
            <v/>
          </cell>
          <cell r="BI493" t="str">
            <v/>
          </cell>
          <cell r="BJ493" t="str">
            <v/>
          </cell>
          <cell r="BK493" t="str">
            <v/>
          </cell>
          <cell r="BL493" t="str">
            <v/>
          </cell>
          <cell r="BM493" t="str">
            <v/>
          </cell>
          <cell r="BN493" t="str">
            <v/>
          </cell>
          <cell r="BO493" t="str">
            <v/>
          </cell>
          <cell r="BP493">
            <v>0</v>
          </cell>
        </row>
        <row r="494">
          <cell r="A494" t="str">
            <v>Darksight Slayer</v>
          </cell>
          <cell r="B494" t="str">
            <v>Dks</v>
          </cell>
          <cell r="C494">
            <v>0</v>
          </cell>
          <cell r="G494" t="str">
            <v>1st:]Uncanny Dodge (Ex)[Retain Dex bonus even while flat footed.</v>
          </cell>
          <cell r="H494" t="str">
            <v>1st:]Improved Blind-fight (Ex)[40% miss chance from total concealment.</v>
          </cell>
          <cell r="I494" t="str">
            <v>][Can move at full speed even while blind.</v>
          </cell>
          <cell r="J494" t="str">
            <v>2nd:]Sneack Attack (Ex)[+0d6</v>
          </cell>
          <cell r="K494" t="str">
            <v>3rd:]Hide From Darkvision (Su)[Can hide in plain sight from darkvision.</v>
          </cell>
          <cell r="L494" t="str">
            <v>5th:]Evasion (Ex)[No damage on successful reflex save.</v>
          </cell>
          <cell r="M494" t="str">
            <v>6th:]Improved Darksight (Su)[Can see inside of darkness spells &amp; Su darkness.</v>
          </cell>
          <cell r="N494" t="str">
            <v>7th:]Infiltration (Ex)[+3 bonus on climb, hide, move silently, open lock, &amp; tumble.</v>
          </cell>
          <cell r="O494" t="str">
            <v>8th:]Hide in Darkness (Su)[While in magical or supernatural darkness, can hide from</v>
          </cell>
          <cell r="P494" t="str">
            <v>][scent, tremorsence, blindsight, &amp; true seeing.</v>
          </cell>
          <cell r="Q494" t="str">
            <v>9th:]Infiltration (Ex)[Can always take 10 on climb, hide, move silently, open lock, &amp; tumble.</v>
          </cell>
          <cell r="R494" t="str">
            <v>10th:]Quick Kill (Su)[Full attack from hiding allows sneak attack damage on each attack.</v>
          </cell>
          <cell r="AK494" t="str">
            <v/>
          </cell>
          <cell r="AL494" t="str">
            <v/>
          </cell>
          <cell r="AM494" t="str">
            <v/>
          </cell>
          <cell r="AN494" t="str">
            <v/>
          </cell>
          <cell r="AO494" t="str">
            <v/>
          </cell>
          <cell r="AP494" t="str">
            <v/>
          </cell>
          <cell r="AQ494" t="str">
            <v/>
          </cell>
          <cell r="AR494" t="str">
            <v/>
          </cell>
          <cell r="AS494" t="str">
            <v/>
          </cell>
          <cell r="AT494" t="str">
            <v/>
          </cell>
          <cell r="AU494" t="str">
            <v/>
          </cell>
          <cell r="AV494" t="str">
            <v/>
          </cell>
          <cell r="AW494" t="str">
            <v/>
          </cell>
          <cell r="AX494" t="str">
            <v/>
          </cell>
          <cell r="AY494" t="str">
            <v/>
          </cell>
          <cell r="AZ494" t="str">
            <v/>
          </cell>
          <cell r="BA494" t="str">
            <v/>
          </cell>
          <cell r="BB494" t="str">
            <v/>
          </cell>
          <cell r="BC494" t="str">
            <v/>
          </cell>
          <cell r="BD494" t="str">
            <v/>
          </cell>
          <cell r="BE494" t="str">
            <v/>
          </cell>
          <cell r="BF494" t="str">
            <v/>
          </cell>
          <cell r="BG494" t="str">
            <v/>
          </cell>
          <cell r="BH494" t="str">
            <v/>
          </cell>
          <cell r="BI494" t="str">
            <v/>
          </cell>
          <cell r="BJ494" t="str">
            <v/>
          </cell>
          <cell r="BK494" t="str">
            <v/>
          </cell>
          <cell r="BL494" t="str">
            <v/>
          </cell>
          <cell r="BM494" t="str">
            <v/>
          </cell>
          <cell r="BN494" t="str">
            <v/>
          </cell>
          <cell r="BO494" t="str">
            <v/>
          </cell>
          <cell r="BP494">
            <v>0</v>
          </cell>
        </row>
        <row r="495">
          <cell r="A495" t="str">
            <v>Darkwood Stalker</v>
          </cell>
          <cell r="C495">
            <v>0</v>
          </cell>
          <cell r="AK495" t="str">
            <v/>
          </cell>
          <cell r="AL495" t="str">
            <v/>
          </cell>
          <cell r="AM495" t="str">
            <v/>
          </cell>
          <cell r="AN495" t="str">
            <v/>
          </cell>
          <cell r="AO495" t="str">
            <v/>
          </cell>
          <cell r="AP495" t="str">
            <v/>
          </cell>
          <cell r="AQ495" t="str">
            <v/>
          </cell>
          <cell r="AR495" t="str">
            <v/>
          </cell>
          <cell r="AS495" t="str">
            <v/>
          </cell>
          <cell r="AT495" t="str">
            <v/>
          </cell>
          <cell r="AU495" t="str">
            <v/>
          </cell>
          <cell r="AV495" t="str">
            <v/>
          </cell>
          <cell r="AW495" t="str">
            <v/>
          </cell>
          <cell r="AX495" t="str">
            <v/>
          </cell>
          <cell r="AY495" t="str">
            <v/>
          </cell>
          <cell r="AZ495" t="str">
            <v/>
          </cell>
          <cell r="BA495" t="str">
            <v/>
          </cell>
          <cell r="BB495" t="str">
            <v/>
          </cell>
          <cell r="BC495" t="str">
            <v/>
          </cell>
          <cell r="BD495" t="str">
            <v/>
          </cell>
          <cell r="BE495" t="str">
            <v/>
          </cell>
          <cell r="BF495" t="str">
            <v/>
          </cell>
          <cell r="BG495" t="str">
            <v/>
          </cell>
          <cell r="BH495" t="str">
            <v/>
          </cell>
          <cell r="BI495" t="str">
            <v/>
          </cell>
          <cell r="BJ495" t="str">
            <v/>
          </cell>
          <cell r="BK495" t="str">
            <v/>
          </cell>
          <cell r="BL495" t="str">
            <v/>
          </cell>
          <cell r="BM495" t="str">
            <v/>
          </cell>
          <cell r="BN495" t="str">
            <v/>
          </cell>
          <cell r="BO495" t="str">
            <v/>
          </cell>
          <cell r="BP495">
            <v>0</v>
          </cell>
        </row>
        <row r="496">
          <cell r="A496" t="str">
            <v>Dead-Eyes Berserker</v>
          </cell>
          <cell r="C496">
            <v>0</v>
          </cell>
          <cell r="AK496" t="str">
            <v/>
          </cell>
          <cell r="AL496" t="str">
            <v/>
          </cell>
          <cell r="AM496" t="str">
            <v/>
          </cell>
          <cell r="AN496" t="str">
            <v/>
          </cell>
          <cell r="AO496" t="str">
            <v/>
          </cell>
          <cell r="AP496" t="str">
            <v/>
          </cell>
          <cell r="AQ496" t="str">
            <v/>
          </cell>
          <cell r="AR496" t="str">
            <v/>
          </cell>
          <cell r="AS496" t="str">
            <v/>
          </cell>
          <cell r="AT496" t="str">
            <v/>
          </cell>
          <cell r="AU496" t="str">
            <v/>
          </cell>
          <cell r="AV496" t="str">
            <v/>
          </cell>
          <cell r="AW496" t="str">
            <v/>
          </cell>
          <cell r="AX496" t="str">
            <v/>
          </cell>
          <cell r="AY496" t="str">
            <v/>
          </cell>
          <cell r="AZ496" t="str">
            <v/>
          </cell>
          <cell r="BA496" t="str">
            <v/>
          </cell>
          <cell r="BB496" t="str">
            <v/>
          </cell>
          <cell r="BC496" t="str">
            <v/>
          </cell>
          <cell r="BD496" t="str">
            <v/>
          </cell>
          <cell r="BE496" t="str">
            <v/>
          </cell>
          <cell r="BF496" t="str">
            <v/>
          </cell>
          <cell r="BG496" t="str">
            <v/>
          </cell>
          <cell r="BH496" t="str">
            <v/>
          </cell>
          <cell r="BI496" t="str">
            <v/>
          </cell>
          <cell r="BJ496" t="str">
            <v/>
          </cell>
          <cell r="BK496" t="str">
            <v/>
          </cell>
          <cell r="BL496" t="str">
            <v/>
          </cell>
          <cell r="BM496" t="str">
            <v/>
          </cell>
          <cell r="BN496" t="str">
            <v/>
          </cell>
          <cell r="BO496" t="str">
            <v/>
          </cell>
          <cell r="BP496">
            <v>0</v>
          </cell>
        </row>
        <row r="497">
          <cell r="A497" t="str">
            <v>Death Knight</v>
          </cell>
          <cell r="B497" t="str">
            <v>.</v>
          </cell>
          <cell r="C497">
            <v>0</v>
          </cell>
          <cell r="D497" t="str">
            <v>]Light, Medium, Heavy Armor[</v>
          </cell>
          <cell r="E497" t="str">
            <v>]Shield Use[</v>
          </cell>
          <cell r="F497" t="str">
            <v>]Simple, Martial Weapons[</v>
          </cell>
          <cell r="G497" t="str">
            <v>1st:]Resist Poison (Ex)[+4 profane bonus to any saves vs. poison.</v>
          </cell>
          <cell r="H497" t="str">
            <v>2nd:]Unholy Aura (Sp)[1/day can spook creatures with 1 HD or less.</v>
          </cell>
          <cell r="I497" t="str">
            <v>3rd:]Immune to Disease (Su)[Immune to all diseases, both mundane &amp; magical.</v>
          </cell>
          <cell r="J497" t="str">
            <v>4th:]Bonus Feat (Ex)[0 feat(s) earned.  See p.12 for listing.</v>
          </cell>
          <cell r="K497" t="str">
            <v>4th:]Divine Spells (Sp)[Charisma determines DC, Bonus Spells</v>
          </cell>
          <cell r="L497" t="str">
            <v>5th:]Unholy Steed (Ex)[May summon a ghost horse as a steed.</v>
          </cell>
          <cell r="M497" t="str">
            <v>6th:]Cold Resistance 0 (Su)[</v>
          </cell>
          <cell r="N497" t="str">
            <v>8th:]Dark Ritual (Sp)[Dark baptism that allows a humanoid infant to become a death knight.  Move alignment toward evil.</v>
          </cell>
          <cell r="O497" t="str">
            <v>9th:]Lightning Resistance 0 (Su)[</v>
          </cell>
          <cell r="P497" t="str">
            <v>11th:]Fire Resistance 0 (Su)[</v>
          </cell>
          <cell r="Q497" t="str">
            <v>12th:]Touch of Death (Su)[Burn a spell slot for 1d8 dmg per spell level in a melee touch attack.</v>
          </cell>
          <cell r="R497" t="str">
            <v>][Can channel this energy through a metal weapon as part of a melee attack.</v>
          </cell>
          <cell r="S497" t="str">
            <v>14th:]Control Undead (Su)[Rebuke or command undead as a Cleric of 5 levels lower.</v>
          </cell>
          <cell r="T497" t="str">
            <v>15th:]Unnatural Vigor (Su)[Death does not occur until reaching -10 hps.</v>
          </cell>
          <cell r="U497" t="str">
            <v>17th:]Unhallow (Sp)[Aura that mimics the unhallow spell, centered on the death knight.</v>
          </cell>
          <cell r="V497" t="str">
            <v>18th:]Face of Death (Sp)[Projects a permanent face of death spell.</v>
          </cell>
          <cell r="W497" t="str">
            <v>20th:]Death Knight (Ex)[Gains all standard undead benefits &amp; can cast a 20 die fireball 1/day.</v>
          </cell>
          <cell r="AK497" t="str">
            <v/>
          </cell>
          <cell r="AL497" t="str">
            <v/>
          </cell>
          <cell r="AM497" t="str">
            <v/>
          </cell>
          <cell r="AN497" t="str">
            <v/>
          </cell>
          <cell r="AO497" t="str">
            <v/>
          </cell>
          <cell r="AP497" t="str">
            <v/>
          </cell>
          <cell r="AQ497" t="str">
            <v/>
          </cell>
          <cell r="AR497" t="str">
            <v/>
          </cell>
          <cell r="AS497" t="str">
            <v/>
          </cell>
          <cell r="AT497" t="str">
            <v/>
          </cell>
          <cell r="AU497" t="str">
            <v/>
          </cell>
          <cell r="AV497" t="str">
            <v/>
          </cell>
          <cell r="AW497" t="str">
            <v/>
          </cell>
          <cell r="AX497" t="str">
            <v/>
          </cell>
          <cell r="AY497" t="str">
            <v/>
          </cell>
          <cell r="AZ497" t="str">
            <v/>
          </cell>
          <cell r="BA497" t="str">
            <v/>
          </cell>
          <cell r="BB497" t="str">
            <v/>
          </cell>
          <cell r="BC497" t="str">
            <v/>
          </cell>
          <cell r="BD497" t="str">
            <v/>
          </cell>
          <cell r="BE497" t="str">
            <v/>
          </cell>
          <cell r="BF497" t="str">
            <v/>
          </cell>
          <cell r="BG497" t="str">
            <v/>
          </cell>
          <cell r="BH497" t="str">
            <v/>
          </cell>
          <cell r="BI497" t="str">
            <v/>
          </cell>
          <cell r="BJ497" t="str">
            <v/>
          </cell>
          <cell r="BK497" t="str">
            <v/>
          </cell>
          <cell r="BL497" t="str">
            <v/>
          </cell>
          <cell r="BM497" t="str">
            <v/>
          </cell>
          <cell r="BN497" t="str">
            <v/>
          </cell>
          <cell r="BO497" t="str">
            <v/>
          </cell>
          <cell r="BP497">
            <v>0</v>
          </cell>
        </row>
        <row r="498">
          <cell r="A498" t="str">
            <v>Deepsinger</v>
          </cell>
          <cell r="C498">
            <v>0</v>
          </cell>
          <cell r="AK498" t="str">
            <v/>
          </cell>
          <cell r="AL498" t="str">
            <v/>
          </cell>
          <cell r="AM498" t="str">
            <v/>
          </cell>
          <cell r="AN498" t="str">
            <v/>
          </cell>
          <cell r="AO498" t="str">
            <v/>
          </cell>
          <cell r="AP498" t="str">
            <v/>
          </cell>
          <cell r="AQ498" t="str">
            <v/>
          </cell>
          <cell r="AR498" t="str">
            <v/>
          </cell>
          <cell r="AS498" t="str">
            <v/>
          </cell>
          <cell r="AT498" t="str">
            <v/>
          </cell>
          <cell r="AU498" t="str">
            <v/>
          </cell>
          <cell r="AV498" t="str">
            <v/>
          </cell>
          <cell r="AW498" t="str">
            <v/>
          </cell>
          <cell r="AX498" t="str">
            <v/>
          </cell>
          <cell r="AY498" t="str">
            <v/>
          </cell>
          <cell r="AZ498" t="str">
            <v/>
          </cell>
          <cell r="BA498" t="str">
            <v/>
          </cell>
          <cell r="BB498" t="str">
            <v/>
          </cell>
          <cell r="BC498" t="str">
            <v/>
          </cell>
          <cell r="BD498" t="str">
            <v/>
          </cell>
          <cell r="BE498" t="str">
            <v/>
          </cell>
          <cell r="BF498" t="str">
            <v/>
          </cell>
          <cell r="BG498" t="str">
            <v/>
          </cell>
          <cell r="BH498" t="str">
            <v/>
          </cell>
          <cell r="BI498" t="str">
            <v/>
          </cell>
          <cell r="BJ498" t="str">
            <v/>
          </cell>
          <cell r="BK498" t="str">
            <v/>
          </cell>
          <cell r="BL498" t="str">
            <v/>
          </cell>
          <cell r="BM498" t="str">
            <v/>
          </cell>
          <cell r="BN498" t="str">
            <v/>
          </cell>
          <cell r="BO498" t="str">
            <v/>
          </cell>
          <cell r="BP498">
            <v>0</v>
          </cell>
        </row>
        <row r="499">
          <cell r="A499" t="str">
            <v>Deepwoods Sniper</v>
          </cell>
          <cell r="C499">
            <v>0</v>
          </cell>
          <cell r="AK499" t="str">
            <v/>
          </cell>
          <cell r="AL499" t="str">
            <v/>
          </cell>
          <cell r="AM499" t="str">
            <v/>
          </cell>
          <cell r="AN499" t="str">
            <v/>
          </cell>
          <cell r="AO499" t="str">
            <v/>
          </cell>
          <cell r="AP499" t="str">
            <v/>
          </cell>
          <cell r="AQ499" t="str">
            <v/>
          </cell>
          <cell r="AR499" t="str">
            <v/>
          </cell>
          <cell r="AS499" t="str">
            <v/>
          </cell>
          <cell r="AT499" t="str">
            <v/>
          </cell>
          <cell r="AU499" t="str">
            <v/>
          </cell>
          <cell r="AV499" t="str">
            <v/>
          </cell>
          <cell r="AW499" t="str">
            <v/>
          </cell>
          <cell r="AX499" t="str">
            <v/>
          </cell>
          <cell r="AY499" t="str">
            <v/>
          </cell>
          <cell r="AZ499" t="str">
            <v/>
          </cell>
          <cell r="BA499" t="str">
            <v/>
          </cell>
          <cell r="BB499" t="str">
            <v/>
          </cell>
          <cell r="BC499" t="str">
            <v/>
          </cell>
          <cell r="BD499" t="str">
            <v/>
          </cell>
          <cell r="BE499" t="str">
            <v/>
          </cell>
          <cell r="BF499" t="str">
            <v/>
          </cell>
          <cell r="BG499" t="str">
            <v/>
          </cell>
          <cell r="BH499" t="str">
            <v/>
          </cell>
          <cell r="BI499" t="str">
            <v/>
          </cell>
          <cell r="BJ499" t="str">
            <v/>
          </cell>
          <cell r="BK499" t="str">
            <v/>
          </cell>
          <cell r="BL499" t="str">
            <v/>
          </cell>
          <cell r="BM499" t="str">
            <v/>
          </cell>
          <cell r="BN499" t="str">
            <v/>
          </cell>
          <cell r="BO499" t="str">
            <v/>
          </cell>
          <cell r="BP499">
            <v>0</v>
          </cell>
        </row>
        <row r="500">
          <cell r="A500" t="str">
            <v>Demarch</v>
          </cell>
          <cell r="C500">
            <v>0</v>
          </cell>
          <cell r="AK500" t="str">
            <v/>
          </cell>
          <cell r="AL500" t="str">
            <v/>
          </cell>
          <cell r="AM500" t="str">
            <v/>
          </cell>
          <cell r="AN500" t="str">
            <v/>
          </cell>
          <cell r="AO500" t="str">
            <v/>
          </cell>
          <cell r="AP500" t="str">
            <v/>
          </cell>
          <cell r="AQ500" t="str">
            <v/>
          </cell>
          <cell r="AR500" t="str">
            <v/>
          </cell>
          <cell r="AS500" t="str">
            <v/>
          </cell>
          <cell r="AT500" t="str">
            <v/>
          </cell>
          <cell r="AU500" t="str">
            <v/>
          </cell>
          <cell r="AV500" t="str">
            <v/>
          </cell>
          <cell r="AW500" t="str">
            <v/>
          </cell>
          <cell r="AX500" t="str">
            <v/>
          </cell>
          <cell r="AY500" t="str">
            <v/>
          </cell>
          <cell r="AZ500" t="str">
            <v/>
          </cell>
          <cell r="BA500" t="str">
            <v/>
          </cell>
          <cell r="BB500" t="str">
            <v/>
          </cell>
          <cell r="BC500" t="str">
            <v/>
          </cell>
          <cell r="BD500" t="str">
            <v/>
          </cell>
          <cell r="BE500" t="str">
            <v/>
          </cell>
          <cell r="BF500" t="str">
            <v/>
          </cell>
          <cell r="BG500" t="str">
            <v/>
          </cell>
          <cell r="BH500" t="str">
            <v/>
          </cell>
          <cell r="BI500" t="str">
            <v/>
          </cell>
          <cell r="BJ500" t="str">
            <v/>
          </cell>
          <cell r="BK500" t="str">
            <v/>
          </cell>
          <cell r="BL500" t="str">
            <v/>
          </cell>
          <cell r="BM500" t="str">
            <v/>
          </cell>
          <cell r="BN500" t="str">
            <v/>
          </cell>
          <cell r="BO500" t="str">
            <v/>
          </cell>
          <cell r="BP500">
            <v>0</v>
          </cell>
        </row>
        <row r="501">
          <cell r="A501" t="str">
            <v>Demolitionist</v>
          </cell>
          <cell r="C501">
            <v>0</v>
          </cell>
          <cell r="AK501" t="str">
            <v/>
          </cell>
          <cell r="AL501" t="str">
            <v/>
          </cell>
          <cell r="AM501" t="str">
            <v/>
          </cell>
          <cell r="AN501" t="str">
            <v/>
          </cell>
          <cell r="AO501" t="str">
            <v/>
          </cell>
          <cell r="AP501" t="str">
            <v/>
          </cell>
          <cell r="AQ501" t="str">
            <v/>
          </cell>
          <cell r="AR501" t="str">
            <v/>
          </cell>
          <cell r="AS501" t="str">
            <v/>
          </cell>
          <cell r="AT501" t="str">
            <v/>
          </cell>
          <cell r="AU501" t="str">
            <v/>
          </cell>
          <cell r="AV501" t="str">
            <v/>
          </cell>
          <cell r="AW501" t="str">
            <v/>
          </cell>
          <cell r="AX501" t="str">
            <v/>
          </cell>
          <cell r="AY501" t="str">
            <v/>
          </cell>
          <cell r="AZ501" t="str">
            <v/>
          </cell>
          <cell r="BA501" t="str">
            <v/>
          </cell>
          <cell r="BB501" t="str">
            <v/>
          </cell>
          <cell r="BC501" t="str">
            <v/>
          </cell>
          <cell r="BD501" t="str">
            <v/>
          </cell>
          <cell r="BE501" t="str">
            <v/>
          </cell>
          <cell r="BF501" t="str">
            <v/>
          </cell>
          <cell r="BG501" t="str">
            <v/>
          </cell>
          <cell r="BH501" t="str">
            <v/>
          </cell>
          <cell r="BI501" t="str">
            <v/>
          </cell>
          <cell r="BJ501" t="str">
            <v/>
          </cell>
          <cell r="BK501" t="str">
            <v/>
          </cell>
          <cell r="BL501" t="str">
            <v/>
          </cell>
          <cell r="BM501" t="str">
            <v/>
          </cell>
          <cell r="BN501" t="str">
            <v/>
          </cell>
          <cell r="BO501" t="str">
            <v/>
          </cell>
          <cell r="BP501">
            <v>0</v>
          </cell>
        </row>
        <row r="502">
          <cell r="A502" t="str">
            <v>Devoted Defender</v>
          </cell>
          <cell r="B502" t="str">
            <v>Dvd</v>
          </cell>
          <cell r="C502">
            <v>0</v>
          </cell>
          <cell r="D502" t="str">
            <v>]Light, Medium, Heavy Armor[</v>
          </cell>
          <cell r="E502" t="str">
            <v>]Shield Use[</v>
          </cell>
          <cell r="F502" t="str">
            <v>]Simple, Martial Weapons[</v>
          </cell>
          <cell r="G502" t="str">
            <v>1st:]Harm's Way (Ex)[Within 5', switch places with charge,</v>
          </cell>
          <cell r="H502" t="str">
            <v>][taking attack in his place.</v>
          </cell>
          <cell r="I502" t="str">
            <v>1st:]AC Bonus[+1 to AC when actively protecting client.</v>
          </cell>
          <cell r="J502" t="str">
            <v>2nd:]Defensive Strike (Ex)[AoO vs. adj. opponent who attacks charge</v>
          </cell>
          <cell r="K502" t="str">
            <v>3rd:]Deflect Attack (Ex)[+1 Competence Bonus</v>
          </cell>
          <cell r="L502" t="str">
            <v xml:space="preserve">][Deflect attack vs. charge (within 5') as free action.  Opposed attack roll; </v>
          </cell>
          <cell r="M502" t="str">
            <v>][must be holding shield or melee weapon, not flat-footed)</v>
          </cell>
          <cell r="N502" t="str">
            <v>3rd:]AC Bonus[+2 to AC when actively  protecting client.</v>
          </cell>
          <cell r="O502" t="str">
            <v>4th:]Defensive Strike (Ex)[+1 bonus to hit (as 2nd lvl)</v>
          </cell>
          <cell r="P502" t="str">
            <v>5th:]Deflect Attack (Ex)[+2 Competence Bonus (as 3rd)</v>
          </cell>
          <cell r="Q502" t="str">
            <v>5th:]AC Bonus[+3 to AC when actively  protecting client.</v>
          </cell>
          <cell r="R502" t="str">
            <v>6th:]Defensive Strike (Ex)[+2 bonus to hit (as 2nd lvl)</v>
          </cell>
          <cell r="S502" t="str">
            <v>7th:]Deflect Attack (Ex)[+3 Competence Bonus (as 3rd)</v>
          </cell>
          <cell r="T502" t="str">
            <v>7th:]AC Bonus[+4 to AC when actively  protecting client.</v>
          </cell>
          <cell r="U502" t="str">
            <v>8th:]Defensive Strike (Ex)[+3 bonus to hit (as 2nd lvl)</v>
          </cell>
          <cell r="V502" t="str">
            <v>9th:]Deflect Attack (Ex)[+4 Competence Bonus (as 3rd)</v>
          </cell>
          <cell r="W502" t="str">
            <v>9th:]AC Bonus[+5 to AC when actively  protecting client.</v>
          </cell>
          <cell r="X502" t="str">
            <v>10th:]Defensive Strike (Ex)[+4 bonus to hit (as 2nd lvl)</v>
          </cell>
          <cell r="AK502" t="str">
            <v/>
          </cell>
          <cell r="AL502" t="str">
            <v/>
          </cell>
          <cell r="AM502" t="str">
            <v/>
          </cell>
          <cell r="AN502" t="str">
            <v/>
          </cell>
          <cell r="AO502" t="str">
            <v/>
          </cell>
          <cell r="AP502" t="str">
            <v/>
          </cell>
          <cell r="AQ502" t="str">
            <v/>
          </cell>
          <cell r="AR502" t="str">
            <v/>
          </cell>
          <cell r="AS502" t="str">
            <v/>
          </cell>
          <cell r="AT502" t="str">
            <v/>
          </cell>
          <cell r="AU502" t="str">
            <v/>
          </cell>
          <cell r="AV502" t="str">
            <v/>
          </cell>
          <cell r="AW502" t="str">
            <v/>
          </cell>
          <cell r="AX502" t="str">
            <v/>
          </cell>
          <cell r="AY502" t="str">
            <v/>
          </cell>
          <cell r="AZ502" t="str">
            <v/>
          </cell>
          <cell r="BA502" t="str">
            <v/>
          </cell>
          <cell r="BB502" t="str">
            <v/>
          </cell>
          <cell r="BC502" t="str">
            <v/>
          </cell>
          <cell r="BD502" t="str">
            <v/>
          </cell>
          <cell r="BE502" t="str">
            <v/>
          </cell>
          <cell r="BF502" t="str">
            <v/>
          </cell>
          <cell r="BG502" t="str">
            <v/>
          </cell>
          <cell r="BH502" t="str">
            <v/>
          </cell>
          <cell r="BI502" t="str">
            <v/>
          </cell>
          <cell r="BJ502" t="str">
            <v/>
          </cell>
          <cell r="BK502" t="str">
            <v/>
          </cell>
          <cell r="BL502" t="str">
            <v/>
          </cell>
          <cell r="BM502" t="str">
            <v/>
          </cell>
          <cell r="BN502" t="str">
            <v/>
          </cell>
          <cell r="BO502" t="str">
            <v/>
          </cell>
          <cell r="BP502">
            <v>0</v>
          </cell>
        </row>
        <row r="503">
          <cell r="A503" t="str">
            <v>Dhaeraowathila</v>
          </cell>
          <cell r="C503">
            <v>0</v>
          </cell>
          <cell r="AK503" t="str">
            <v/>
          </cell>
          <cell r="AL503" t="str">
            <v/>
          </cell>
          <cell r="AM503" t="str">
            <v/>
          </cell>
          <cell r="AN503" t="str">
            <v/>
          </cell>
          <cell r="AO503" t="str">
            <v/>
          </cell>
          <cell r="AP503" t="str">
            <v/>
          </cell>
          <cell r="AQ503" t="str">
            <v/>
          </cell>
          <cell r="AR503" t="str">
            <v/>
          </cell>
          <cell r="AS503" t="str">
            <v/>
          </cell>
          <cell r="AT503" t="str">
            <v/>
          </cell>
          <cell r="AU503" t="str">
            <v/>
          </cell>
          <cell r="AV503" t="str">
            <v/>
          </cell>
          <cell r="AW503" t="str">
            <v/>
          </cell>
          <cell r="AX503" t="str">
            <v/>
          </cell>
          <cell r="AY503" t="str">
            <v/>
          </cell>
          <cell r="AZ503" t="str">
            <v/>
          </cell>
          <cell r="BA503" t="str">
            <v/>
          </cell>
          <cell r="BB503" t="str">
            <v/>
          </cell>
          <cell r="BC503" t="str">
            <v/>
          </cell>
          <cell r="BD503" t="str">
            <v/>
          </cell>
          <cell r="BE503" t="str">
            <v/>
          </cell>
          <cell r="BF503" t="str">
            <v/>
          </cell>
          <cell r="BG503" t="str">
            <v/>
          </cell>
          <cell r="BH503" t="str">
            <v/>
          </cell>
          <cell r="BI503" t="str">
            <v/>
          </cell>
          <cell r="BJ503" t="str">
            <v/>
          </cell>
          <cell r="BK503" t="str">
            <v/>
          </cell>
          <cell r="BL503" t="str">
            <v/>
          </cell>
          <cell r="BM503" t="str">
            <v/>
          </cell>
          <cell r="BN503" t="str">
            <v/>
          </cell>
          <cell r="BO503" t="str">
            <v/>
          </cell>
          <cell r="BP503">
            <v>0</v>
          </cell>
        </row>
        <row r="504">
          <cell r="A504" t="str">
            <v>Diamond Warrior</v>
          </cell>
          <cell r="B504" t="str">
            <v>Diaw</v>
          </cell>
          <cell r="C504">
            <v>0</v>
          </cell>
          <cell r="G504" t="str">
            <v>1st:]Improved inertial armor (Ex)[ at level 1,3,6</v>
          </cell>
          <cell r="H504" t="str">
            <v>1st:]Crystal Mask (Ex)[ at level 1,5,9</v>
          </cell>
          <cell r="I504" t="str">
            <v>1st:]Unarmed BAB Bonus (Ex)[+1 at lvl 1-4, +2 at lvl 5-8, +3 at lvl 9-10</v>
          </cell>
          <cell r="J504" t="str">
            <v>1st:]Unarmed Damage (Ex)[Medium/Small 1d6/1d4 at lvl 1, 1d8/1d6 at lvl 2-3, 1d10/1d8 at lvl 4-6, 1d12/1d10 at lvl 7-10</v>
          </cell>
          <cell r="K504" t="str">
            <v>2nd:]Speed of thought feat (Ex)[at lvl 2,4,9</v>
          </cell>
          <cell r="L504" t="str">
            <v>2nd:]Uncanny Dodge (Dex bonus to AC)(Ex)[</v>
          </cell>
          <cell r="M504" t="str">
            <v>2nd:]+1 Psychic Warrior Caster Level (Sp)[    at level 2-4,6-8,10</v>
          </cell>
          <cell r="N504" t="str">
            <v>4th:]Evasion (Ex)[</v>
          </cell>
          <cell r="O504" t="str">
            <v>6th:]Diamond Body (Su)[immune to all forms of poison</v>
          </cell>
          <cell r="P504" t="str">
            <v>10th:]Diamond Soul (Su)[gains power resistance equal to 10 + his character level.</v>
          </cell>
          <cell r="Q504" t="str">
            <v>10th:]Teleport (Sp)[can manifest the teleport power for free once per day.</v>
          </cell>
          <cell r="AK504" t="str">
            <v/>
          </cell>
          <cell r="AL504" t="str">
            <v/>
          </cell>
          <cell r="AM504" t="str">
            <v/>
          </cell>
          <cell r="AN504" t="str">
            <v/>
          </cell>
          <cell r="AO504" t="str">
            <v/>
          </cell>
          <cell r="AP504" t="str">
            <v/>
          </cell>
          <cell r="AQ504" t="str">
            <v/>
          </cell>
          <cell r="AR504" t="str">
            <v/>
          </cell>
          <cell r="AS504" t="str">
            <v/>
          </cell>
          <cell r="AT504" t="str">
            <v/>
          </cell>
          <cell r="AU504" t="str">
            <v/>
          </cell>
          <cell r="AV504" t="str">
            <v/>
          </cell>
          <cell r="AW504" t="str">
            <v/>
          </cell>
          <cell r="AX504" t="str">
            <v/>
          </cell>
          <cell r="AY504" t="str">
            <v/>
          </cell>
          <cell r="AZ504" t="str">
            <v/>
          </cell>
          <cell r="BA504" t="str">
            <v/>
          </cell>
          <cell r="BB504" t="str">
            <v/>
          </cell>
          <cell r="BC504" t="str">
            <v/>
          </cell>
          <cell r="BD504" t="str">
            <v/>
          </cell>
          <cell r="BE504" t="str">
            <v/>
          </cell>
          <cell r="BF504" t="str">
            <v/>
          </cell>
          <cell r="BG504" t="str">
            <v/>
          </cell>
          <cell r="BH504" t="str">
            <v/>
          </cell>
          <cell r="BI504" t="str">
            <v/>
          </cell>
          <cell r="BJ504" t="str">
            <v/>
          </cell>
          <cell r="BK504" t="str">
            <v/>
          </cell>
          <cell r="BL504" t="str">
            <v/>
          </cell>
          <cell r="BM504" t="str">
            <v/>
          </cell>
          <cell r="BN504" t="str">
            <v/>
          </cell>
          <cell r="BO504" t="str">
            <v/>
          </cell>
          <cell r="BP504">
            <v>0</v>
          </cell>
        </row>
        <row r="505">
          <cell r="A505" t="str">
            <v>Diplomancer</v>
          </cell>
          <cell r="C505">
            <v>0</v>
          </cell>
          <cell r="AK505" t="str">
            <v/>
          </cell>
          <cell r="AL505" t="str">
            <v/>
          </cell>
          <cell r="AM505" t="str">
            <v/>
          </cell>
          <cell r="AN505" t="str">
            <v/>
          </cell>
          <cell r="AO505" t="str">
            <v/>
          </cell>
          <cell r="AP505" t="str">
            <v/>
          </cell>
          <cell r="AQ505" t="str">
            <v/>
          </cell>
          <cell r="AR505" t="str">
            <v/>
          </cell>
          <cell r="AS505" t="str">
            <v/>
          </cell>
          <cell r="AT505" t="str">
            <v/>
          </cell>
          <cell r="AU505" t="str">
            <v/>
          </cell>
          <cell r="AV505" t="str">
            <v/>
          </cell>
          <cell r="AW505" t="str">
            <v/>
          </cell>
          <cell r="AX505" t="str">
            <v/>
          </cell>
          <cell r="AY505" t="str">
            <v/>
          </cell>
          <cell r="AZ505" t="str">
            <v/>
          </cell>
          <cell r="BA505" t="str">
            <v/>
          </cell>
          <cell r="BB505" t="str">
            <v/>
          </cell>
          <cell r="BC505" t="str">
            <v/>
          </cell>
          <cell r="BD505" t="str">
            <v/>
          </cell>
          <cell r="BE505" t="str">
            <v/>
          </cell>
          <cell r="BF505" t="str">
            <v/>
          </cell>
          <cell r="BG505" t="str">
            <v/>
          </cell>
          <cell r="BH505" t="str">
            <v/>
          </cell>
          <cell r="BI505" t="str">
            <v/>
          </cell>
          <cell r="BJ505" t="str">
            <v/>
          </cell>
          <cell r="BK505" t="str">
            <v/>
          </cell>
          <cell r="BL505" t="str">
            <v/>
          </cell>
          <cell r="BM505" t="str">
            <v/>
          </cell>
          <cell r="BN505" t="str">
            <v/>
          </cell>
          <cell r="BO505" t="str">
            <v/>
          </cell>
          <cell r="BP505">
            <v>0</v>
          </cell>
        </row>
        <row r="506">
          <cell r="A506" t="str">
            <v>Divine Agent</v>
          </cell>
          <cell r="C506">
            <v>0</v>
          </cell>
          <cell r="AK506" t="str">
            <v/>
          </cell>
          <cell r="AL506" t="str">
            <v/>
          </cell>
          <cell r="AM506" t="str">
            <v/>
          </cell>
          <cell r="AN506" t="str">
            <v/>
          </cell>
          <cell r="AO506" t="str">
            <v/>
          </cell>
          <cell r="AP506" t="str">
            <v/>
          </cell>
          <cell r="AQ506" t="str">
            <v/>
          </cell>
          <cell r="AR506" t="str">
            <v/>
          </cell>
          <cell r="AS506" t="str">
            <v/>
          </cell>
          <cell r="AT506" t="str">
            <v/>
          </cell>
          <cell r="AU506" t="str">
            <v/>
          </cell>
          <cell r="AV506" t="str">
            <v/>
          </cell>
          <cell r="AW506" t="str">
            <v/>
          </cell>
          <cell r="AX506" t="str">
            <v/>
          </cell>
          <cell r="AY506" t="str">
            <v/>
          </cell>
          <cell r="AZ506" t="str">
            <v/>
          </cell>
          <cell r="BA506" t="str">
            <v/>
          </cell>
          <cell r="BB506" t="str">
            <v/>
          </cell>
          <cell r="BC506" t="str">
            <v/>
          </cell>
          <cell r="BD506" t="str">
            <v/>
          </cell>
          <cell r="BE506" t="str">
            <v/>
          </cell>
          <cell r="BF506" t="str">
            <v/>
          </cell>
          <cell r="BG506" t="str">
            <v/>
          </cell>
          <cell r="BH506" t="str">
            <v/>
          </cell>
          <cell r="BI506" t="str">
            <v/>
          </cell>
          <cell r="BJ506" t="str">
            <v/>
          </cell>
          <cell r="BK506" t="str">
            <v/>
          </cell>
          <cell r="BL506" t="str">
            <v/>
          </cell>
          <cell r="BM506" t="str">
            <v/>
          </cell>
          <cell r="BN506" t="str">
            <v/>
          </cell>
          <cell r="BO506" t="str">
            <v/>
          </cell>
          <cell r="BP506">
            <v>0</v>
          </cell>
        </row>
        <row r="507">
          <cell r="A507" t="str">
            <v>Divine Champion</v>
          </cell>
          <cell r="B507" t="str">
            <v>Chm</v>
          </cell>
          <cell r="C507">
            <v>0</v>
          </cell>
          <cell r="D507" t="str">
            <v>]Light, Medium Armor[</v>
          </cell>
          <cell r="E507" t="str">
            <v>]Shield Use[</v>
          </cell>
          <cell r="F507" t="str">
            <v>]Simple, Martial Weapons[</v>
          </cell>
          <cell r="G507" t="str">
            <v xml:space="preserve">1st:]Lay on Hands (Sp)[Heals 1 HP per Divine Champion level + </v>
          </cell>
          <cell r="H507" t="str">
            <v>][CHA Bonus to follower of same deity.</v>
          </cell>
          <cell r="I507" t="str">
            <v>2nd:]Bonus Feat[Selected from the Fighter list.</v>
          </cell>
          <cell r="J507" t="str">
            <v>2nd:]Sacred Defense +1 (Ex)[Bonus to saves vs. Divine spells,</v>
          </cell>
          <cell r="K507" t="str">
            <v>][and the supernatural abilities of outsiders.</v>
          </cell>
          <cell r="L507" t="str">
            <v>3rd:]Smite Infidel (Su)[Smite creature with different patron diety,</v>
          </cell>
          <cell r="M507" t="str">
            <v>][adds CHA bonus to attack roll, +1 damage per lvl of Divine Champion.</v>
          </cell>
          <cell r="N507" t="str">
            <v>4th:]Bonus Feat[Selected from the Fighter list.</v>
          </cell>
          <cell r="O507" t="str">
            <v>]Sacred Defense +2 (Ex)[Bonus to saves vs. Divine spells,</v>
          </cell>
          <cell r="P507" t="str">
            <v>][and the supernatural abilities of outsiders.</v>
          </cell>
          <cell r="Q507" t="str">
            <v xml:space="preserve">5th:]Divine Wrath (Su)[Free action; 1/day.  +3 bonus to attack, </v>
          </cell>
          <cell r="R507" t="str">
            <v>][damage, saves and DR 5/-- for up to CHA bonus rounds.</v>
          </cell>
          <cell r="AK507" t="str">
            <v/>
          </cell>
          <cell r="AL507" t="str">
            <v/>
          </cell>
          <cell r="AM507" t="str">
            <v/>
          </cell>
          <cell r="AN507" t="str">
            <v/>
          </cell>
          <cell r="AO507" t="str">
            <v/>
          </cell>
          <cell r="AP507" t="str">
            <v/>
          </cell>
          <cell r="AQ507" t="str">
            <v/>
          </cell>
          <cell r="AR507" t="str">
            <v/>
          </cell>
          <cell r="AS507" t="str">
            <v/>
          </cell>
          <cell r="AT507" t="str">
            <v/>
          </cell>
          <cell r="AU507" t="str">
            <v/>
          </cell>
          <cell r="AV507" t="str">
            <v/>
          </cell>
          <cell r="AW507" t="str">
            <v/>
          </cell>
          <cell r="AX507" t="str">
            <v/>
          </cell>
          <cell r="AY507" t="str">
            <v/>
          </cell>
          <cell r="AZ507" t="str">
            <v/>
          </cell>
          <cell r="BA507" t="str">
            <v/>
          </cell>
          <cell r="BB507" t="str">
            <v/>
          </cell>
          <cell r="BC507" t="str">
            <v/>
          </cell>
          <cell r="BD507" t="str">
            <v/>
          </cell>
          <cell r="BE507" t="str">
            <v/>
          </cell>
          <cell r="BF507" t="str">
            <v/>
          </cell>
          <cell r="BG507" t="str">
            <v/>
          </cell>
          <cell r="BH507" t="str">
            <v/>
          </cell>
          <cell r="BI507" t="str">
            <v/>
          </cell>
          <cell r="BJ507" t="str">
            <v/>
          </cell>
          <cell r="BK507" t="str">
            <v/>
          </cell>
          <cell r="BL507" t="str">
            <v/>
          </cell>
          <cell r="BM507" t="str">
            <v/>
          </cell>
          <cell r="BN507" t="str">
            <v/>
          </cell>
          <cell r="BO507" t="str">
            <v/>
          </cell>
          <cell r="BP507">
            <v>0</v>
          </cell>
        </row>
        <row r="508">
          <cell r="A508" t="str">
            <v>Divine Disciple</v>
          </cell>
          <cell r="B508" t="str">
            <v>Dis</v>
          </cell>
          <cell r="C508">
            <v>0</v>
          </cell>
          <cell r="G508" t="str">
            <v>1st:]Divine Emissary[Can telepathically communicate with</v>
          </cell>
          <cell r="H508" t="str">
            <v>][any outsider within 60', as long as that outsider serves the disciple's</v>
          </cell>
          <cell r="I508" t="str">
            <v>][diety or has the same alignment as the disciple.</v>
          </cell>
          <cell r="J508" t="str">
            <v>1st:]New Domain[Choose another domain from deity's avail. domains.</v>
          </cell>
          <cell r="K508" t="str">
            <v>1st:]Spells per day[+1 divine level per level of Divine Disciple.</v>
          </cell>
          <cell r="L508" t="str">
            <v>2nd:]Sacred Defense +1 (Ex)[Bonus to saves vs. Divine spells,</v>
          </cell>
          <cell r="M508" t="str">
            <v>][and the supernatural abilities of outsiders.</v>
          </cell>
          <cell r="N508" t="str">
            <v>3rd:]Imbue with Spell Ability (Sp)[Once per day.  The disciple</v>
          </cell>
          <cell r="O508" t="str">
            <v>][doesn't "hold" a 4th-level spell.  Can only transfer 1st &amp; 2nd lvl spells.</v>
          </cell>
          <cell r="P508" t="str">
            <v>4th:]Sacred Defense +2 (Ex)[Bonus to saves vs. Divine spells,</v>
          </cell>
          <cell r="Q508" t="str">
            <v>][and the supernatural abilities of outsiders.</v>
          </cell>
          <cell r="R508" t="str">
            <v>5th:]Transcendence[Becomes outsider.  As a free action,</v>
          </cell>
          <cell r="S508" t="str">
            <v>][can ward self with Protection from Chaos/Evil/Law/Good (choosen</v>
          </cell>
          <cell r="T508" t="str">
            <v xml:space="preserve">][at time of transcendence).  Followers of the same deity recognize </v>
          </cell>
          <cell r="U508" t="str">
            <v>][this; +2 bonus to all CHA based skills and ability checks with them.</v>
          </cell>
          <cell r="AK508" t="str">
            <v/>
          </cell>
          <cell r="AL508" t="str">
            <v/>
          </cell>
          <cell r="AM508" t="str">
            <v/>
          </cell>
          <cell r="AN508" t="str">
            <v/>
          </cell>
          <cell r="AO508" t="str">
            <v/>
          </cell>
          <cell r="AP508" t="str">
            <v/>
          </cell>
          <cell r="AQ508" t="str">
            <v/>
          </cell>
          <cell r="AR508" t="str">
            <v/>
          </cell>
          <cell r="AS508" t="str">
            <v/>
          </cell>
          <cell r="AT508" t="str">
            <v/>
          </cell>
          <cell r="AU508" t="str">
            <v/>
          </cell>
          <cell r="AV508" t="str">
            <v/>
          </cell>
          <cell r="AW508" t="str">
            <v/>
          </cell>
          <cell r="AX508" t="str">
            <v/>
          </cell>
          <cell r="AY508" t="str">
            <v/>
          </cell>
          <cell r="AZ508" t="str">
            <v/>
          </cell>
          <cell r="BA508" t="str">
            <v/>
          </cell>
          <cell r="BB508" t="str">
            <v/>
          </cell>
          <cell r="BC508" t="str">
            <v/>
          </cell>
          <cell r="BD508" t="str">
            <v/>
          </cell>
          <cell r="BE508" t="str">
            <v/>
          </cell>
          <cell r="BF508" t="str">
            <v/>
          </cell>
          <cell r="BG508" t="str">
            <v/>
          </cell>
          <cell r="BH508" t="str">
            <v/>
          </cell>
          <cell r="BI508" t="str">
            <v/>
          </cell>
          <cell r="BJ508" t="str">
            <v/>
          </cell>
          <cell r="BK508" t="str">
            <v/>
          </cell>
          <cell r="BL508" t="str">
            <v/>
          </cell>
          <cell r="BM508" t="str">
            <v/>
          </cell>
          <cell r="BN508" t="str">
            <v/>
          </cell>
          <cell r="BO508" t="str">
            <v/>
          </cell>
          <cell r="BP508">
            <v>0</v>
          </cell>
        </row>
        <row r="509">
          <cell r="A509" t="str">
            <v>Divine Oracle</v>
          </cell>
          <cell r="B509" t="str">
            <v>Do</v>
          </cell>
          <cell r="C509">
            <v>0</v>
          </cell>
          <cell r="F509" t="str">
            <v>]Simple Weapons[</v>
          </cell>
          <cell r="G509" t="str">
            <v>1st:]Prestige Domain[Divination</v>
          </cell>
          <cell r="H509" t="str">
            <v>1st:]Scry Bonus (Su)[+2 Sacred bonus on all Scry checks.</v>
          </cell>
          <cell r="I509" t="str">
            <v>1st:]Spells per day[+1 level per level of Divine Oracle.</v>
          </cell>
          <cell r="J509" t="str">
            <v>2nd:]Prescient Sense (Ex)[If a Reflex save allows a save</v>
          </cell>
          <cell r="K509" t="str">
            <v xml:space="preserve">][for half damage, a Divine Oracle suffers no damage.  This is </v>
          </cell>
          <cell r="L509" t="str">
            <v>][regardless of the armor worn (unlike a Monk or Rogue's Evasion)</v>
          </cell>
          <cell r="M509" t="str">
            <v xml:space="preserve">3rd:]Divination Enhancement (Ex)[A Divine Oracle adds her Divine Oracle </v>
          </cell>
          <cell r="N509" t="str">
            <v>][level to all Divination spells, for chance of success.</v>
          </cell>
          <cell r="O509" t="str">
            <v>4th:]Uncanny Dodge (Ex)[Retains Dex bonus to AC (unless immobilized).</v>
          </cell>
          <cell r="P509" t="str">
            <v>6th:]Uncanny Dodge (Ex)[Can't be flanked (except by Rogue 4 levels higher)</v>
          </cell>
          <cell r="Q509" t="str">
            <v>8th:]Uncanny Dodge (Ex)[+1 to Reflex saves and Dodge bonus AC vs. Traps.</v>
          </cell>
          <cell r="R509" t="str">
            <v>10th:]Immune to Surprise (Ex)[Never surprised; can always take</v>
          </cell>
          <cell r="S509" t="str">
            <v>][a partial action during a surprise round, unless restrained.</v>
          </cell>
          <cell r="AK509" t="str">
            <v/>
          </cell>
          <cell r="AL509" t="str">
            <v/>
          </cell>
          <cell r="AM509" t="str">
            <v/>
          </cell>
          <cell r="AN509" t="str">
            <v/>
          </cell>
          <cell r="AO509" t="str">
            <v/>
          </cell>
          <cell r="AP509" t="str">
            <v/>
          </cell>
          <cell r="AQ509" t="str">
            <v/>
          </cell>
          <cell r="AR509" t="str">
            <v/>
          </cell>
          <cell r="AS509" t="str">
            <v/>
          </cell>
          <cell r="AT509" t="str">
            <v/>
          </cell>
          <cell r="AU509" t="str">
            <v/>
          </cell>
          <cell r="AV509" t="str">
            <v/>
          </cell>
          <cell r="AW509" t="str">
            <v/>
          </cell>
          <cell r="AX509" t="str">
            <v/>
          </cell>
          <cell r="AY509" t="str">
            <v/>
          </cell>
          <cell r="AZ509" t="str">
            <v/>
          </cell>
          <cell r="BA509" t="str">
            <v/>
          </cell>
          <cell r="BB509" t="str">
            <v/>
          </cell>
          <cell r="BC509" t="str">
            <v/>
          </cell>
          <cell r="BD509" t="str">
            <v/>
          </cell>
          <cell r="BE509" t="str">
            <v/>
          </cell>
          <cell r="BF509" t="str">
            <v/>
          </cell>
          <cell r="BG509" t="str">
            <v/>
          </cell>
          <cell r="BH509" t="str">
            <v/>
          </cell>
          <cell r="BI509" t="str">
            <v/>
          </cell>
          <cell r="BJ509" t="str">
            <v/>
          </cell>
          <cell r="BK509" t="str">
            <v/>
          </cell>
          <cell r="BL509" t="str">
            <v/>
          </cell>
          <cell r="BM509" t="str">
            <v/>
          </cell>
          <cell r="BN509" t="str">
            <v/>
          </cell>
          <cell r="BO509" t="str">
            <v/>
          </cell>
          <cell r="BP509">
            <v>0</v>
          </cell>
        </row>
        <row r="510">
          <cell r="A510" t="str">
            <v>Divine Seeker</v>
          </cell>
          <cell r="B510" t="str">
            <v>Skr</v>
          </cell>
          <cell r="C510">
            <v>0</v>
          </cell>
          <cell r="G510" t="str">
            <v>1st:]Sanctuary (Sp)[Once per day, as spell.</v>
          </cell>
          <cell r="H510" t="str">
            <v>1st:]Thwart Glyph[+4 bonus on Search, Disable Device</v>
          </cell>
          <cell r="I510" t="str">
            <v>][to locate, disable, or bypass magical glyphs, runes, and symbols.</v>
          </cell>
          <cell r="J510" t="str">
            <v>2nd:]Sacred Defense +1 (Ex)[Bonus to saves vs. Divine spells,</v>
          </cell>
          <cell r="K510" t="str">
            <v>][and the supernatural abilities of outsiders.</v>
          </cell>
          <cell r="L510" t="str">
            <v>2nd:]Sneak Attack[+1d6.  Additional +d6 every odd Divine Diciple level.</v>
          </cell>
          <cell r="M510" t="str">
            <v>3rd:]Locate Object (Sp)[Once per day, as spell.</v>
          </cell>
          <cell r="N510" t="str">
            <v>3rd:]Obscure Object (Sp)[Once per day, as spell.</v>
          </cell>
          <cell r="O510" t="str">
            <v>4th:]Sacred Defense +2 (Ex)[Bonus to saves vs. Divine spells,</v>
          </cell>
          <cell r="P510" t="str">
            <v>][and the supernatural abilities of outsiders.</v>
          </cell>
          <cell r="Q510" t="str">
            <v>5th:]Locate Creature (Sp)[Once per day, as spell.</v>
          </cell>
          <cell r="R510" t="str">
            <v>5th:]Divine Perseverance[Once per day, if the Divine Seeker</v>
          </cell>
          <cell r="S510" t="str">
            <v>][is brought to -1 or lower hit points, they automatically are cured</v>
          </cell>
          <cell r="T510" t="str">
            <v>][of 1d8+5 points of damage.</v>
          </cell>
          <cell r="AK510" t="str">
            <v/>
          </cell>
          <cell r="AL510" t="str">
            <v/>
          </cell>
          <cell r="AM510" t="str">
            <v/>
          </cell>
          <cell r="AN510" t="str">
            <v/>
          </cell>
          <cell r="AO510" t="str">
            <v/>
          </cell>
          <cell r="AP510" t="str">
            <v/>
          </cell>
          <cell r="AQ510" t="str">
            <v/>
          </cell>
          <cell r="AR510" t="str">
            <v/>
          </cell>
          <cell r="AS510" t="str">
            <v/>
          </cell>
          <cell r="AT510" t="str">
            <v/>
          </cell>
          <cell r="AU510" t="str">
            <v/>
          </cell>
          <cell r="AV510" t="str">
            <v/>
          </cell>
          <cell r="AW510" t="str">
            <v/>
          </cell>
          <cell r="AX510" t="str">
            <v/>
          </cell>
          <cell r="AY510" t="str">
            <v/>
          </cell>
          <cell r="AZ510" t="str">
            <v/>
          </cell>
          <cell r="BA510" t="str">
            <v/>
          </cell>
          <cell r="BB510" t="str">
            <v/>
          </cell>
          <cell r="BC510" t="str">
            <v/>
          </cell>
          <cell r="BD510" t="str">
            <v/>
          </cell>
          <cell r="BE510" t="str">
            <v/>
          </cell>
          <cell r="BF510" t="str">
            <v/>
          </cell>
          <cell r="BG510" t="str">
            <v/>
          </cell>
          <cell r="BH510" t="str">
            <v/>
          </cell>
          <cell r="BI510" t="str">
            <v/>
          </cell>
          <cell r="BJ510" t="str">
            <v/>
          </cell>
          <cell r="BK510" t="str">
            <v/>
          </cell>
          <cell r="BL510" t="str">
            <v/>
          </cell>
          <cell r="BM510" t="str">
            <v/>
          </cell>
          <cell r="BN510" t="str">
            <v/>
          </cell>
          <cell r="BO510" t="str">
            <v/>
          </cell>
          <cell r="BP510">
            <v>0</v>
          </cell>
        </row>
        <row r="511">
          <cell r="A511" t="str">
            <v>Diviner</v>
          </cell>
          <cell r="B511" t="str">
            <v>.</v>
          </cell>
          <cell r="C511">
            <v>0</v>
          </cell>
          <cell r="F511" t="str">
            <v>]Wizardly Weapons[Club, dagger, heavy &amp; light crossbow, quarterstaff</v>
          </cell>
          <cell r="G511" t="str">
            <v>]Bonus Language[May take Draconic as a bonus language.</v>
          </cell>
          <cell r="H511" t="str">
            <v>1st:]Arcane Spells (Sp)[Intelligence determines DC, Bonus Spells.</v>
          </cell>
          <cell r="I511" t="str">
            <v>1st:]Familiar (Ex)[</v>
          </cell>
          <cell r="J511" t="str">
            <v>1st:]Scribe Scroll (Ex)[Per the feat.</v>
          </cell>
          <cell r="K511" t="str">
            <v xml:space="preserve">1st:]Spellbook (Ex)[Starts with all 0 level spells and any three 1st level spells, </v>
          </cell>
          <cell r="L511" t="str">
            <v>][plus one spell per point of Intelligence bonus.  Add 2 spells per class level.</v>
          </cell>
          <cell r="M511" t="str">
            <v>1st:]Spell Mastery (Sp)[Read Magic</v>
          </cell>
          <cell r="N511" t="str">
            <v>1st:]Bonus Metamagic Feat (Ex)[1 feat(s) earned.</v>
          </cell>
          <cell r="O511" t="str">
            <v>1st:]School Specialization (Ex)[</v>
          </cell>
          <cell r="AK511" t="str">
            <v/>
          </cell>
          <cell r="AL511" t="str">
            <v/>
          </cell>
          <cell r="AM511" t="str">
            <v/>
          </cell>
          <cell r="AN511" t="str">
            <v/>
          </cell>
          <cell r="AO511" t="str">
            <v/>
          </cell>
          <cell r="AP511" t="str">
            <v/>
          </cell>
          <cell r="AQ511" t="str">
            <v/>
          </cell>
          <cell r="AR511" t="str">
            <v/>
          </cell>
          <cell r="AS511" t="str">
            <v/>
          </cell>
          <cell r="AT511" t="str">
            <v/>
          </cell>
          <cell r="AU511" t="str">
            <v/>
          </cell>
          <cell r="AV511" t="str">
            <v/>
          </cell>
          <cell r="AW511" t="str">
            <v/>
          </cell>
          <cell r="AX511" t="str">
            <v/>
          </cell>
          <cell r="AY511" t="str">
            <v/>
          </cell>
          <cell r="AZ511" t="str">
            <v/>
          </cell>
          <cell r="BA511" t="str">
            <v/>
          </cell>
          <cell r="BB511" t="str">
            <v/>
          </cell>
          <cell r="BC511" t="str">
            <v/>
          </cell>
          <cell r="BD511" t="str">
            <v/>
          </cell>
          <cell r="BE511" t="str">
            <v/>
          </cell>
          <cell r="BF511" t="str">
            <v/>
          </cell>
          <cell r="BG511" t="str">
            <v/>
          </cell>
          <cell r="BH511" t="str">
            <v/>
          </cell>
          <cell r="BI511" t="str">
            <v/>
          </cell>
          <cell r="BJ511" t="str">
            <v/>
          </cell>
          <cell r="BK511" t="str">
            <v/>
          </cell>
          <cell r="BL511" t="str">
            <v/>
          </cell>
          <cell r="BM511" t="str">
            <v/>
          </cell>
          <cell r="BN511" t="str">
            <v/>
          </cell>
          <cell r="BO511" t="str">
            <v/>
          </cell>
          <cell r="BP511">
            <v>0</v>
          </cell>
        </row>
        <row r="512">
          <cell r="A512" t="str">
            <v>Doji Elite Guard</v>
          </cell>
          <cell r="C512">
            <v>0</v>
          </cell>
          <cell r="AK512" t="str">
            <v/>
          </cell>
          <cell r="AL512" t="str">
            <v/>
          </cell>
          <cell r="AM512" t="str">
            <v/>
          </cell>
          <cell r="AN512" t="str">
            <v/>
          </cell>
          <cell r="AO512" t="str">
            <v/>
          </cell>
          <cell r="AP512" t="str">
            <v/>
          </cell>
          <cell r="AQ512" t="str">
            <v/>
          </cell>
          <cell r="AR512" t="str">
            <v/>
          </cell>
          <cell r="AS512" t="str">
            <v/>
          </cell>
          <cell r="AT512" t="str">
            <v/>
          </cell>
          <cell r="AU512" t="str">
            <v/>
          </cell>
          <cell r="AV512" t="str">
            <v/>
          </cell>
          <cell r="AW512" t="str">
            <v/>
          </cell>
          <cell r="AX512" t="str">
            <v/>
          </cell>
          <cell r="AY512" t="str">
            <v/>
          </cell>
          <cell r="AZ512" t="str">
            <v/>
          </cell>
          <cell r="BA512" t="str">
            <v/>
          </cell>
          <cell r="BB512" t="str">
            <v/>
          </cell>
          <cell r="BC512" t="str">
            <v/>
          </cell>
          <cell r="BD512" t="str">
            <v/>
          </cell>
          <cell r="BE512" t="str">
            <v/>
          </cell>
          <cell r="BF512" t="str">
            <v/>
          </cell>
          <cell r="BG512" t="str">
            <v/>
          </cell>
          <cell r="BH512" t="str">
            <v/>
          </cell>
          <cell r="BI512" t="str">
            <v/>
          </cell>
          <cell r="BJ512" t="str">
            <v/>
          </cell>
          <cell r="BK512" t="str">
            <v/>
          </cell>
          <cell r="BL512" t="str">
            <v/>
          </cell>
          <cell r="BM512" t="str">
            <v/>
          </cell>
          <cell r="BN512" t="str">
            <v/>
          </cell>
          <cell r="BO512" t="str">
            <v/>
          </cell>
          <cell r="BP512">
            <v>0</v>
          </cell>
        </row>
        <row r="513">
          <cell r="A513" t="str">
            <v>Dominant</v>
          </cell>
          <cell r="C513">
            <v>0</v>
          </cell>
          <cell r="AK513" t="str">
            <v/>
          </cell>
          <cell r="AL513" t="str">
            <v/>
          </cell>
          <cell r="AM513" t="str">
            <v/>
          </cell>
          <cell r="AN513" t="str">
            <v/>
          </cell>
          <cell r="AO513" t="str">
            <v/>
          </cell>
          <cell r="AP513" t="str">
            <v/>
          </cell>
          <cell r="AQ513" t="str">
            <v/>
          </cell>
          <cell r="AR513" t="str">
            <v/>
          </cell>
          <cell r="AS513" t="str">
            <v/>
          </cell>
          <cell r="AT513" t="str">
            <v/>
          </cell>
          <cell r="AU513" t="str">
            <v/>
          </cell>
          <cell r="AV513" t="str">
            <v/>
          </cell>
          <cell r="AW513" t="str">
            <v/>
          </cell>
          <cell r="AX513" t="str">
            <v/>
          </cell>
          <cell r="AY513" t="str">
            <v/>
          </cell>
          <cell r="AZ513" t="str">
            <v/>
          </cell>
          <cell r="BA513" t="str">
            <v/>
          </cell>
          <cell r="BB513" t="str">
            <v/>
          </cell>
          <cell r="BC513" t="str">
            <v/>
          </cell>
          <cell r="BD513" t="str">
            <v/>
          </cell>
          <cell r="BE513" t="str">
            <v/>
          </cell>
          <cell r="BF513" t="str">
            <v/>
          </cell>
          <cell r="BG513" t="str">
            <v/>
          </cell>
          <cell r="BH513" t="str">
            <v/>
          </cell>
          <cell r="BI513" t="str">
            <v/>
          </cell>
          <cell r="BJ513" t="str">
            <v/>
          </cell>
          <cell r="BK513" t="str">
            <v/>
          </cell>
          <cell r="BL513" t="str">
            <v/>
          </cell>
          <cell r="BM513" t="str">
            <v/>
          </cell>
          <cell r="BN513" t="str">
            <v/>
          </cell>
          <cell r="BO513" t="str">
            <v/>
          </cell>
          <cell r="BP513">
            <v>0</v>
          </cell>
        </row>
        <row r="514">
          <cell r="A514" t="str">
            <v>Doomguide</v>
          </cell>
          <cell r="C514">
            <v>0</v>
          </cell>
          <cell r="AK514" t="str">
            <v/>
          </cell>
          <cell r="AL514" t="str">
            <v/>
          </cell>
          <cell r="AM514" t="str">
            <v/>
          </cell>
          <cell r="AN514" t="str">
            <v/>
          </cell>
          <cell r="AO514" t="str">
            <v/>
          </cell>
          <cell r="AP514" t="str">
            <v/>
          </cell>
          <cell r="AQ514" t="str">
            <v/>
          </cell>
          <cell r="AR514" t="str">
            <v/>
          </cell>
          <cell r="AS514" t="str">
            <v/>
          </cell>
          <cell r="AT514" t="str">
            <v/>
          </cell>
          <cell r="AU514" t="str">
            <v/>
          </cell>
          <cell r="AV514" t="str">
            <v/>
          </cell>
          <cell r="AW514" t="str">
            <v/>
          </cell>
          <cell r="AX514" t="str">
            <v/>
          </cell>
          <cell r="AY514" t="str">
            <v/>
          </cell>
          <cell r="AZ514" t="str">
            <v/>
          </cell>
          <cell r="BA514" t="str">
            <v/>
          </cell>
          <cell r="BB514" t="str">
            <v/>
          </cell>
          <cell r="BC514" t="str">
            <v/>
          </cell>
          <cell r="BD514" t="str">
            <v/>
          </cell>
          <cell r="BE514" t="str">
            <v/>
          </cell>
          <cell r="BF514" t="str">
            <v/>
          </cell>
          <cell r="BG514" t="str">
            <v/>
          </cell>
          <cell r="BH514" t="str">
            <v/>
          </cell>
          <cell r="BI514" t="str">
            <v/>
          </cell>
          <cell r="BJ514" t="str">
            <v/>
          </cell>
          <cell r="BK514" t="str">
            <v/>
          </cell>
          <cell r="BL514" t="str">
            <v/>
          </cell>
          <cell r="BM514" t="str">
            <v/>
          </cell>
          <cell r="BN514" t="str">
            <v/>
          </cell>
          <cell r="BO514" t="str">
            <v/>
          </cell>
          <cell r="BP514">
            <v>0</v>
          </cell>
        </row>
        <row r="515">
          <cell r="A515" t="str">
            <v>Dragon Disciple</v>
          </cell>
          <cell r="B515" t="str">
            <v>Dgn</v>
          </cell>
          <cell r="C515">
            <v>0</v>
          </cell>
          <cell r="G515" t="str">
            <v xml:space="preserve">1st:]Bonus Spells (Sp)[One bonus spell each level, except </v>
          </cell>
          <cell r="H515" t="str">
            <v>][3rd, 7th, and 10th.</v>
          </cell>
          <cell r="I515" t="str">
            <v>1st:]Hit Die Increase[Roll a D6 for prestige class HP.</v>
          </cell>
          <cell r="J515" t="str">
            <v>1st:]Natural Armor[+1 Natural Armor</v>
          </cell>
          <cell r="K515" t="str">
            <v>2nd:]Claw and Bite[Gain the ability to claw and bite.</v>
          </cell>
          <cell r="L515" t="str">
            <v>][Bite Damage: Small d4, Medium d6, Large d8</v>
          </cell>
          <cell r="M515" t="str">
            <v>][Claw Damage: Small d3, Medium d4, Large d6</v>
          </cell>
          <cell r="N515" t="str">
            <v>2nd:]Ability Boost[Strength +2</v>
          </cell>
          <cell r="O515" t="str">
            <v>3rd:]Breath Weapon (Su)[Once per day; at 1/3rd strength</v>
          </cell>
          <cell r="P515" t="str">
            <v>4th:]Hit Die Increase[Roll a D8 for prestige class HP.</v>
          </cell>
          <cell r="Q515" t="str">
            <v>4th:]Ability Boost[Strength +2 (+4 total)</v>
          </cell>
          <cell r="R515" t="str">
            <v>5th:]Enlargement[Size increases.  Small becomes Medium,</v>
          </cell>
          <cell r="S515" t="str">
            <v>][Medium becomes Large.  (Large stays large).</v>
          </cell>
          <cell r="T515" t="str">
            <v>5th:]Natural Armor[+2 Natural Armor</v>
          </cell>
          <cell r="U515" t="str">
            <v>6th:]Hit Die Increase[Roll a D10 for prestige class HP.</v>
          </cell>
          <cell r="V515" t="str">
            <v>7th:]Breath Weapon (Su)[Once per day; at 2/3rd strength</v>
          </cell>
          <cell r="W515" t="str">
            <v>7th:]Ability Boost[Constitution +2</v>
          </cell>
          <cell r="X515" t="str">
            <v>8th:]Natural Armor[+3 Natural Armor</v>
          </cell>
          <cell r="Y515" t="str">
            <v>9th:]Wings[Large Dragon Disciples grow wings, and can fly</v>
          </cell>
          <cell r="Z515" t="str">
            <v>][at full movement (average) if carrying a light load.</v>
          </cell>
          <cell r="AA515" t="str">
            <v>9th:]Ability Boost[Intelligence +2</v>
          </cell>
          <cell r="AB515" t="str">
            <v>10th:]Dragon Apotheosis[Dragon Disciple takes on the half-dragon template.</v>
          </cell>
          <cell r="AC515" t="str">
            <v>][Add'l +4 Str, +2 Cha.  Natural Armor +4.  Low-Light / Darkvision 60'.</v>
          </cell>
          <cell r="AD515" t="str">
            <v>][Immune to Sleep / Paralysis, add'l immunity based on dragon type.</v>
          </cell>
          <cell r="AK515" t="str">
            <v/>
          </cell>
          <cell r="AL515" t="str">
            <v/>
          </cell>
          <cell r="AM515" t="str">
            <v/>
          </cell>
          <cell r="AN515" t="str">
            <v/>
          </cell>
          <cell r="AO515" t="str">
            <v/>
          </cell>
          <cell r="AP515" t="str">
            <v/>
          </cell>
          <cell r="AQ515" t="str">
            <v/>
          </cell>
          <cell r="AR515" t="str">
            <v/>
          </cell>
          <cell r="AS515" t="str">
            <v/>
          </cell>
          <cell r="AT515" t="str">
            <v/>
          </cell>
          <cell r="AU515" t="str">
            <v/>
          </cell>
          <cell r="AV515" t="str">
            <v/>
          </cell>
          <cell r="AW515" t="str">
            <v/>
          </cell>
          <cell r="AX515" t="str">
            <v/>
          </cell>
          <cell r="AY515" t="str">
            <v/>
          </cell>
          <cell r="AZ515" t="str">
            <v/>
          </cell>
          <cell r="BA515" t="str">
            <v/>
          </cell>
          <cell r="BB515" t="str">
            <v/>
          </cell>
          <cell r="BC515" t="str">
            <v/>
          </cell>
          <cell r="BD515" t="str">
            <v/>
          </cell>
          <cell r="BE515" t="str">
            <v/>
          </cell>
          <cell r="BF515" t="str">
            <v/>
          </cell>
          <cell r="BG515" t="str">
            <v/>
          </cell>
          <cell r="BH515" t="str">
            <v/>
          </cell>
          <cell r="BI515" t="str">
            <v/>
          </cell>
          <cell r="BJ515" t="str">
            <v/>
          </cell>
          <cell r="BK515" t="str">
            <v/>
          </cell>
          <cell r="BL515" t="str">
            <v/>
          </cell>
          <cell r="BM515" t="str">
            <v/>
          </cell>
          <cell r="BN515" t="str">
            <v/>
          </cell>
          <cell r="BO515" t="str">
            <v/>
          </cell>
          <cell r="BP515">
            <v>0</v>
          </cell>
        </row>
        <row r="516">
          <cell r="A516" t="str">
            <v>Dragon Slayer</v>
          </cell>
          <cell r="B516" t="str">
            <v>.</v>
          </cell>
          <cell r="C516">
            <v>0</v>
          </cell>
          <cell r="D516" t="str">
            <v>]Light, Medium, Heavy Armor[</v>
          </cell>
          <cell r="E516" t="str">
            <v>]Shield Use[</v>
          </cell>
          <cell r="F516" t="str">
            <v>]Simple, Martial Weapons[</v>
          </cell>
          <cell r="G516" t="str">
            <v>1st:]Improved Power Attack (Ex)[Double damage bonus from Power Attack.</v>
          </cell>
          <cell r="H516" t="str">
            <v>2nd:]Latch Attack (Ex)[vs. huge or larger natural attack, can ready an action to touch attack.</v>
          </cell>
          <cell r="I516" t="str">
            <v>][If successful, finds a foothold on the creature.  +4 to hit, looses Dex bonus to AC.</v>
          </cell>
          <cell r="J516" t="str">
            <v>][Creature can spend a full round action &amp; an opposed Str check to shake off.</v>
          </cell>
          <cell r="K516" t="str">
            <v>3rd:]Fearless (Su)[+4 to saves vs. fear.</v>
          </cell>
          <cell r="L516" t="str">
            <v>4th:]Penetrating Blow (Ex)[When max damage is rolled, roll that die again &amp; add it to the total.</v>
          </cell>
          <cell r="M516" t="str">
            <v>5th:]Improved Critical vs. Dragons (Ex)[As per the feat, but only against dragons.</v>
          </cell>
          <cell r="N516" t="str">
            <v>6th:]Aura of Invincibility (Su)[Free action inspiring allies to gain +1 bonus to attack &amp; save, +2 against dragons.</v>
          </cell>
          <cell r="O516" t="str">
            <v>7th:]Relentless Attack (Su)[When below 0 hps, can Fort save (DC 25) to remain fighting.</v>
          </cell>
          <cell r="P516" t="str">
            <v>][DC increases by 2 each round.</v>
          </cell>
          <cell r="Q516" t="str">
            <v>9th:]Spot Vulnerability (Ex)1/rnd can Spot (DC 20) a gap in a dragon's scales.  -4 to hit, dragon looses natural AC.</v>
          </cell>
          <cell r="R516" t="str">
            <v>10th:]Improved Penetrating Blow (Ex)[When max damage is rolled, roll that die again &amp; add it to the total.</v>
          </cell>
          <cell r="S516" t="str">
            <v>][If max is rolled again, add &amp; roll another die.</v>
          </cell>
          <cell r="AK516" t="str">
            <v/>
          </cell>
          <cell r="AL516" t="str">
            <v/>
          </cell>
          <cell r="AM516" t="str">
            <v/>
          </cell>
          <cell r="AN516" t="str">
            <v/>
          </cell>
          <cell r="AO516" t="str">
            <v/>
          </cell>
          <cell r="AP516" t="str">
            <v/>
          </cell>
          <cell r="AQ516" t="str">
            <v/>
          </cell>
          <cell r="AR516" t="str">
            <v/>
          </cell>
          <cell r="AS516" t="str">
            <v/>
          </cell>
          <cell r="AT516" t="str">
            <v/>
          </cell>
          <cell r="AU516" t="str">
            <v/>
          </cell>
          <cell r="AV516" t="str">
            <v/>
          </cell>
          <cell r="AW516" t="str">
            <v/>
          </cell>
          <cell r="AX516" t="str">
            <v/>
          </cell>
          <cell r="AY516" t="str">
            <v/>
          </cell>
          <cell r="AZ516" t="str">
            <v/>
          </cell>
          <cell r="BA516" t="str">
            <v/>
          </cell>
          <cell r="BB516" t="str">
            <v/>
          </cell>
          <cell r="BC516" t="str">
            <v/>
          </cell>
          <cell r="BD516" t="str">
            <v/>
          </cell>
          <cell r="BE516" t="str">
            <v/>
          </cell>
          <cell r="BF516" t="str">
            <v/>
          </cell>
          <cell r="BG516" t="str">
            <v/>
          </cell>
          <cell r="BH516" t="str">
            <v/>
          </cell>
          <cell r="BI516" t="str">
            <v/>
          </cell>
          <cell r="BJ516" t="str">
            <v/>
          </cell>
          <cell r="BK516" t="str">
            <v/>
          </cell>
          <cell r="BL516" t="str">
            <v/>
          </cell>
          <cell r="BM516" t="str">
            <v/>
          </cell>
          <cell r="BN516" t="str">
            <v/>
          </cell>
          <cell r="BO516" t="str">
            <v/>
          </cell>
          <cell r="BP516">
            <v>0</v>
          </cell>
        </row>
        <row r="517">
          <cell r="A517" t="str">
            <v>Dragon Swordmaster</v>
          </cell>
          <cell r="C517">
            <v>0</v>
          </cell>
          <cell r="AK517" t="str">
            <v/>
          </cell>
          <cell r="AL517" t="str">
            <v/>
          </cell>
          <cell r="AM517" t="str">
            <v/>
          </cell>
          <cell r="AN517" t="str">
            <v/>
          </cell>
          <cell r="AO517" t="str">
            <v/>
          </cell>
          <cell r="AP517" t="str">
            <v/>
          </cell>
          <cell r="AQ517" t="str">
            <v/>
          </cell>
          <cell r="AR517" t="str">
            <v/>
          </cell>
          <cell r="AS517" t="str">
            <v/>
          </cell>
          <cell r="AT517" t="str">
            <v/>
          </cell>
          <cell r="AU517" t="str">
            <v/>
          </cell>
          <cell r="AV517" t="str">
            <v/>
          </cell>
          <cell r="AW517" t="str">
            <v/>
          </cell>
          <cell r="AX517" t="str">
            <v/>
          </cell>
          <cell r="AY517" t="str">
            <v/>
          </cell>
          <cell r="AZ517" t="str">
            <v/>
          </cell>
          <cell r="BA517" t="str">
            <v/>
          </cell>
          <cell r="BB517" t="str">
            <v/>
          </cell>
          <cell r="BC517" t="str">
            <v/>
          </cell>
          <cell r="BD517" t="str">
            <v/>
          </cell>
          <cell r="BE517" t="str">
            <v/>
          </cell>
          <cell r="BF517" t="str">
            <v/>
          </cell>
          <cell r="BG517" t="str">
            <v/>
          </cell>
          <cell r="BH517" t="str">
            <v/>
          </cell>
          <cell r="BI517" t="str">
            <v/>
          </cell>
          <cell r="BJ517" t="str">
            <v/>
          </cell>
          <cell r="BK517" t="str">
            <v/>
          </cell>
          <cell r="BL517" t="str">
            <v/>
          </cell>
          <cell r="BM517" t="str">
            <v/>
          </cell>
          <cell r="BN517" t="str">
            <v/>
          </cell>
          <cell r="BO517" t="str">
            <v/>
          </cell>
          <cell r="BP517">
            <v>0</v>
          </cell>
        </row>
        <row r="518">
          <cell r="A518" t="str">
            <v>Dragonkith</v>
          </cell>
          <cell r="C518">
            <v>0</v>
          </cell>
          <cell r="AK518" t="str">
            <v/>
          </cell>
          <cell r="AL518" t="str">
            <v/>
          </cell>
          <cell r="AM518" t="str">
            <v/>
          </cell>
          <cell r="AN518" t="str">
            <v/>
          </cell>
          <cell r="AO518" t="str">
            <v/>
          </cell>
          <cell r="AP518" t="str">
            <v/>
          </cell>
          <cell r="AQ518" t="str">
            <v/>
          </cell>
          <cell r="AR518" t="str">
            <v/>
          </cell>
          <cell r="AS518" t="str">
            <v/>
          </cell>
          <cell r="AT518" t="str">
            <v/>
          </cell>
          <cell r="AU518" t="str">
            <v/>
          </cell>
          <cell r="AV518" t="str">
            <v/>
          </cell>
          <cell r="AW518" t="str">
            <v/>
          </cell>
          <cell r="AX518" t="str">
            <v/>
          </cell>
          <cell r="AY518" t="str">
            <v/>
          </cell>
          <cell r="AZ518" t="str">
            <v/>
          </cell>
          <cell r="BA518" t="str">
            <v/>
          </cell>
          <cell r="BB518" t="str">
            <v/>
          </cell>
          <cell r="BC518" t="str">
            <v/>
          </cell>
          <cell r="BD518" t="str">
            <v/>
          </cell>
          <cell r="BE518" t="str">
            <v/>
          </cell>
          <cell r="BF518" t="str">
            <v/>
          </cell>
          <cell r="BG518" t="str">
            <v/>
          </cell>
          <cell r="BH518" t="str">
            <v/>
          </cell>
          <cell r="BI518" t="str">
            <v/>
          </cell>
          <cell r="BJ518" t="str">
            <v/>
          </cell>
          <cell r="BK518" t="str">
            <v/>
          </cell>
          <cell r="BL518" t="str">
            <v/>
          </cell>
          <cell r="BM518" t="str">
            <v/>
          </cell>
          <cell r="BN518" t="str">
            <v/>
          </cell>
          <cell r="BO518" t="str">
            <v/>
          </cell>
          <cell r="BP518">
            <v>0</v>
          </cell>
        </row>
        <row r="519">
          <cell r="A519" t="str">
            <v>Dread Pirate</v>
          </cell>
          <cell r="C519">
            <v>0</v>
          </cell>
          <cell r="AK519" t="str">
            <v/>
          </cell>
          <cell r="AL519" t="str">
            <v/>
          </cell>
          <cell r="AM519" t="str">
            <v/>
          </cell>
          <cell r="AN519" t="str">
            <v/>
          </cell>
          <cell r="AO519" t="str">
            <v/>
          </cell>
          <cell r="AP519" t="str">
            <v/>
          </cell>
          <cell r="AQ519" t="str">
            <v/>
          </cell>
          <cell r="AR519" t="str">
            <v/>
          </cell>
          <cell r="AS519" t="str">
            <v/>
          </cell>
          <cell r="AT519" t="str">
            <v/>
          </cell>
          <cell r="AU519" t="str">
            <v/>
          </cell>
          <cell r="AV519" t="str">
            <v/>
          </cell>
          <cell r="AW519" t="str">
            <v/>
          </cell>
          <cell r="AX519" t="str">
            <v/>
          </cell>
          <cell r="AY519" t="str">
            <v/>
          </cell>
          <cell r="AZ519" t="str">
            <v/>
          </cell>
          <cell r="BA519" t="str">
            <v/>
          </cell>
          <cell r="BB519" t="str">
            <v/>
          </cell>
          <cell r="BC519" t="str">
            <v/>
          </cell>
          <cell r="BD519" t="str">
            <v/>
          </cell>
          <cell r="BE519" t="str">
            <v/>
          </cell>
          <cell r="BF519" t="str">
            <v/>
          </cell>
          <cell r="BG519" t="str">
            <v/>
          </cell>
          <cell r="BH519" t="str">
            <v/>
          </cell>
          <cell r="BI519" t="str">
            <v/>
          </cell>
          <cell r="BJ519" t="str">
            <v/>
          </cell>
          <cell r="BK519" t="str">
            <v/>
          </cell>
          <cell r="BL519" t="str">
            <v/>
          </cell>
          <cell r="BM519" t="str">
            <v/>
          </cell>
          <cell r="BN519" t="str">
            <v/>
          </cell>
          <cell r="BO519" t="str">
            <v/>
          </cell>
          <cell r="BP519">
            <v>0</v>
          </cell>
        </row>
        <row r="520">
          <cell r="A520" t="str">
            <v>Dreadmaster (Dragon Mag)</v>
          </cell>
          <cell r="B520" t="str">
            <v>.</v>
          </cell>
          <cell r="C520">
            <v>0</v>
          </cell>
          <cell r="D520" t="str">
            <v>]Light, Medium, Heavy Armor[</v>
          </cell>
          <cell r="E520" t="str">
            <v>]Shield Use[</v>
          </cell>
          <cell r="F520" t="str">
            <v>]Simple Weapons[</v>
          </cell>
          <cell r="G520" t="str">
            <v>1st:]Dominating Aura (Su)[Immunity to fear. Enemies in the area of affect suffer a -4 morale penalty to saves</v>
          </cell>
          <cell r="H520" t="str">
            <v>][against fear. 1st level 20'. 3rd level 30'. 5th level 40'. 7th level 50'. 9th level 60'.</v>
          </cell>
          <cell r="I520" t="str">
            <v>2nd:]Insidious Insight (Ex)[+2 circumstance bonus to Sense Motive &amp; Gather Info.</v>
          </cell>
          <cell r="J520" t="str">
            <v>4th:]Rodcraft[When crafting a rod, the DCs for its saving throws are 2 higher than normal.</v>
          </cell>
          <cell r="K520" t="str">
            <v>5th:]Favored Enemy[Bonus to damage, Bluff, Listen, Sense Motive, Spot, Wild. Lore</v>
          </cell>
          <cell r="L520" t="str">
            <v>][Can choose a type of creature or an organization.</v>
          </cell>
          <cell r="M520" t="str">
            <v>]Favored Enemy:[</v>
          </cell>
          <cell r="N520" t="str">
            <v>6th:]Enhanced Leadership (Ex)[+2 bonus to leadership score. +4 at 8th level. +6 at 10th level.</v>
          </cell>
          <cell r="O520" t="str">
            <v>][Suffers no leadership score penalty for cohort death or cruelty.</v>
          </cell>
          <cell r="P520" t="str">
            <v>8th:]Fanatical Loyalty (Su)[Followers won't balk at any orders, even fatal ones.</v>
          </cell>
          <cell r="Q520" t="str">
            <v>9th:]Special Cohort[Gain a cohort from the table on p82. The second cohort gained must have a</v>
          </cell>
          <cell r="R520" t="str">
            <v>][similar type &amp; alignment to the 1st.</v>
          </cell>
          <cell r="S520" t="str">
            <v>]1st Cohort:[</v>
          </cell>
          <cell r="T520" t="str">
            <v>]2nd Cohort:[</v>
          </cell>
          <cell r="AK520" t="str">
            <v/>
          </cell>
          <cell r="AL520" t="str">
            <v/>
          </cell>
          <cell r="AM520" t="str">
            <v/>
          </cell>
          <cell r="AN520" t="str">
            <v/>
          </cell>
          <cell r="AO520" t="str">
            <v/>
          </cell>
          <cell r="AP520" t="str">
            <v/>
          </cell>
          <cell r="AQ520" t="str">
            <v/>
          </cell>
          <cell r="AR520" t="str">
            <v/>
          </cell>
          <cell r="AS520" t="str">
            <v/>
          </cell>
          <cell r="AT520" t="str">
            <v/>
          </cell>
          <cell r="AU520" t="str">
            <v/>
          </cell>
          <cell r="AV520" t="str">
            <v/>
          </cell>
          <cell r="AW520" t="str">
            <v/>
          </cell>
          <cell r="AX520" t="str">
            <v/>
          </cell>
          <cell r="AY520" t="str">
            <v/>
          </cell>
          <cell r="AZ520" t="str">
            <v/>
          </cell>
          <cell r="BA520" t="str">
            <v/>
          </cell>
          <cell r="BB520" t="str">
            <v/>
          </cell>
          <cell r="BC520" t="str">
            <v/>
          </cell>
          <cell r="BD520" t="str">
            <v/>
          </cell>
          <cell r="BE520" t="str">
            <v/>
          </cell>
          <cell r="BF520" t="str">
            <v/>
          </cell>
          <cell r="BG520" t="str">
            <v/>
          </cell>
          <cell r="BH520" t="str">
            <v/>
          </cell>
          <cell r="BI520" t="str">
            <v/>
          </cell>
          <cell r="BJ520" t="str">
            <v/>
          </cell>
          <cell r="BK520" t="str">
            <v/>
          </cell>
          <cell r="BL520" t="str">
            <v/>
          </cell>
          <cell r="BM520" t="str">
            <v/>
          </cell>
          <cell r="BN520" t="str">
            <v/>
          </cell>
          <cell r="BO520" t="str">
            <v/>
          </cell>
          <cell r="BP520">
            <v>0</v>
          </cell>
        </row>
        <row r="521">
          <cell r="A521" t="str">
            <v>Dreadmaster (FnP)</v>
          </cell>
          <cell r="C521">
            <v>0</v>
          </cell>
          <cell r="AK521" t="str">
            <v/>
          </cell>
          <cell r="AL521" t="str">
            <v/>
          </cell>
          <cell r="AM521" t="str">
            <v/>
          </cell>
          <cell r="AN521" t="str">
            <v/>
          </cell>
          <cell r="AO521" t="str">
            <v/>
          </cell>
          <cell r="AP521" t="str">
            <v/>
          </cell>
          <cell r="AQ521" t="str">
            <v/>
          </cell>
          <cell r="AR521" t="str">
            <v/>
          </cell>
          <cell r="AS521" t="str">
            <v/>
          </cell>
          <cell r="AT521" t="str">
            <v/>
          </cell>
          <cell r="AU521" t="str">
            <v/>
          </cell>
          <cell r="AV521" t="str">
            <v/>
          </cell>
          <cell r="AW521" t="str">
            <v/>
          </cell>
          <cell r="AX521" t="str">
            <v/>
          </cell>
          <cell r="AY521" t="str">
            <v/>
          </cell>
          <cell r="AZ521" t="str">
            <v/>
          </cell>
          <cell r="BA521" t="str">
            <v/>
          </cell>
          <cell r="BB521" t="str">
            <v/>
          </cell>
          <cell r="BC521" t="str">
            <v/>
          </cell>
          <cell r="BD521" t="str">
            <v/>
          </cell>
          <cell r="BE521" t="str">
            <v/>
          </cell>
          <cell r="BF521" t="str">
            <v/>
          </cell>
          <cell r="BG521" t="str">
            <v/>
          </cell>
          <cell r="BH521" t="str">
            <v/>
          </cell>
          <cell r="BI521" t="str">
            <v/>
          </cell>
          <cell r="BJ521" t="str">
            <v/>
          </cell>
          <cell r="BK521" t="str">
            <v/>
          </cell>
          <cell r="BL521" t="str">
            <v/>
          </cell>
          <cell r="BM521" t="str">
            <v/>
          </cell>
          <cell r="BN521" t="str">
            <v/>
          </cell>
          <cell r="BO521" t="str">
            <v/>
          </cell>
          <cell r="BP521">
            <v>0</v>
          </cell>
        </row>
        <row r="522">
          <cell r="A522" t="str">
            <v>Druid</v>
          </cell>
          <cell r="B522" t="str">
            <v>Drd</v>
          </cell>
          <cell r="C522">
            <v>0</v>
          </cell>
          <cell r="D522" t="str">
            <v>]Light, Medium Armors[Natural materials only</v>
          </cell>
          <cell r="E522" t="str">
            <v>]Shield Use[Wooden only</v>
          </cell>
          <cell r="F522" t="str">
            <v>]Druidic Weapons[</v>
          </cell>
          <cell r="G522" t="str">
            <v>]Nature Sense[</v>
          </cell>
          <cell r="H522" t="str">
            <v>]Automatic Language: Druidic[</v>
          </cell>
          <cell r="I522" t="str">
            <v>]Bonus Language: Sylvan instead of racial bonus lang.[</v>
          </cell>
          <cell r="J522" t="str">
            <v>1st:]Animal Companion[</v>
          </cell>
          <cell r="K522" t="str">
            <v>1st:]Divine Spells (Sp)[Wisdom determines bonus spells &amp; DCs</v>
          </cell>
          <cell r="L522" t="str">
            <v>2nd:]Woodland Stride[</v>
          </cell>
          <cell r="M522" t="str">
            <v>3rd:]Trackless Step[</v>
          </cell>
          <cell r="N522" t="str">
            <v>4th:]Resist Nature's Lure[</v>
          </cell>
          <cell r="O522" t="str">
            <v>5th:]Wild Shape (Sp)[1/day Small or Mediumanimal form.</v>
          </cell>
          <cell r="P522" t="str">
            <v>9th:]Venom Immunity[</v>
          </cell>
          <cell r="Q522" t="str">
            <v>13th:]A Thousand Faces[</v>
          </cell>
          <cell r="R522" t="str">
            <v>15th:]Timeless Body[</v>
          </cell>
          <cell r="S522" t="str">
            <v>16th:]Wild Shape (Sp)[1/day Elemental</v>
          </cell>
          <cell r="AK522" t="str">
            <v/>
          </cell>
          <cell r="AL522" t="str">
            <v/>
          </cell>
          <cell r="AM522" t="str">
            <v/>
          </cell>
          <cell r="AN522" t="str">
            <v/>
          </cell>
          <cell r="AO522" t="str">
            <v/>
          </cell>
          <cell r="AP522" t="str">
            <v/>
          </cell>
          <cell r="AQ522" t="str">
            <v/>
          </cell>
          <cell r="AR522" t="str">
            <v/>
          </cell>
          <cell r="AS522" t="str">
            <v/>
          </cell>
          <cell r="AT522" t="str">
            <v/>
          </cell>
          <cell r="AU522" t="str">
            <v/>
          </cell>
          <cell r="AV522" t="str">
            <v/>
          </cell>
          <cell r="AW522" t="str">
            <v/>
          </cell>
          <cell r="AX522" t="str">
            <v/>
          </cell>
          <cell r="AY522" t="str">
            <v/>
          </cell>
          <cell r="AZ522" t="str">
            <v/>
          </cell>
          <cell r="BA522" t="str">
            <v/>
          </cell>
          <cell r="BB522" t="str">
            <v/>
          </cell>
          <cell r="BC522" t="str">
            <v/>
          </cell>
          <cell r="BD522" t="str">
            <v/>
          </cell>
          <cell r="BE522" t="str">
            <v/>
          </cell>
          <cell r="BF522" t="str">
            <v/>
          </cell>
          <cell r="BG522" t="str">
            <v/>
          </cell>
          <cell r="BH522" t="str">
            <v/>
          </cell>
          <cell r="BI522" t="str">
            <v/>
          </cell>
          <cell r="BJ522" t="str">
            <v/>
          </cell>
          <cell r="BK522" t="str">
            <v/>
          </cell>
          <cell r="BL522" t="str">
            <v/>
          </cell>
          <cell r="BM522" t="str">
            <v/>
          </cell>
          <cell r="BN522" t="str">
            <v/>
          </cell>
          <cell r="BO522" t="str">
            <v/>
          </cell>
          <cell r="BP522">
            <v>0</v>
          </cell>
        </row>
        <row r="523">
          <cell r="A523" t="str">
            <v>Drunken Master</v>
          </cell>
          <cell r="B523" t="str">
            <v>Drm</v>
          </cell>
          <cell r="C523">
            <v>0</v>
          </cell>
          <cell r="G523" t="str">
            <v>1st:]Base Speed[50'</v>
          </cell>
          <cell r="H523" t="str">
            <v>1st:]Bottle Proficiency[Use bottles and tankards as weapons</v>
          </cell>
          <cell r="I523" t="str">
            <v>1st:]Drink Like A Demon (Ex)[Per drink: +1 STR or CON; -1 DEX, WIS, CHR</v>
          </cell>
          <cell r="J523" t="str">
            <v>1st:]Unarmed Damage[1d8</v>
          </cell>
          <cell r="K523" t="str">
            <v>2nd:]Stagger[Charge attack (non-straight), Tumble DC 15 for no AoO</v>
          </cell>
          <cell r="L523" t="str">
            <v>3rd:]Base Speed[60'</v>
          </cell>
          <cell r="M523" t="str">
            <v>3rd:]Swaying Waist[+2 AC vs. one opponent (supercedes Dodge Feat)</v>
          </cell>
          <cell r="N523" t="str">
            <v>4th:]AC Bonus[+1</v>
          </cell>
          <cell r="O523" t="str">
            <v>4th:]Improvised Weapons[Use furniture, farm implements, etc. as weapons</v>
          </cell>
          <cell r="P523" t="str">
            <v>5th:]Drunken Rage (Ex)[+4 Str, +4 Con, +2 Will, -2 AC for up to CON mod +drinks</v>
          </cell>
          <cell r="Q523" t="str">
            <v>][(Supercedes Drink Like a Demon)</v>
          </cell>
          <cell r="R523" t="str">
            <v>5th:]Unarmed Damage[1d10</v>
          </cell>
          <cell r="S523" t="str">
            <v>6th:]Base Speed[70'</v>
          </cell>
          <cell r="T523" t="str">
            <v>6th:]Lurch[One Bluff as Move-equiv; +4 to check</v>
          </cell>
          <cell r="U523" t="str">
            <v>7th:]Drunken Embrace (Ex)[Grapple without AoO; +4 Competence bonus</v>
          </cell>
          <cell r="V523" t="str">
            <v>8th:]For Medicinal Purposes (Sp) (3/day)[Drink becomes Cure Moderate Wounds</v>
          </cell>
          <cell r="W523" t="str">
            <v>9th:]AC Bonus[+2</v>
          </cell>
          <cell r="X523" t="str">
            <v>9th:]Base Speed[80'</v>
          </cell>
          <cell r="Y523" t="str">
            <v>9th:]Corkscrew Rush[Bull-Rush without AoO;</v>
          </cell>
          <cell r="Z523" t="str">
            <v>][foe stunned (Will DC 17 + Drunken Master's Wis Mod)</v>
          </cell>
          <cell r="AA523" t="str">
            <v>9th:]Unarmed Damage[1d12</v>
          </cell>
          <cell r="AB523" t="str">
            <v>10th:]Breath of Flame (Sp)[3d12 Fire, 20' Cone, Reflex DC 18 for Half</v>
          </cell>
          <cell r="AK523" t="str">
            <v/>
          </cell>
          <cell r="AL523" t="str">
            <v/>
          </cell>
          <cell r="AM523" t="str">
            <v/>
          </cell>
          <cell r="AN523" t="str">
            <v/>
          </cell>
          <cell r="AO523" t="str">
            <v/>
          </cell>
          <cell r="AP523" t="str">
            <v/>
          </cell>
          <cell r="AQ523" t="str">
            <v/>
          </cell>
          <cell r="AR523" t="str">
            <v/>
          </cell>
          <cell r="AS523" t="str">
            <v/>
          </cell>
          <cell r="AT523" t="str">
            <v/>
          </cell>
          <cell r="AU523" t="str">
            <v/>
          </cell>
          <cell r="AV523" t="str">
            <v/>
          </cell>
          <cell r="AW523" t="str">
            <v/>
          </cell>
          <cell r="AX523" t="str">
            <v/>
          </cell>
          <cell r="AY523" t="str">
            <v/>
          </cell>
          <cell r="AZ523" t="str">
            <v/>
          </cell>
          <cell r="BA523" t="str">
            <v/>
          </cell>
          <cell r="BB523" t="str">
            <v/>
          </cell>
          <cell r="BC523" t="str">
            <v/>
          </cell>
          <cell r="BD523" t="str">
            <v/>
          </cell>
          <cell r="BE523" t="str">
            <v/>
          </cell>
          <cell r="BF523" t="str">
            <v/>
          </cell>
          <cell r="BG523" t="str">
            <v/>
          </cell>
          <cell r="BH523" t="str">
            <v/>
          </cell>
          <cell r="BI523" t="str">
            <v/>
          </cell>
          <cell r="BJ523" t="str">
            <v/>
          </cell>
          <cell r="BK523" t="str">
            <v/>
          </cell>
          <cell r="BL523" t="str">
            <v/>
          </cell>
          <cell r="BM523" t="str">
            <v/>
          </cell>
          <cell r="BN523" t="str">
            <v/>
          </cell>
          <cell r="BO523" t="str">
            <v/>
          </cell>
          <cell r="BP523">
            <v>0</v>
          </cell>
        </row>
        <row r="524">
          <cell r="A524" t="str">
            <v>Duelist (Dragon Mag)</v>
          </cell>
          <cell r="B524" t="str">
            <v>Dul</v>
          </cell>
          <cell r="C524">
            <v>0</v>
          </cell>
          <cell r="E524" t="str">
            <v>]Shield Use[Buckler only</v>
          </cell>
          <cell r="F524" t="str">
            <v>]Simple, Martial Weapons[</v>
          </cell>
          <cell r="G524" t="str">
            <v>1st:]Canny Defense[Armor: INT mod to AC (if positive) if unarmored.</v>
          </cell>
          <cell r="H524" t="str">
            <v>2nd:]Precise Strike (Ex)[bonus damage w/ 1-handed piercing weapon</v>
          </cell>
          <cell r="I524" t="str">
            <v>3rd:]Enhanced Mobility[Unarmored, +4 AC vs. AoOs caused when moving.</v>
          </cell>
          <cell r="J524" t="str">
            <v>4th:]Grace[+2 to Reflex saves if unarmored.</v>
          </cell>
          <cell r="K524" t="str">
            <v>5th:]Acrobatic Attack (Ex)[If jumps at least 5', +2 to attack and damage.</v>
          </cell>
          <cell r="L524" t="str">
            <v>7th:]Elaborate Parry (Ex)[Fighting defensively, +1 Dodge AC for every Duelist lvl</v>
          </cell>
          <cell r="M524" t="str">
            <v>8th:]Improved Reaction[+2 bonus to Initiative</v>
          </cell>
          <cell r="N524" t="str">
            <v xml:space="preserve">9th:]Deflect Arrows[Deflect arrows (Reflex DC 20) when </v>
          </cell>
          <cell r="O524" t="str">
            <v>][using one-handed piercing weapon</v>
          </cell>
          <cell r="AK524" t="str">
            <v/>
          </cell>
          <cell r="AL524" t="str">
            <v/>
          </cell>
          <cell r="AM524" t="str">
            <v/>
          </cell>
          <cell r="AN524" t="str">
            <v/>
          </cell>
          <cell r="AO524" t="str">
            <v/>
          </cell>
          <cell r="AP524" t="str">
            <v/>
          </cell>
          <cell r="AQ524" t="str">
            <v/>
          </cell>
          <cell r="AR524" t="str">
            <v/>
          </cell>
          <cell r="AS524" t="str">
            <v/>
          </cell>
          <cell r="AT524" t="str">
            <v/>
          </cell>
          <cell r="AU524" t="str">
            <v/>
          </cell>
          <cell r="AV524" t="str">
            <v/>
          </cell>
          <cell r="AW524" t="str">
            <v/>
          </cell>
          <cell r="AX524" t="str">
            <v/>
          </cell>
          <cell r="AY524" t="str">
            <v/>
          </cell>
          <cell r="AZ524" t="str">
            <v/>
          </cell>
          <cell r="BA524" t="str">
            <v/>
          </cell>
          <cell r="BB524" t="str">
            <v/>
          </cell>
          <cell r="BC524" t="str">
            <v/>
          </cell>
          <cell r="BD524" t="str">
            <v/>
          </cell>
          <cell r="BE524" t="str">
            <v/>
          </cell>
          <cell r="BF524" t="str">
            <v/>
          </cell>
          <cell r="BG524" t="str">
            <v/>
          </cell>
          <cell r="BH524" t="str">
            <v/>
          </cell>
          <cell r="BI524" t="str">
            <v/>
          </cell>
          <cell r="BJ524" t="str">
            <v/>
          </cell>
          <cell r="BK524" t="str">
            <v/>
          </cell>
          <cell r="BL524" t="str">
            <v/>
          </cell>
          <cell r="BM524" t="str">
            <v/>
          </cell>
          <cell r="BN524" t="str">
            <v/>
          </cell>
          <cell r="BO524" t="str">
            <v/>
          </cell>
          <cell r="BP524">
            <v>0</v>
          </cell>
        </row>
        <row r="525">
          <cell r="A525" t="str">
            <v>Duelist (SnF)</v>
          </cell>
          <cell r="B525" t="str">
            <v>Dul</v>
          </cell>
          <cell r="C525">
            <v>0</v>
          </cell>
          <cell r="E525" t="str">
            <v>]Shield Use[Buckler only</v>
          </cell>
          <cell r="F525" t="str">
            <v>]Simple, Martial Weapons[</v>
          </cell>
          <cell r="G525" t="str">
            <v>1st:]Canny Defense[Armor: INT mod to AC (if positive) if unarmored.</v>
          </cell>
          <cell r="H525" t="str">
            <v>2nd:]Precise Strike (Ex)[bonus damage w/ 1-handed piercing weapon</v>
          </cell>
          <cell r="I525" t="str">
            <v>3rd:]Enhanced Mobility[Unarmored, +4 AC vs. AoOs caused when moving.</v>
          </cell>
          <cell r="J525" t="str">
            <v>4th:]Grace[+2 to Reflex saves if unarmored.</v>
          </cell>
          <cell r="K525" t="str">
            <v>5th:]Acrobatic Attack (Ex)[If jumps at least 5', +2 to attack and damage.</v>
          </cell>
          <cell r="L525" t="str">
            <v>7th:]Elaborate Parry (Ex)[Fighting defensively, +1 Dodge AC for every Duelist lvl</v>
          </cell>
          <cell r="M525" t="str">
            <v>8th:]Improved Reaction[+2 bonus to Initiative</v>
          </cell>
          <cell r="N525" t="str">
            <v xml:space="preserve">9th:]Deflect Arrows[Deflect arrows (Reflex DC 20) when </v>
          </cell>
          <cell r="O525" t="str">
            <v>][using one-handed piercing weapon</v>
          </cell>
          <cell r="AK525" t="str">
            <v/>
          </cell>
          <cell r="AL525" t="str">
            <v/>
          </cell>
          <cell r="AM525" t="str">
            <v/>
          </cell>
          <cell r="AN525" t="str">
            <v/>
          </cell>
          <cell r="AO525" t="str">
            <v/>
          </cell>
          <cell r="AP525" t="str">
            <v/>
          </cell>
          <cell r="AQ525" t="str">
            <v/>
          </cell>
          <cell r="AR525" t="str">
            <v/>
          </cell>
          <cell r="AS525" t="str">
            <v/>
          </cell>
          <cell r="AT525" t="str">
            <v/>
          </cell>
          <cell r="AU525" t="str">
            <v/>
          </cell>
          <cell r="AV525" t="str">
            <v/>
          </cell>
          <cell r="AW525" t="str">
            <v/>
          </cell>
          <cell r="AX525" t="str">
            <v/>
          </cell>
          <cell r="AY525" t="str">
            <v/>
          </cell>
          <cell r="AZ525" t="str">
            <v/>
          </cell>
          <cell r="BA525" t="str">
            <v/>
          </cell>
          <cell r="BB525" t="str">
            <v/>
          </cell>
          <cell r="BC525" t="str">
            <v/>
          </cell>
          <cell r="BD525" t="str">
            <v/>
          </cell>
          <cell r="BE525" t="str">
            <v/>
          </cell>
          <cell r="BF525" t="str">
            <v/>
          </cell>
          <cell r="BG525" t="str">
            <v/>
          </cell>
          <cell r="BH525" t="str">
            <v/>
          </cell>
          <cell r="BI525" t="str">
            <v/>
          </cell>
          <cell r="BJ525" t="str">
            <v/>
          </cell>
          <cell r="BK525" t="str">
            <v/>
          </cell>
          <cell r="BL525" t="str">
            <v/>
          </cell>
          <cell r="BM525" t="str">
            <v/>
          </cell>
          <cell r="BN525" t="str">
            <v/>
          </cell>
          <cell r="BO525" t="str">
            <v/>
          </cell>
          <cell r="BP525">
            <v>0</v>
          </cell>
        </row>
        <row r="526">
          <cell r="A526" t="str">
            <v>Dungeon Delver</v>
          </cell>
          <cell r="C526">
            <v>0</v>
          </cell>
          <cell r="AK526" t="str">
            <v/>
          </cell>
          <cell r="AL526" t="str">
            <v/>
          </cell>
          <cell r="AM526" t="str">
            <v/>
          </cell>
          <cell r="AN526" t="str">
            <v/>
          </cell>
          <cell r="AO526" t="str">
            <v/>
          </cell>
          <cell r="AP526" t="str">
            <v/>
          </cell>
          <cell r="AQ526" t="str">
            <v/>
          </cell>
          <cell r="AR526" t="str">
            <v/>
          </cell>
          <cell r="AS526" t="str">
            <v/>
          </cell>
          <cell r="AT526" t="str">
            <v/>
          </cell>
          <cell r="AU526" t="str">
            <v/>
          </cell>
          <cell r="AV526" t="str">
            <v/>
          </cell>
          <cell r="AW526" t="str">
            <v/>
          </cell>
          <cell r="AX526" t="str">
            <v/>
          </cell>
          <cell r="AY526" t="str">
            <v/>
          </cell>
          <cell r="AZ526" t="str">
            <v/>
          </cell>
          <cell r="BA526" t="str">
            <v/>
          </cell>
          <cell r="BB526" t="str">
            <v/>
          </cell>
          <cell r="BC526" t="str">
            <v/>
          </cell>
          <cell r="BD526" t="str">
            <v/>
          </cell>
          <cell r="BE526" t="str">
            <v/>
          </cell>
          <cell r="BF526" t="str">
            <v/>
          </cell>
          <cell r="BG526" t="str">
            <v/>
          </cell>
          <cell r="BH526" t="str">
            <v/>
          </cell>
          <cell r="BI526" t="str">
            <v/>
          </cell>
          <cell r="BJ526" t="str">
            <v/>
          </cell>
          <cell r="BK526" t="str">
            <v/>
          </cell>
          <cell r="BL526" t="str">
            <v/>
          </cell>
          <cell r="BM526" t="str">
            <v/>
          </cell>
          <cell r="BN526" t="str">
            <v/>
          </cell>
          <cell r="BO526" t="str">
            <v/>
          </cell>
          <cell r="BP526">
            <v>0</v>
          </cell>
        </row>
        <row r="527">
          <cell r="A527" t="str">
            <v>Dwarven Defender</v>
          </cell>
          <cell r="C527">
            <v>0</v>
          </cell>
          <cell r="AK527" t="str">
            <v/>
          </cell>
          <cell r="AL527" t="str">
            <v/>
          </cell>
          <cell r="AM527" t="str">
            <v/>
          </cell>
          <cell r="AN527" t="str">
            <v/>
          </cell>
          <cell r="AO527" t="str">
            <v/>
          </cell>
          <cell r="AP527" t="str">
            <v/>
          </cell>
          <cell r="AQ527" t="str">
            <v/>
          </cell>
          <cell r="AR527" t="str">
            <v/>
          </cell>
          <cell r="AS527" t="str">
            <v/>
          </cell>
          <cell r="AT527" t="str">
            <v/>
          </cell>
          <cell r="AU527" t="str">
            <v/>
          </cell>
          <cell r="AV527" t="str">
            <v/>
          </cell>
          <cell r="AW527" t="str">
            <v/>
          </cell>
          <cell r="AX527" t="str">
            <v/>
          </cell>
          <cell r="AY527" t="str">
            <v/>
          </cell>
          <cell r="AZ527" t="str">
            <v/>
          </cell>
          <cell r="BA527" t="str">
            <v/>
          </cell>
          <cell r="BB527" t="str">
            <v/>
          </cell>
          <cell r="BC527" t="str">
            <v/>
          </cell>
          <cell r="BD527" t="str">
            <v/>
          </cell>
          <cell r="BE527" t="str">
            <v/>
          </cell>
          <cell r="BF527" t="str">
            <v/>
          </cell>
          <cell r="BG527" t="str">
            <v/>
          </cell>
          <cell r="BH527" t="str">
            <v/>
          </cell>
          <cell r="BI527" t="str">
            <v/>
          </cell>
          <cell r="BJ527" t="str">
            <v/>
          </cell>
          <cell r="BK527" t="str">
            <v/>
          </cell>
          <cell r="BL527" t="str">
            <v/>
          </cell>
          <cell r="BM527" t="str">
            <v/>
          </cell>
          <cell r="BN527" t="str">
            <v/>
          </cell>
          <cell r="BO527" t="str">
            <v/>
          </cell>
          <cell r="BP527">
            <v>0</v>
          </cell>
        </row>
        <row r="528">
          <cell r="A528" t="str">
            <v>Dweomer Defender</v>
          </cell>
          <cell r="C528">
            <v>0</v>
          </cell>
          <cell r="AK528" t="str">
            <v/>
          </cell>
          <cell r="AL528" t="str">
            <v/>
          </cell>
          <cell r="AM528" t="str">
            <v/>
          </cell>
          <cell r="AN528" t="str">
            <v/>
          </cell>
          <cell r="AO528" t="str">
            <v/>
          </cell>
          <cell r="AP528" t="str">
            <v/>
          </cell>
          <cell r="AQ528" t="str">
            <v/>
          </cell>
          <cell r="AR528" t="str">
            <v/>
          </cell>
          <cell r="AS528" t="str">
            <v/>
          </cell>
          <cell r="AT528" t="str">
            <v/>
          </cell>
          <cell r="AU528" t="str">
            <v/>
          </cell>
          <cell r="AV528" t="str">
            <v/>
          </cell>
          <cell r="AW528" t="str">
            <v/>
          </cell>
          <cell r="AX528" t="str">
            <v/>
          </cell>
          <cell r="AY528" t="str">
            <v/>
          </cell>
          <cell r="AZ528" t="str">
            <v/>
          </cell>
          <cell r="BA528" t="str">
            <v/>
          </cell>
          <cell r="BB528" t="str">
            <v/>
          </cell>
          <cell r="BC528" t="str">
            <v/>
          </cell>
          <cell r="BD528" t="str">
            <v/>
          </cell>
          <cell r="BE528" t="str">
            <v/>
          </cell>
          <cell r="BF528" t="str">
            <v/>
          </cell>
          <cell r="BG528" t="str">
            <v/>
          </cell>
          <cell r="BH528" t="str">
            <v/>
          </cell>
          <cell r="BI528" t="str">
            <v/>
          </cell>
          <cell r="BJ528" t="str">
            <v/>
          </cell>
          <cell r="BK528" t="str">
            <v/>
          </cell>
          <cell r="BL528" t="str">
            <v/>
          </cell>
          <cell r="BM528" t="str">
            <v/>
          </cell>
          <cell r="BN528" t="str">
            <v/>
          </cell>
          <cell r="BO528" t="str">
            <v/>
          </cell>
          <cell r="BP528">
            <v>0</v>
          </cell>
        </row>
        <row r="529">
          <cell r="A529" t="str">
            <v>Dweomerkeeper (FnP)</v>
          </cell>
          <cell r="C529">
            <v>0</v>
          </cell>
          <cell r="AK529" t="str">
            <v/>
          </cell>
          <cell r="AL529" t="str">
            <v/>
          </cell>
          <cell r="AM529" t="str">
            <v/>
          </cell>
          <cell r="AN529" t="str">
            <v/>
          </cell>
          <cell r="AO529" t="str">
            <v/>
          </cell>
          <cell r="AP529" t="str">
            <v/>
          </cell>
          <cell r="AQ529" t="str">
            <v/>
          </cell>
          <cell r="AR529" t="str">
            <v/>
          </cell>
          <cell r="AS529" t="str">
            <v/>
          </cell>
          <cell r="AT529" t="str">
            <v/>
          </cell>
          <cell r="AU529" t="str">
            <v/>
          </cell>
          <cell r="AV529" t="str">
            <v/>
          </cell>
          <cell r="AW529" t="str">
            <v/>
          </cell>
          <cell r="AX529" t="str">
            <v/>
          </cell>
          <cell r="AY529" t="str">
            <v/>
          </cell>
          <cell r="AZ529" t="str">
            <v/>
          </cell>
          <cell r="BA529" t="str">
            <v/>
          </cell>
          <cell r="BB529" t="str">
            <v/>
          </cell>
          <cell r="BC529" t="str">
            <v/>
          </cell>
          <cell r="BD529" t="str">
            <v/>
          </cell>
          <cell r="BE529" t="str">
            <v/>
          </cell>
          <cell r="BF529" t="str">
            <v/>
          </cell>
          <cell r="BG529" t="str">
            <v/>
          </cell>
          <cell r="BH529" t="str">
            <v/>
          </cell>
          <cell r="BI529" t="str">
            <v/>
          </cell>
          <cell r="BJ529" t="str">
            <v/>
          </cell>
          <cell r="BK529" t="str">
            <v/>
          </cell>
          <cell r="BL529" t="str">
            <v/>
          </cell>
          <cell r="BM529" t="str">
            <v/>
          </cell>
          <cell r="BN529" t="str">
            <v/>
          </cell>
          <cell r="BO529" t="str">
            <v/>
          </cell>
          <cell r="BP529">
            <v>0</v>
          </cell>
        </row>
        <row r="530">
          <cell r="A530" t="str">
            <v>Dweomerkeeper (Josh)</v>
          </cell>
          <cell r="C530">
            <v>0</v>
          </cell>
          <cell r="AK530" t="str">
            <v/>
          </cell>
          <cell r="AL530" t="str">
            <v/>
          </cell>
          <cell r="AM530" t="str">
            <v/>
          </cell>
          <cell r="AN530" t="str">
            <v/>
          </cell>
          <cell r="AO530" t="str">
            <v/>
          </cell>
          <cell r="AP530" t="str">
            <v/>
          </cell>
          <cell r="AQ530" t="str">
            <v/>
          </cell>
          <cell r="AR530" t="str">
            <v/>
          </cell>
          <cell r="AS530" t="str">
            <v/>
          </cell>
          <cell r="AT530" t="str">
            <v/>
          </cell>
          <cell r="AU530" t="str">
            <v/>
          </cell>
          <cell r="AV530" t="str">
            <v/>
          </cell>
          <cell r="AW530" t="str">
            <v/>
          </cell>
          <cell r="AX530" t="str">
            <v/>
          </cell>
          <cell r="AY530" t="str">
            <v/>
          </cell>
          <cell r="AZ530" t="str">
            <v/>
          </cell>
          <cell r="BA530" t="str">
            <v/>
          </cell>
          <cell r="BB530" t="str">
            <v/>
          </cell>
          <cell r="BC530" t="str">
            <v/>
          </cell>
          <cell r="BD530" t="str">
            <v/>
          </cell>
          <cell r="BE530" t="str">
            <v/>
          </cell>
          <cell r="BF530" t="str">
            <v/>
          </cell>
          <cell r="BG530" t="str">
            <v/>
          </cell>
          <cell r="BH530" t="str">
            <v/>
          </cell>
          <cell r="BI530" t="str">
            <v/>
          </cell>
          <cell r="BJ530" t="str">
            <v/>
          </cell>
          <cell r="BK530" t="str">
            <v/>
          </cell>
          <cell r="BL530" t="str">
            <v/>
          </cell>
          <cell r="BM530" t="str">
            <v/>
          </cell>
          <cell r="BN530" t="str">
            <v/>
          </cell>
          <cell r="BO530" t="str">
            <v/>
          </cell>
          <cell r="BP530">
            <v>0</v>
          </cell>
        </row>
        <row r="531">
          <cell r="A531" t="str">
            <v>Dying</v>
          </cell>
          <cell r="C531">
            <v>0</v>
          </cell>
          <cell r="AK531" t="str">
            <v/>
          </cell>
          <cell r="AL531" t="str">
            <v/>
          </cell>
          <cell r="AM531" t="str">
            <v/>
          </cell>
          <cell r="AN531" t="str">
            <v/>
          </cell>
          <cell r="AO531" t="str">
            <v/>
          </cell>
          <cell r="AP531" t="str">
            <v/>
          </cell>
          <cell r="AQ531" t="str">
            <v/>
          </cell>
          <cell r="AR531" t="str">
            <v/>
          </cell>
          <cell r="AS531" t="str">
            <v/>
          </cell>
          <cell r="AT531" t="str">
            <v/>
          </cell>
          <cell r="AU531" t="str">
            <v/>
          </cell>
          <cell r="AV531" t="str">
            <v/>
          </cell>
          <cell r="AW531" t="str">
            <v/>
          </cell>
          <cell r="AX531" t="str">
            <v/>
          </cell>
          <cell r="AY531" t="str">
            <v/>
          </cell>
          <cell r="AZ531" t="str">
            <v/>
          </cell>
          <cell r="BA531" t="str">
            <v/>
          </cell>
          <cell r="BB531" t="str">
            <v/>
          </cell>
          <cell r="BC531" t="str">
            <v/>
          </cell>
          <cell r="BD531" t="str">
            <v/>
          </cell>
          <cell r="BE531" t="str">
            <v/>
          </cell>
          <cell r="BF531" t="str">
            <v/>
          </cell>
          <cell r="BG531" t="str">
            <v/>
          </cell>
          <cell r="BH531" t="str">
            <v/>
          </cell>
          <cell r="BI531" t="str">
            <v/>
          </cell>
          <cell r="BJ531" t="str">
            <v/>
          </cell>
          <cell r="BK531" t="str">
            <v/>
          </cell>
          <cell r="BL531" t="str">
            <v/>
          </cell>
          <cell r="BM531" t="str">
            <v/>
          </cell>
          <cell r="BN531" t="str">
            <v/>
          </cell>
          <cell r="BO531" t="str">
            <v/>
          </cell>
          <cell r="BP531">
            <v>0</v>
          </cell>
        </row>
        <row r="532">
          <cell r="A532" t="str">
            <v>Earthwalker</v>
          </cell>
          <cell r="C532">
            <v>0</v>
          </cell>
          <cell r="AK532" t="str">
            <v/>
          </cell>
          <cell r="AL532" t="str">
            <v/>
          </cell>
          <cell r="AM532" t="str">
            <v/>
          </cell>
          <cell r="AN532" t="str">
            <v/>
          </cell>
          <cell r="AO532" t="str">
            <v/>
          </cell>
          <cell r="AP532" t="str">
            <v/>
          </cell>
          <cell r="AQ532" t="str">
            <v/>
          </cell>
          <cell r="AR532" t="str">
            <v/>
          </cell>
          <cell r="AS532" t="str">
            <v/>
          </cell>
          <cell r="AT532" t="str">
            <v/>
          </cell>
          <cell r="AU532" t="str">
            <v/>
          </cell>
          <cell r="AV532" t="str">
            <v/>
          </cell>
          <cell r="AW532" t="str">
            <v/>
          </cell>
          <cell r="AX532" t="str">
            <v/>
          </cell>
          <cell r="AY532" t="str">
            <v/>
          </cell>
          <cell r="AZ532" t="str">
            <v/>
          </cell>
          <cell r="BA532" t="str">
            <v/>
          </cell>
          <cell r="BB532" t="str">
            <v/>
          </cell>
          <cell r="BC532" t="str">
            <v/>
          </cell>
          <cell r="BD532" t="str">
            <v/>
          </cell>
          <cell r="BE532" t="str">
            <v/>
          </cell>
          <cell r="BF532" t="str">
            <v/>
          </cell>
          <cell r="BG532" t="str">
            <v/>
          </cell>
          <cell r="BH532" t="str">
            <v/>
          </cell>
          <cell r="BI532" t="str">
            <v/>
          </cell>
          <cell r="BJ532" t="str">
            <v/>
          </cell>
          <cell r="BK532" t="str">
            <v/>
          </cell>
          <cell r="BL532" t="str">
            <v/>
          </cell>
          <cell r="BM532" t="str">
            <v/>
          </cell>
          <cell r="BN532" t="str">
            <v/>
          </cell>
          <cell r="BO532" t="str">
            <v/>
          </cell>
          <cell r="BP532">
            <v>0</v>
          </cell>
        </row>
        <row r="533">
          <cell r="A533" t="str">
            <v>Elder Druid</v>
          </cell>
          <cell r="C533">
            <v>0</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t="str">
            <v/>
          </cell>
          <cell r="AY533" t="str">
            <v/>
          </cell>
          <cell r="AZ533" t="str">
            <v/>
          </cell>
          <cell r="BA533" t="str">
            <v/>
          </cell>
          <cell r="BB533" t="str">
            <v/>
          </cell>
          <cell r="BC533" t="str">
            <v/>
          </cell>
          <cell r="BD533" t="str">
            <v/>
          </cell>
          <cell r="BE533" t="str">
            <v/>
          </cell>
          <cell r="BF533" t="str">
            <v/>
          </cell>
          <cell r="BG533" t="str">
            <v/>
          </cell>
          <cell r="BH533" t="str">
            <v/>
          </cell>
          <cell r="BI533" t="str">
            <v/>
          </cell>
          <cell r="BJ533" t="str">
            <v/>
          </cell>
          <cell r="BK533" t="str">
            <v/>
          </cell>
          <cell r="BL533" t="str">
            <v/>
          </cell>
          <cell r="BM533" t="str">
            <v/>
          </cell>
          <cell r="BN533" t="str">
            <v/>
          </cell>
          <cell r="BO533" t="str">
            <v/>
          </cell>
          <cell r="BP533">
            <v>0</v>
          </cell>
        </row>
        <row r="534">
          <cell r="A534" t="str">
            <v>Eldritch Master</v>
          </cell>
          <cell r="C534">
            <v>0</v>
          </cell>
          <cell r="AK534" t="str">
            <v/>
          </cell>
          <cell r="AL534" t="str">
            <v/>
          </cell>
          <cell r="AM534" t="str">
            <v/>
          </cell>
          <cell r="AN534" t="str">
            <v/>
          </cell>
          <cell r="AO534" t="str">
            <v/>
          </cell>
          <cell r="AP534" t="str">
            <v/>
          </cell>
          <cell r="AQ534" t="str">
            <v/>
          </cell>
          <cell r="AR534" t="str">
            <v/>
          </cell>
          <cell r="AS534" t="str">
            <v/>
          </cell>
          <cell r="AT534" t="str">
            <v/>
          </cell>
          <cell r="AU534" t="str">
            <v/>
          </cell>
          <cell r="AV534" t="str">
            <v/>
          </cell>
          <cell r="AW534" t="str">
            <v/>
          </cell>
          <cell r="AX534" t="str">
            <v/>
          </cell>
          <cell r="AY534" t="str">
            <v/>
          </cell>
          <cell r="AZ534" t="str">
            <v/>
          </cell>
          <cell r="BA534" t="str">
            <v/>
          </cell>
          <cell r="BB534" t="str">
            <v/>
          </cell>
          <cell r="BC534" t="str">
            <v/>
          </cell>
          <cell r="BD534" t="str">
            <v/>
          </cell>
          <cell r="BE534" t="str">
            <v/>
          </cell>
          <cell r="BF534" t="str">
            <v/>
          </cell>
          <cell r="BG534" t="str">
            <v/>
          </cell>
          <cell r="BH534" t="str">
            <v/>
          </cell>
          <cell r="BI534" t="str">
            <v/>
          </cell>
          <cell r="BJ534" t="str">
            <v/>
          </cell>
          <cell r="BK534" t="str">
            <v/>
          </cell>
          <cell r="BL534" t="str">
            <v/>
          </cell>
          <cell r="BM534" t="str">
            <v/>
          </cell>
          <cell r="BN534" t="str">
            <v/>
          </cell>
          <cell r="BO534" t="str">
            <v/>
          </cell>
          <cell r="BP534">
            <v>0</v>
          </cell>
        </row>
        <row r="535">
          <cell r="A535" t="str">
            <v>Eldritch Warrior</v>
          </cell>
          <cell r="C535">
            <v>0</v>
          </cell>
          <cell r="AK535" t="str">
            <v/>
          </cell>
          <cell r="AL535" t="str">
            <v/>
          </cell>
          <cell r="AM535" t="str">
            <v/>
          </cell>
          <cell r="AN535" t="str">
            <v/>
          </cell>
          <cell r="AO535" t="str">
            <v/>
          </cell>
          <cell r="AP535" t="str">
            <v/>
          </cell>
          <cell r="AQ535" t="str">
            <v/>
          </cell>
          <cell r="AR535" t="str">
            <v/>
          </cell>
          <cell r="AS535" t="str">
            <v/>
          </cell>
          <cell r="AT535" t="str">
            <v/>
          </cell>
          <cell r="AU535" t="str">
            <v/>
          </cell>
          <cell r="AV535" t="str">
            <v/>
          </cell>
          <cell r="AW535" t="str">
            <v/>
          </cell>
          <cell r="AX535" t="str">
            <v/>
          </cell>
          <cell r="AY535" t="str">
            <v/>
          </cell>
          <cell r="AZ535" t="str">
            <v/>
          </cell>
          <cell r="BA535" t="str">
            <v/>
          </cell>
          <cell r="BB535" t="str">
            <v/>
          </cell>
          <cell r="BC535" t="str">
            <v/>
          </cell>
          <cell r="BD535" t="str">
            <v/>
          </cell>
          <cell r="BE535" t="str">
            <v/>
          </cell>
          <cell r="BF535" t="str">
            <v/>
          </cell>
          <cell r="BG535" t="str">
            <v/>
          </cell>
          <cell r="BH535" t="str">
            <v/>
          </cell>
          <cell r="BI535" t="str">
            <v/>
          </cell>
          <cell r="BJ535" t="str">
            <v/>
          </cell>
          <cell r="BK535" t="str">
            <v/>
          </cell>
          <cell r="BL535" t="str">
            <v/>
          </cell>
          <cell r="BM535" t="str">
            <v/>
          </cell>
          <cell r="BN535" t="str">
            <v/>
          </cell>
          <cell r="BO535" t="str">
            <v/>
          </cell>
          <cell r="BP535">
            <v>0</v>
          </cell>
        </row>
        <row r="536">
          <cell r="A536" t="str">
            <v>Elemental Archon</v>
          </cell>
          <cell r="C536">
            <v>0</v>
          </cell>
          <cell r="AK536" t="str">
            <v/>
          </cell>
          <cell r="AL536" t="str">
            <v/>
          </cell>
          <cell r="AM536" t="str">
            <v/>
          </cell>
          <cell r="AN536" t="str">
            <v/>
          </cell>
          <cell r="AO536" t="str">
            <v/>
          </cell>
          <cell r="AP536" t="str">
            <v/>
          </cell>
          <cell r="AQ536" t="str">
            <v/>
          </cell>
          <cell r="AR536" t="str">
            <v/>
          </cell>
          <cell r="AS536" t="str">
            <v/>
          </cell>
          <cell r="AT536" t="str">
            <v/>
          </cell>
          <cell r="AU536" t="str">
            <v/>
          </cell>
          <cell r="AV536" t="str">
            <v/>
          </cell>
          <cell r="AW536" t="str">
            <v/>
          </cell>
          <cell r="AX536" t="str">
            <v/>
          </cell>
          <cell r="AY536" t="str">
            <v/>
          </cell>
          <cell r="AZ536" t="str">
            <v/>
          </cell>
          <cell r="BA536" t="str">
            <v/>
          </cell>
          <cell r="BB536" t="str">
            <v/>
          </cell>
          <cell r="BC536" t="str">
            <v/>
          </cell>
          <cell r="BD536" t="str">
            <v/>
          </cell>
          <cell r="BE536" t="str">
            <v/>
          </cell>
          <cell r="BF536" t="str">
            <v/>
          </cell>
          <cell r="BG536" t="str">
            <v/>
          </cell>
          <cell r="BH536" t="str">
            <v/>
          </cell>
          <cell r="BI536" t="str">
            <v/>
          </cell>
          <cell r="BJ536" t="str">
            <v/>
          </cell>
          <cell r="BK536" t="str">
            <v/>
          </cell>
          <cell r="BL536" t="str">
            <v/>
          </cell>
          <cell r="BM536" t="str">
            <v/>
          </cell>
          <cell r="BN536" t="str">
            <v/>
          </cell>
          <cell r="BO536" t="str">
            <v/>
          </cell>
          <cell r="BP536">
            <v>0</v>
          </cell>
        </row>
        <row r="537">
          <cell r="A537" t="str">
            <v>Elemental Guardsman</v>
          </cell>
          <cell r="C537">
            <v>0</v>
          </cell>
          <cell r="AK537" t="str">
            <v/>
          </cell>
          <cell r="AL537" t="str">
            <v/>
          </cell>
          <cell r="AM537" t="str">
            <v/>
          </cell>
          <cell r="AN537" t="str">
            <v/>
          </cell>
          <cell r="AO537" t="str">
            <v/>
          </cell>
          <cell r="AP537" t="str">
            <v/>
          </cell>
          <cell r="AQ537" t="str">
            <v/>
          </cell>
          <cell r="AR537" t="str">
            <v/>
          </cell>
          <cell r="AS537" t="str">
            <v/>
          </cell>
          <cell r="AT537" t="str">
            <v/>
          </cell>
          <cell r="AU537" t="str">
            <v/>
          </cell>
          <cell r="AV537" t="str">
            <v/>
          </cell>
          <cell r="AW537" t="str">
            <v/>
          </cell>
          <cell r="AX537" t="str">
            <v/>
          </cell>
          <cell r="AY537" t="str">
            <v/>
          </cell>
          <cell r="AZ537" t="str">
            <v/>
          </cell>
          <cell r="BA537" t="str">
            <v/>
          </cell>
          <cell r="BB537" t="str">
            <v/>
          </cell>
          <cell r="BC537" t="str">
            <v/>
          </cell>
          <cell r="BD537" t="str">
            <v/>
          </cell>
          <cell r="BE537" t="str">
            <v/>
          </cell>
          <cell r="BF537" t="str">
            <v/>
          </cell>
          <cell r="BG537" t="str">
            <v/>
          </cell>
          <cell r="BH537" t="str">
            <v/>
          </cell>
          <cell r="BI537" t="str">
            <v/>
          </cell>
          <cell r="BJ537" t="str">
            <v/>
          </cell>
          <cell r="BK537" t="str">
            <v/>
          </cell>
          <cell r="BL537" t="str">
            <v/>
          </cell>
          <cell r="BM537" t="str">
            <v/>
          </cell>
          <cell r="BN537" t="str">
            <v/>
          </cell>
          <cell r="BO537" t="str">
            <v/>
          </cell>
          <cell r="BP537">
            <v>0</v>
          </cell>
        </row>
        <row r="538">
          <cell r="A538" t="str">
            <v>Elemental Savant (Air)</v>
          </cell>
          <cell r="B538" t="str">
            <v>Ele</v>
          </cell>
          <cell r="C538">
            <v>0</v>
          </cell>
          <cell r="G538" t="str">
            <v>1st:]Elemental Transition[Starts path toward becoming an Air Elemental.</v>
          </cell>
          <cell r="H538" t="str">
            <v>][Immune to Sleep effects.</v>
          </cell>
          <cell r="I538" t="str">
            <v>][Cannot use Energy Substitution to get Acid or Earth dmg.</v>
          </cell>
          <cell r="J538" t="str">
            <v>1st:]Resistance (Ex)[Lightning Resistance: 5</v>
          </cell>
          <cell r="K538" t="str">
            <v>1st:]Spells per day[+1 level per Elemental Savant level (except 10th)</v>
          </cell>
          <cell r="L538" t="str">
            <v>2nd:]Elemental Focus (Ex)[+0 save DC bonus for Lightning spells.</v>
          </cell>
          <cell r="M538" t="str">
            <v>3rd:]Elemental Penetration (Ex) +1[Competence bonus to caster</v>
          </cell>
          <cell r="N538" t="str">
            <v>][level for Lightning spells.</v>
          </cell>
          <cell r="O538" t="str">
            <v>4th:]Elemental Transition[Darkvision 60', immune: Paralysis</v>
          </cell>
          <cell r="P538" t="str">
            <v>4th:]Resistance (Ex)[Lightning Resistance: 10</v>
          </cell>
          <cell r="Q538" t="str">
            <v>6th:]Elemental Penetration (Ex) +2[Competence bonus to caster</v>
          </cell>
          <cell r="R538" t="str">
            <v>][level for Lightning spells.</v>
          </cell>
          <cell r="S538" t="str">
            <v>7th:]Elemental Transition[Immune to Stunning attacks.</v>
          </cell>
          <cell r="T538" t="str">
            <v>7th:]Resistance (Ex)[Lightning Resistance: 15</v>
          </cell>
          <cell r="U538" t="str">
            <v>9th:]Elemental Penetration (Ex) +3[Competence bonus to caster</v>
          </cell>
          <cell r="V538" t="str">
            <v>][level for Lightning spells.</v>
          </cell>
          <cell r="W538" t="str">
            <v>10th:]Immunity (Ex)[Immune to Lightning.</v>
          </cell>
          <cell r="X538" t="str">
            <v>10th:]Elemental Perfection[Becomes an Air Elemental.</v>
          </cell>
          <cell r="Y538" t="str">
            <v>][Immune to Poison, Sleep, Paralysis, Stunning, Critical Hits, Flanking</v>
          </cell>
          <cell r="Z538" t="str">
            <v>][Gains speed, movement modes, special attacks and qualities of</v>
          </cell>
          <cell r="AA538" t="str">
            <v>][Medium-sized Air Elemental.  (Save DC for special attacks is 20 +</v>
          </cell>
          <cell r="AB538" t="str">
            <v>][CON modifier).  +2 CHA-based skill and ability checks to creatures of</v>
          </cell>
          <cell r="AC538" t="str">
            <v>][the Air type and other Elemental Savants who have chosen Air.</v>
          </cell>
          <cell r="AD538" t="str">
            <v>][Double damage from Acid and Earth spells (if saves, no damage).</v>
          </cell>
          <cell r="AK538" t="str">
            <v/>
          </cell>
          <cell r="AL538" t="str">
            <v/>
          </cell>
          <cell r="AM538" t="str">
            <v/>
          </cell>
          <cell r="AN538" t="str">
            <v/>
          </cell>
          <cell r="AO538" t="str">
            <v/>
          </cell>
          <cell r="AP538" t="str">
            <v/>
          </cell>
          <cell r="AQ538" t="str">
            <v/>
          </cell>
          <cell r="AR538" t="str">
            <v/>
          </cell>
          <cell r="AS538" t="str">
            <v/>
          </cell>
          <cell r="AT538" t="str">
            <v/>
          </cell>
          <cell r="AU538" t="str">
            <v/>
          </cell>
          <cell r="AV538" t="str">
            <v/>
          </cell>
          <cell r="AW538" t="str">
            <v/>
          </cell>
          <cell r="AX538" t="str">
            <v/>
          </cell>
          <cell r="AY538" t="str">
            <v/>
          </cell>
          <cell r="AZ538" t="str">
            <v/>
          </cell>
          <cell r="BA538" t="str">
            <v/>
          </cell>
          <cell r="BB538" t="str">
            <v/>
          </cell>
          <cell r="BC538" t="str">
            <v/>
          </cell>
          <cell r="BD538" t="str">
            <v/>
          </cell>
          <cell r="BE538" t="str">
            <v/>
          </cell>
          <cell r="BF538" t="str">
            <v/>
          </cell>
          <cell r="BG538" t="str">
            <v/>
          </cell>
          <cell r="BH538" t="str">
            <v/>
          </cell>
          <cell r="BI538" t="str">
            <v/>
          </cell>
          <cell r="BJ538" t="str">
            <v/>
          </cell>
          <cell r="BK538" t="str">
            <v/>
          </cell>
          <cell r="BL538" t="str">
            <v/>
          </cell>
          <cell r="BM538" t="str">
            <v/>
          </cell>
          <cell r="BN538" t="str">
            <v/>
          </cell>
          <cell r="BO538" t="str">
            <v/>
          </cell>
          <cell r="BP538">
            <v>0</v>
          </cell>
        </row>
        <row r="539">
          <cell r="A539" t="str">
            <v>Elemental Savant (Earth)</v>
          </cell>
          <cell r="B539" t="str">
            <v>Ele</v>
          </cell>
          <cell r="C539">
            <v>0</v>
          </cell>
          <cell r="G539" t="str">
            <v>1st:]Elemental Transition[Starts path toward becoming an Earth Elemental.</v>
          </cell>
          <cell r="H539" t="str">
            <v>][Immune to Sleep effects.</v>
          </cell>
          <cell r="I539" t="str">
            <v>][Cannot use Energy Substitution to get Air or Electricity dmg.</v>
          </cell>
          <cell r="J539" t="str">
            <v>1st:]Resistance (Ex)[Acid Resistance: 5</v>
          </cell>
          <cell r="K539" t="str">
            <v>1st:]Spells per day[+1 level per Elemental Savant level (except 10th)</v>
          </cell>
          <cell r="L539" t="str">
            <v>2nd:]Elemental Focus (Ex)[+0 save DC bonus for Acid spells.</v>
          </cell>
          <cell r="M539" t="str">
            <v>3rd:]Elemental Penetration (Ex) +1[Competence bonus to caster</v>
          </cell>
          <cell r="N539" t="str">
            <v>][level for Acid spells.</v>
          </cell>
          <cell r="O539" t="str">
            <v>4th:]Elemental Transition[Darkvision 60', immune: Paralysis</v>
          </cell>
          <cell r="P539" t="str">
            <v>4th:]Resistance (Ex)[Acid Resistance: 10</v>
          </cell>
          <cell r="Q539" t="str">
            <v>6th:]Elemental Penetration (Ex) +2[Competence bonus to caster</v>
          </cell>
          <cell r="R539" t="str">
            <v>][level for Acid spells.</v>
          </cell>
          <cell r="S539" t="str">
            <v>7th:]Elemental Transition[Immune to Stunning attacks.</v>
          </cell>
          <cell r="T539" t="str">
            <v>7th:]Resistance (Ex)[Acid Resistance: 15</v>
          </cell>
          <cell r="U539" t="str">
            <v>9th:]Elemental Penetration (Ex) +3[Competence bonus to caster</v>
          </cell>
          <cell r="V539" t="str">
            <v>][level for Acid spells.</v>
          </cell>
          <cell r="W539" t="str">
            <v>10th:]Immunity (Ex)[Immune to Acid.</v>
          </cell>
          <cell r="X539" t="str">
            <v>10th:]Elemental Perfection[Becomes an Acid Elemental.</v>
          </cell>
          <cell r="Y539" t="str">
            <v>][Immune to Poison, Sleep, Paralysis, Stunning, Critical Hits, Flanking</v>
          </cell>
          <cell r="Z539" t="str">
            <v>][Gains speed, movement modes, special attacks and qualities of</v>
          </cell>
          <cell r="AA539" t="str">
            <v>][Medium-sized Acid Elemental.  (Save DC for special attacks is 20 +</v>
          </cell>
          <cell r="AB539" t="str">
            <v>][CON modifier).  +2 CHA-based skill and ability checks to creatures of</v>
          </cell>
          <cell r="AC539" t="str">
            <v>][the Acid type and other Elemental Savants who have chosen Acid.</v>
          </cell>
          <cell r="AD539" t="str">
            <v>][Double damage from Air and Electricity spells (if saves, no damage).</v>
          </cell>
          <cell r="AK539" t="str">
            <v/>
          </cell>
          <cell r="AL539" t="str">
            <v/>
          </cell>
          <cell r="AM539" t="str">
            <v/>
          </cell>
          <cell r="AN539" t="str">
            <v/>
          </cell>
          <cell r="AO539" t="str">
            <v/>
          </cell>
          <cell r="AP539" t="str">
            <v/>
          </cell>
          <cell r="AQ539" t="str">
            <v/>
          </cell>
          <cell r="AR539" t="str">
            <v/>
          </cell>
          <cell r="AS539" t="str">
            <v/>
          </cell>
          <cell r="AT539" t="str">
            <v/>
          </cell>
          <cell r="AU539" t="str">
            <v/>
          </cell>
          <cell r="AV539" t="str">
            <v/>
          </cell>
          <cell r="AW539" t="str">
            <v/>
          </cell>
          <cell r="AX539" t="str">
            <v/>
          </cell>
          <cell r="AY539" t="str">
            <v/>
          </cell>
          <cell r="AZ539" t="str">
            <v/>
          </cell>
          <cell r="BA539" t="str">
            <v/>
          </cell>
          <cell r="BB539" t="str">
            <v/>
          </cell>
          <cell r="BC539" t="str">
            <v/>
          </cell>
          <cell r="BD539" t="str">
            <v/>
          </cell>
          <cell r="BE539" t="str">
            <v/>
          </cell>
          <cell r="BF539" t="str">
            <v/>
          </cell>
          <cell r="BG539" t="str">
            <v/>
          </cell>
          <cell r="BH539" t="str">
            <v/>
          </cell>
          <cell r="BI539" t="str">
            <v/>
          </cell>
          <cell r="BJ539" t="str">
            <v/>
          </cell>
          <cell r="BK539" t="str">
            <v/>
          </cell>
          <cell r="BL539" t="str">
            <v/>
          </cell>
          <cell r="BM539" t="str">
            <v/>
          </cell>
          <cell r="BN539" t="str">
            <v/>
          </cell>
          <cell r="BO539" t="str">
            <v/>
          </cell>
          <cell r="BP539">
            <v>0</v>
          </cell>
        </row>
        <row r="540">
          <cell r="A540" t="str">
            <v>Elemental Savant (Fire)</v>
          </cell>
          <cell r="B540" t="str">
            <v>Ele</v>
          </cell>
          <cell r="C540">
            <v>0</v>
          </cell>
          <cell r="G540" t="str">
            <v>1st:]Elemental Transition[Starts path toward becoming an Fire Elemental.</v>
          </cell>
          <cell r="H540" t="str">
            <v>][Immune to Sleep effects.</v>
          </cell>
          <cell r="I540" t="str">
            <v>][Cannot use Energy Substitution to get Cold or Water dmg.</v>
          </cell>
          <cell r="J540" t="str">
            <v>1st:]Resistance (Ex)[Fire Resistance: 5</v>
          </cell>
          <cell r="K540" t="str">
            <v>1st:]Spells per day[+1 level per Elemental Savant level (except 10th)</v>
          </cell>
          <cell r="L540" t="str">
            <v>2nd:]Elemental Focus (Ex)[+0 save DC bonus for Fire spells.</v>
          </cell>
          <cell r="M540" t="str">
            <v>3rd:]Elemental Penetration (Ex) +1[Competence bonus to caster</v>
          </cell>
          <cell r="N540" t="str">
            <v>][level for Fire spells.</v>
          </cell>
          <cell r="O540" t="str">
            <v>4th:]Elemental Transition[Darkvision 60', immune: Paralysis</v>
          </cell>
          <cell r="P540" t="str">
            <v>4th:]Resistance (Ex)[Fire Resistance: 10</v>
          </cell>
          <cell r="Q540" t="str">
            <v>6th:]Elemental Penetration (Ex) +2[Competence bonus to caster</v>
          </cell>
          <cell r="R540" t="str">
            <v>][level for Fire spells.</v>
          </cell>
          <cell r="S540" t="str">
            <v>7th:]Elemental Transition[Immune to Stunning attacks.</v>
          </cell>
          <cell r="T540" t="str">
            <v>7th:]Resistance (Ex)[Fire Resistance: 15</v>
          </cell>
          <cell r="U540" t="str">
            <v>9th:]Elemental Penetration (Ex) +3[Competence bonus to caster</v>
          </cell>
          <cell r="V540" t="str">
            <v>][level for Fire spells.</v>
          </cell>
          <cell r="W540" t="str">
            <v>10th:]Immunity (Ex)[Immune to Fire.</v>
          </cell>
          <cell r="X540" t="str">
            <v>10th:]Elemental Perfection[Becomes an Fire Elemental.</v>
          </cell>
          <cell r="Y540" t="str">
            <v>][Immune to Poison, Sleep, Paralysis, Stunning, Critical Hits, Flanking</v>
          </cell>
          <cell r="Z540" t="str">
            <v>][Gains speed, movement modes, special attacks and qualities of</v>
          </cell>
          <cell r="AA540" t="str">
            <v>][Medium-sized Fire Elemental.  (Save DC for special attacks is 20 +</v>
          </cell>
          <cell r="AB540" t="str">
            <v>][CON modifier).  +2 CHA-based skill and ability checks to creatures of</v>
          </cell>
          <cell r="AC540" t="str">
            <v>][the Fire type and other Elemental Savants who have chosen Fire.</v>
          </cell>
          <cell r="AD540" t="str">
            <v>][Double damage from Cold and Water spells (if saves, no damage).</v>
          </cell>
          <cell r="AK540" t="str">
            <v/>
          </cell>
          <cell r="AL540" t="str">
            <v/>
          </cell>
          <cell r="AM540" t="str">
            <v/>
          </cell>
          <cell r="AN540" t="str">
            <v/>
          </cell>
          <cell r="AO540" t="str">
            <v/>
          </cell>
          <cell r="AP540" t="str">
            <v/>
          </cell>
          <cell r="AQ540" t="str">
            <v/>
          </cell>
          <cell r="AR540" t="str">
            <v/>
          </cell>
          <cell r="AS540" t="str">
            <v/>
          </cell>
          <cell r="AT540" t="str">
            <v/>
          </cell>
          <cell r="AU540" t="str">
            <v/>
          </cell>
          <cell r="AV540" t="str">
            <v/>
          </cell>
          <cell r="AW540" t="str">
            <v/>
          </cell>
          <cell r="AX540" t="str">
            <v/>
          </cell>
          <cell r="AY540" t="str">
            <v/>
          </cell>
          <cell r="AZ540" t="str">
            <v/>
          </cell>
          <cell r="BA540" t="str">
            <v/>
          </cell>
          <cell r="BB540" t="str">
            <v/>
          </cell>
          <cell r="BC540" t="str">
            <v/>
          </cell>
          <cell r="BD540" t="str">
            <v/>
          </cell>
          <cell r="BE540" t="str">
            <v/>
          </cell>
          <cell r="BF540" t="str">
            <v/>
          </cell>
          <cell r="BG540" t="str">
            <v/>
          </cell>
          <cell r="BH540" t="str">
            <v/>
          </cell>
          <cell r="BI540" t="str">
            <v/>
          </cell>
          <cell r="BJ540" t="str">
            <v/>
          </cell>
          <cell r="BK540" t="str">
            <v/>
          </cell>
          <cell r="BL540" t="str">
            <v/>
          </cell>
          <cell r="BM540" t="str">
            <v/>
          </cell>
          <cell r="BN540" t="str">
            <v/>
          </cell>
          <cell r="BO540" t="str">
            <v/>
          </cell>
          <cell r="BP540">
            <v>0</v>
          </cell>
        </row>
        <row r="541">
          <cell r="A541" t="str">
            <v>Elemental Savant (Water)</v>
          </cell>
          <cell r="B541" t="str">
            <v>Ele</v>
          </cell>
          <cell r="C541">
            <v>0</v>
          </cell>
          <cell r="G541" t="str">
            <v>1st:]Elemental Transition[Starts path toward becoming an Water Elemental.</v>
          </cell>
          <cell r="H541" t="str">
            <v>][Immune to Sleep effects.</v>
          </cell>
          <cell r="I541" t="str">
            <v>][Cannot use Energy Substitution to get Fire dmg.</v>
          </cell>
          <cell r="J541" t="str">
            <v>1st:]Resistance (Ex)[Cold Resistance: 5</v>
          </cell>
          <cell r="K541" t="str">
            <v>1st:]Spells per day[+1 level per Elemental Savant level (except 10th)</v>
          </cell>
          <cell r="L541" t="str">
            <v>2nd:]Elemental Focus (Ex)[+0 save DC bonus for Cold spells.</v>
          </cell>
          <cell r="M541" t="str">
            <v>3rd:]Elemental Penetration (Ex) +1[Competence bonus to caster</v>
          </cell>
          <cell r="N541" t="str">
            <v>][level for Cold spells.</v>
          </cell>
          <cell r="O541" t="str">
            <v>4th:]Elemental Transition[Darkvision 60', immune: Paralysis</v>
          </cell>
          <cell r="P541" t="str">
            <v>4th:]Resistance (Ex)[Cold Resistance: 10</v>
          </cell>
          <cell r="Q541" t="str">
            <v>6th:]Elemental Penetration (Ex) +2[Competence bonus to caster</v>
          </cell>
          <cell r="R541" t="str">
            <v>][level for Cold spells.</v>
          </cell>
          <cell r="S541" t="str">
            <v>7th:]Elemental Transition[Immune to Stunning attacks.</v>
          </cell>
          <cell r="T541" t="str">
            <v>7th:]Resistance (Ex)[Cold Resistance: 15</v>
          </cell>
          <cell r="U541" t="str">
            <v>9th:]Elemental Penetration (Ex) +3[Competence bonus to caster</v>
          </cell>
          <cell r="V541" t="str">
            <v>][level for Cold spells.</v>
          </cell>
          <cell r="W541" t="str">
            <v>10th:]Immunity (Ex)[Immune to Cold.</v>
          </cell>
          <cell r="X541" t="str">
            <v>10th:]Elemental Perfection[Becomes a Water Elemental.</v>
          </cell>
          <cell r="Y541" t="str">
            <v>][Immune to Poison, Sleep, Paralysis, Stunning, Critical Hits, Flanking</v>
          </cell>
          <cell r="Z541" t="str">
            <v>][Gains speed, movement modes, special attacks and qualities of</v>
          </cell>
          <cell r="AA541" t="str">
            <v>][Medium-sized Water Elemental.  (Save DC for special attacks is 20 +</v>
          </cell>
          <cell r="AB541" t="str">
            <v>][CON modifier).  +2 CHA-based skill and ability checks to creatures of</v>
          </cell>
          <cell r="AC541" t="str">
            <v>][the Water type and other Elemental Savants who have chosen Water.</v>
          </cell>
          <cell r="AD541" t="str">
            <v>][Double damage from Fire spells (if saves, no damage).</v>
          </cell>
          <cell r="AK541" t="str">
            <v/>
          </cell>
          <cell r="AL541" t="str">
            <v/>
          </cell>
          <cell r="AM541" t="str">
            <v/>
          </cell>
          <cell r="AN541" t="str">
            <v/>
          </cell>
          <cell r="AO541" t="str">
            <v/>
          </cell>
          <cell r="AP541" t="str">
            <v/>
          </cell>
          <cell r="AQ541" t="str">
            <v/>
          </cell>
          <cell r="AR541" t="str">
            <v/>
          </cell>
          <cell r="AS541" t="str">
            <v/>
          </cell>
          <cell r="AT541" t="str">
            <v/>
          </cell>
          <cell r="AU541" t="str">
            <v/>
          </cell>
          <cell r="AV541" t="str">
            <v/>
          </cell>
          <cell r="AW541" t="str">
            <v/>
          </cell>
          <cell r="AX541" t="str">
            <v/>
          </cell>
          <cell r="AY541" t="str">
            <v/>
          </cell>
          <cell r="AZ541" t="str">
            <v/>
          </cell>
          <cell r="BA541" t="str">
            <v/>
          </cell>
          <cell r="BB541" t="str">
            <v/>
          </cell>
          <cell r="BC541" t="str">
            <v/>
          </cell>
          <cell r="BD541" t="str">
            <v/>
          </cell>
          <cell r="BE541" t="str">
            <v/>
          </cell>
          <cell r="BF541" t="str">
            <v/>
          </cell>
          <cell r="BG541" t="str">
            <v/>
          </cell>
          <cell r="BH541" t="str">
            <v/>
          </cell>
          <cell r="BI541" t="str">
            <v/>
          </cell>
          <cell r="BJ541" t="str">
            <v/>
          </cell>
          <cell r="BK541" t="str">
            <v/>
          </cell>
          <cell r="BL541" t="str">
            <v/>
          </cell>
          <cell r="BM541" t="str">
            <v/>
          </cell>
          <cell r="BN541" t="str">
            <v/>
          </cell>
          <cell r="BO541" t="str">
            <v/>
          </cell>
          <cell r="BP541">
            <v>0</v>
          </cell>
        </row>
        <row r="542">
          <cell r="A542" t="str">
            <v>Elf Treerunner</v>
          </cell>
          <cell r="B542" t="str">
            <v>.</v>
          </cell>
          <cell r="C542">
            <v>0</v>
          </cell>
          <cell r="D542" t="str">
            <v>]Light Armor[</v>
          </cell>
          <cell r="F542" t="str">
            <v>]Simple, Martial Weapons[</v>
          </cell>
          <cell r="G542" t="str">
            <v>1st:]Treewalking (Ex)[Climb trees with 100% success at normal move.  Doesn't loose Dex bonus.</v>
          </cell>
          <cell r="H542" t="str">
            <v>2nd:]Trackless Step (Ex)[Cannot be tracked through forests.</v>
          </cell>
          <cell r="I542" t="str">
            <v>2nd:]Weapons of the Order (Ex)[Gains the Weapon Focus (Longbow) feat.</v>
          </cell>
          <cell r="J542" t="str">
            <v>3rd:]Tree Running (Su)[Can stand on branches of any thickness as if they were a solid surface.</v>
          </cell>
          <cell r="K542" t="str">
            <v>][Can jump from any part of a tree to another w/o penalty as long as a jump check is made.</v>
          </cell>
          <cell r="L542" t="str">
            <v>4th:]Speak with Plants (Sp)[4/day can cast Speak with Plants as a level 0 druid.</v>
          </cell>
          <cell r="M542" t="str">
            <v>5th:]Arboreal Ally (Su)[Standard action to call foliage forth for an aid another action.</v>
          </cell>
          <cell r="N542" t="str">
            <v>6th:]Arboreal Ambush (Su)[May hide (+15 circumstance bonus) for up to 12 hours/day inside a tree.</v>
          </cell>
          <cell r="O542" t="str">
            <v>7th:]Darkvision (Ex)[60' or +30' if already has.</v>
          </cell>
          <cell r="P542" t="str">
            <v>8th:]Arboreal Gate (Su)[4/day can enter a tree, travel to another, &amp; then exit that tree.</v>
          </cell>
          <cell r="Q542" t="str">
            <v>][Entering &amp; exiting are both full round actions.  Exit tree must be visible from entrance tree. Travel takes 1d6 rounds.</v>
          </cell>
          <cell r="AK542" t="str">
            <v/>
          </cell>
          <cell r="AL542" t="str">
            <v/>
          </cell>
          <cell r="AM542" t="str">
            <v/>
          </cell>
          <cell r="AN542" t="str">
            <v/>
          </cell>
          <cell r="AO542" t="str">
            <v/>
          </cell>
          <cell r="AP542" t="str">
            <v/>
          </cell>
          <cell r="AQ542" t="str">
            <v/>
          </cell>
          <cell r="AR542" t="str">
            <v/>
          </cell>
          <cell r="AS542" t="str">
            <v/>
          </cell>
          <cell r="AT542" t="str">
            <v/>
          </cell>
          <cell r="AU542" t="str">
            <v/>
          </cell>
          <cell r="AV542" t="str">
            <v/>
          </cell>
          <cell r="AW542" t="str">
            <v/>
          </cell>
          <cell r="AX542" t="str">
            <v/>
          </cell>
          <cell r="AY542" t="str">
            <v/>
          </cell>
          <cell r="AZ542" t="str">
            <v/>
          </cell>
          <cell r="BA542" t="str">
            <v/>
          </cell>
          <cell r="BB542" t="str">
            <v/>
          </cell>
          <cell r="BC542" t="str">
            <v/>
          </cell>
          <cell r="BD542" t="str">
            <v/>
          </cell>
          <cell r="BE542" t="str">
            <v/>
          </cell>
          <cell r="BF542" t="str">
            <v/>
          </cell>
          <cell r="BG542" t="str">
            <v/>
          </cell>
          <cell r="BH542" t="str">
            <v/>
          </cell>
          <cell r="BI542" t="str">
            <v/>
          </cell>
          <cell r="BJ542" t="str">
            <v/>
          </cell>
          <cell r="BK542" t="str">
            <v/>
          </cell>
          <cell r="BL542" t="str">
            <v/>
          </cell>
          <cell r="BM542" t="str">
            <v/>
          </cell>
          <cell r="BN542" t="str">
            <v/>
          </cell>
          <cell r="BO542" t="str">
            <v/>
          </cell>
          <cell r="BP542">
            <v>0</v>
          </cell>
        </row>
        <row r="543">
          <cell r="A543" t="str">
            <v>Embermage</v>
          </cell>
          <cell r="B543" t="str">
            <v>.</v>
          </cell>
          <cell r="C543">
            <v>0</v>
          </cell>
          <cell r="G543" t="str">
            <v>1st:] Spells per day[+1 spellcasting level per 2 Embermage levels.</v>
          </cell>
          <cell r="H543" t="str">
            <v>1st:] Burning Touch[Free action to burn foe with touch for 1d4+1 (max +5)</v>
          </cell>
          <cell r="I543" t="str">
            <v>][The character takes 1 point of damage per use of this ability.</v>
          </cell>
          <cell r="J543" t="str">
            <v>2nd:] Burning Blood[By inflicting 1 to 5 dmg on himself, he inflicts 1d6 to 5d6 on foes.</v>
          </cell>
          <cell r="K543" t="str">
            <v>4th:] Fingers of Fire[Can create up to 5 spurts of flame up to 30' away.</v>
          </cell>
          <cell r="L543" t="str">
            <v>][Each spurt requires a ranged touch attack &amp; does 2d6 dmg.</v>
          </cell>
          <cell r="M543" t="str">
            <v>][The embermage takes 2 dmg per spurt.</v>
          </cell>
          <cell r="N543" t="str">
            <v>6th:] Burning Blood Backlash[Any P or S damage to the embermage results</v>
          </cell>
          <cell r="O543" t="str">
            <v>][in everyone within 5' taking 1d6 dmg.</v>
          </cell>
          <cell r="P543" t="str">
            <v>8th:] Tounge of Fire[1/day can spit to make a flaming shield (+3 AC) &amp; a flame blade</v>
          </cell>
          <cell r="Q543" t="str">
            <v>9th:] Eyes of Fire[Spits fire for up to 10d6 damage. Targets get only 1/2 normal resistance.</v>
          </cell>
          <cell r="R543" t="str">
            <v>10th:] Internal Explosion[As implosion, but with fire.</v>
          </cell>
          <cell r="AK543" t="str">
            <v/>
          </cell>
          <cell r="AL543" t="str">
            <v/>
          </cell>
          <cell r="AM543" t="str">
            <v/>
          </cell>
          <cell r="AN543" t="str">
            <v/>
          </cell>
          <cell r="AO543" t="str">
            <v/>
          </cell>
          <cell r="AP543" t="str">
            <v/>
          </cell>
          <cell r="AQ543" t="str">
            <v/>
          </cell>
          <cell r="AR543" t="str">
            <v/>
          </cell>
          <cell r="AS543" t="str">
            <v/>
          </cell>
          <cell r="AT543" t="str">
            <v/>
          </cell>
          <cell r="AU543" t="str">
            <v/>
          </cell>
          <cell r="AV543" t="str">
            <v/>
          </cell>
          <cell r="AW543" t="str">
            <v/>
          </cell>
          <cell r="AX543" t="str">
            <v/>
          </cell>
          <cell r="AY543" t="str">
            <v/>
          </cell>
          <cell r="AZ543" t="str">
            <v/>
          </cell>
          <cell r="BA543" t="str">
            <v/>
          </cell>
          <cell r="BB543" t="str">
            <v/>
          </cell>
          <cell r="BC543" t="str">
            <v/>
          </cell>
          <cell r="BD543" t="str">
            <v/>
          </cell>
          <cell r="BE543" t="str">
            <v/>
          </cell>
          <cell r="BF543" t="str">
            <v/>
          </cell>
          <cell r="BG543" t="str">
            <v/>
          </cell>
          <cell r="BH543" t="str">
            <v/>
          </cell>
          <cell r="BI543" t="str">
            <v/>
          </cell>
          <cell r="BJ543" t="str">
            <v/>
          </cell>
          <cell r="BK543" t="str">
            <v/>
          </cell>
          <cell r="BL543" t="str">
            <v/>
          </cell>
          <cell r="BM543" t="str">
            <v/>
          </cell>
          <cell r="BN543" t="str">
            <v/>
          </cell>
          <cell r="BO543" t="str">
            <v/>
          </cell>
          <cell r="BP543">
            <v>0</v>
          </cell>
        </row>
        <row r="544">
          <cell r="A544" t="str">
            <v>Emerald Magistrate</v>
          </cell>
          <cell r="C544">
            <v>0</v>
          </cell>
          <cell r="AK544" t="str">
            <v/>
          </cell>
          <cell r="AL544" t="str">
            <v/>
          </cell>
          <cell r="AM544" t="str">
            <v/>
          </cell>
          <cell r="AN544" t="str">
            <v/>
          </cell>
          <cell r="AO544" t="str">
            <v/>
          </cell>
          <cell r="AP544" t="str">
            <v/>
          </cell>
          <cell r="AQ544" t="str">
            <v/>
          </cell>
          <cell r="AR544" t="str">
            <v/>
          </cell>
          <cell r="AS544" t="str">
            <v/>
          </cell>
          <cell r="AT544" t="str">
            <v/>
          </cell>
          <cell r="AU544" t="str">
            <v/>
          </cell>
          <cell r="AV544" t="str">
            <v/>
          </cell>
          <cell r="AW544" t="str">
            <v/>
          </cell>
          <cell r="AX544" t="str">
            <v/>
          </cell>
          <cell r="AY544" t="str">
            <v/>
          </cell>
          <cell r="AZ544" t="str">
            <v/>
          </cell>
          <cell r="BA544" t="str">
            <v/>
          </cell>
          <cell r="BB544" t="str">
            <v/>
          </cell>
          <cell r="BC544" t="str">
            <v/>
          </cell>
          <cell r="BD544" t="str">
            <v/>
          </cell>
          <cell r="BE544" t="str">
            <v/>
          </cell>
          <cell r="BF544" t="str">
            <v/>
          </cell>
          <cell r="BG544" t="str">
            <v/>
          </cell>
          <cell r="BH544" t="str">
            <v/>
          </cell>
          <cell r="BI544" t="str">
            <v/>
          </cell>
          <cell r="BJ544" t="str">
            <v/>
          </cell>
          <cell r="BK544" t="str">
            <v/>
          </cell>
          <cell r="BL544" t="str">
            <v/>
          </cell>
          <cell r="BM544" t="str">
            <v/>
          </cell>
          <cell r="BN544" t="str">
            <v/>
          </cell>
          <cell r="BO544" t="str">
            <v/>
          </cell>
          <cell r="BP544">
            <v>0</v>
          </cell>
        </row>
        <row r="545">
          <cell r="A545" t="str">
            <v>Enchanter</v>
          </cell>
          <cell r="B545" t="str">
            <v>.</v>
          </cell>
          <cell r="C545">
            <v>0</v>
          </cell>
          <cell r="F545" t="str">
            <v>]Wizardly Weapons[Club, dagger, heavy &amp; light crossbow, quarterstaff</v>
          </cell>
          <cell r="G545" t="str">
            <v>]Bonus Language[May take Draconic as a bonus language.</v>
          </cell>
          <cell r="H545" t="str">
            <v>1st:]Arcane Spells (Sp)[Intelligence determines DC, Bonus Spells.</v>
          </cell>
          <cell r="I545" t="str">
            <v>1st:]Familiar (Ex)[</v>
          </cell>
          <cell r="J545" t="str">
            <v>1st:]Scribe Scroll (Ex)[Per the feat.</v>
          </cell>
          <cell r="K545" t="str">
            <v xml:space="preserve">1st:]Spellbook (Ex)[Starts with all 0 level spells and any three 1st level spells, </v>
          </cell>
          <cell r="L545" t="str">
            <v>][plus one spell per point of Intelligence bonus.  Add 2 spells per class level.</v>
          </cell>
          <cell r="M545" t="str">
            <v>1st:]Spell Mastery (Sp)[Read Magic</v>
          </cell>
          <cell r="N545" t="str">
            <v>1st:]Bonus Metamagic Feat (Ex)[1 feat(s) earned.</v>
          </cell>
          <cell r="O545" t="str">
            <v>1st:]School Specialization (Ex)[</v>
          </cell>
          <cell r="AK545" t="str">
            <v/>
          </cell>
          <cell r="AL545" t="str">
            <v/>
          </cell>
          <cell r="AM545" t="str">
            <v/>
          </cell>
          <cell r="AN545" t="str">
            <v/>
          </cell>
          <cell r="AO545" t="str">
            <v/>
          </cell>
          <cell r="AP545" t="str">
            <v/>
          </cell>
          <cell r="AQ545" t="str">
            <v/>
          </cell>
          <cell r="AR545" t="str">
            <v/>
          </cell>
          <cell r="AS545" t="str">
            <v/>
          </cell>
          <cell r="AT545" t="str">
            <v/>
          </cell>
          <cell r="AU545" t="str">
            <v/>
          </cell>
          <cell r="AV545" t="str">
            <v/>
          </cell>
          <cell r="AW545" t="str">
            <v/>
          </cell>
          <cell r="AX545" t="str">
            <v/>
          </cell>
          <cell r="AY545" t="str">
            <v/>
          </cell>
          <cell r="AZ545" t="str">
            <v/>
          </cell>
          <cell r="BA545" t="str">
            <v/>
          </cell>
          <cell r="BB545" t="str">
            <v/>
          </cell>
          <cell r="BC545" t="str">
            <v/>
          </cell>
          <cell r="BD545" t="str">
            <v/>
          </cell>
          <cell r="BE545" t="str">
            <v/>
          </cell>
          <cell r="BF545" t="str">
            <v/>
          </cell>
          <cell r="BG545" t="str">
            <v/>
          </cell>
          <cell r="BH545" t="str">
            <v/>
          </cell>
          <cell r="BI545" t="str">
            <v/>
          </cell>
          <cell r="BJ545" t="str">
            <v/>
          </cell>
          <cell r="BK545" t="str">
            <v/>
          </cell>
          <cell r="BL545" t="str">
            <v/>
          </cell>
          <cell r="BM545" t="str">
            <v/>
          </cell>
          <cell r="BN545" t="str">
            <v/>
          </cell>
          <cell r="BO545" t="str">
            <v/>
          </cell>
          <cell r="BP545">
            <v>0</v>
          </cell>
        </row>
        <row r="546">
          <cell r="A546" t="str">
            <v>Epic Athlete</v>
          </cell>
          <cell r="B546" t="str">
            <v>.</v>
          </cell>
          <cell r="C546">
            <v>0</v>
          </cell>
          <cell r="F546" t="str">
            <v>]Simple, Martial Weapons[</v>
          </cell>
          <cell r="G546" t="str">
            <v>1st:]Brawler (Ex)[Deals normal damage with unarmed attacks.  (1d2 damage)</v>
          </cell>
          <cell r="H546" t="str">
            <v>1st:]Fame (Ex)[+2  bonus to Charisma based skill &amp; ability checks.</v>
          </cell>
          <cell r="I546" t="str">
            <v>2nd:]Improved Speed (Ex)[+10' base speed.</v>
          </cell>
          <cell r="J546" t="str">
            <v>3rd:]Far Throw (Ex)[Double the range increment for any thrown weapons.</v>
          </cell>
          <cell r="K546" t="str">
            <v>][If the Far Shot feat is taken, triple it.</v>
          </cell>
          <cell r="L546" t="str">
            <v>4th:]Grappler (Ex)[Doesn't provoke an AoO for grapple initiation, +2  bonus to grapple checks, &amp;</v>
          </cell>
          <cell r="M546" t="str">
            <v>][uses improved unarmed damage (standard or subdual) when choosing to during a grapple.</v>
          </cell>
          <cell r="N546" t="str">
            <v>5th:]The Epic (Ex)[Rerolls 1's &amp; 2's for this and every level afterwards for any class.</v>
          </cell>
          <cell r="P546" t="str">
            <v>6th:]Prodigious Leap (Ex)[Jumping distance no longer limited by height, +4  bonus to jump checks.</v>
          </cell>
          <cell r="Q546" t="str">
            <v>7th:]Giant Killer (Ex)[Treated as one size larger for grappling attacks.</v>
          </cell>
          <cell r="R546" t="str">
            <v>][When grappling humanoid 3+ sizes larger, can flip opponent prone or reduce speed by 1/2.</v>
          </cell>
          <cell r="S546" t="str">
            <v>8th:]Bear Hug (Ex)[If a 2nd round of grapple is maintained, can crush opponent for 2x damage.</v>
          </cell>
          <cell r="T546" t="str">
            <v>][Opponent can only take free actions while in the hug, maintaining the hug is a full round action.</v>
          </cell>
          <cell r="U546" t="str">
            <v>][Can only hug opponents within one size category.</v>
          </cell>
          <cell r="V546" t="str">
            <v>9th:]Hearty Constitution (Ex)[+4  bonus to all non-magical saves.</v>
          </cell>
          <cell r="W546" t="str">
            <v>10th:]Epic Heath (Ex)[Immunity to disease &amp; poison.  Regenerates 1 hps/hour.</v>
          </cell>
          <cell r="AK546" t="str">
            <v/>
          </cell>
          <cell r="AL546" t="str">
            <v/>
          </cell>
          <cell r="AM546" t="str">
            <v/>
          </cell>
          <cell r="AN546" t="str">
            <v/>
          </cell>
          <cell r="AO546" t="str">
            <v/>
          </cell>
          <cell r="AP546" t="str">
            <v/>
          </cell>
          <cell r="AQ546" t="str">
            <v/>
          </cell>
          <cell r="AR546" t="str">
            <v/>
          </cell>
          <cell r="AS546" t="str">
            <v/>
          </cell>
          <cell r="AT546" t="str">
            <v/>
          </cell>
          <cell r="AU546" t="str">
            <v/>
          </cell>
          <cell r="AV546" t="str">
            <v/>
          </cell>
          <cell r="AW546" t="str">
            <v/>
          </cell>
          <cell r="AX546" t="str">
            <v/>
          </cell>
          <cell r="AY546" t="str">
            <v/>
          </cell>
          <cell r="AZ546" t="str">
            <v/>
          </cell>
          <cell r="BA546" t="str">
            <v/>
          </cell>
          <cell r="BB546" t="str">
            <v/>
          </cell>
          <cell r="BC546" t="str">
            <v/>
          </cell>
          <cell r="BD546" t="str">
            <v/>
          </cell>
          <cell r="BE546" t="str">
            <v/>
          </cell>
          <cell r="BF546" t="str">
            <v/>
          </cell>
          <cell r="BG546" t="str">
            <v/>
          </cell>
          <cell r="BH546" t="str">
            <v/>
          </cell>
          <cell r="BI546" t="str">
            <v/>
          </cell>
          <cell r="BJ546" t="str">
            <v/>
          </cell>
          <cell r="BK546" t="str">
            <v/>
          </cell>
          <cell r="BL546" t="str">
            <v/>
          </cell>
          <cell r="BM546" t="str">
            <v/>
          </cell>
          <cell r="BN546" t="str">
            <v/>
          </cell>
          <cell r="BO546" t="str">
            <v/>
          </cell>
          <cell r="BP546">
            <v>0</v>
          </cell>
        </row>
        <row r="547">
          <cell r="A547" t="str">
            <v>Eunich Warlock</v>
          </cell>
          <cell r="C547">
            <v>0</v>
          </cell>
          <cell r="AK547" t="str">
            <v/>
          </cell>
          <cell r="AL547" t="str">
            <v/>
          </cell>
          <cell r="AM547" t="str">
            <v/>
          </cell>
          <cell r="AN547" t="str">
            <v/>
          </cell>
          <cell r="AO547" t="str">
            <v/>
          </cell>
          <cell r="AP547" t="str">
            <v/>
          </cell>
          <cell r="AQ547" t="str">
            <v/>
          </cell>
          <cell r="AR547" t="str">
            <v/>
          </cell>
          <cell r="AS547" t="str">
            <v/>
          </cell>
          <cell r="AT547" t="str">
            <v/>
          </cell>
          <cell r="AU547" t="str">
            <v/>
          </cell>
          <cell r="AV547" t="str">
            <v/>
          </cell>
          <cell r="AW547" t="str">
            <v/>
          </cell>
          <cell r="AX547" t="str">
            <v/>
          </cell>
          <cell r="AY547" t="str">
            <v/>
          </cell>
          <cell r="AZ547" t="str">
            <v/>
          </cell>
          <cell r="BA547" t="str">
            <v/>
          </cell>
          <cell r="BB547" t="str">
            <v/>
          </cell>
          <cell r="BC547" t="str">
            <v/>
          </cell>
          <cell r="BD547" t="str">
            <v/>
          </cell>
          <cell r="BE547" t="str">
            <v/>
          </cell>
          <cell r="BF547" t="str">
            <v/>
          </cell>
          <cell r="BG547" t="str">
            <v/>
          </cell>
          <cell r="BH547" t="str">
            <v/>
          </cell>
          <cell r="BI547" t="str">
            <v/>
          </cell>
          <cell r="BJ547" t="str">
            <v/>
          </cell>
          <cell r="BK547" t="str">
            <v/>
          </cell>
          <cell r="BL547" t="str">
            <v/>
          </cell>
          <cell r="BM547" t="str">
            <v/>
          </cell>
          <cell r="BN547" t="str">
            <v/>
          </cell>
          <cell r="BO547" t="str">
            <v/>
          </cell>
          <cell r="BP547">
            <v>0</v>
          </cell>
        </row>
        <row r="548">
          <cell r="A548" t="str">
            <v>Evoker</v>
          </cell>
          <cell r="B548" t="str">
            <v>.</v>
          </cell>
          <cell r="C548">
            <v>0</v>
          </cell>
          <cell r="F548" t="str">
            <v>]Wizardly Weapons[Club, dagger, heavy &amp; light crossbow, quarterstaff</v>
          </cell>
          <cell r="G548" t="str">
            <v>]Bonus Language[May take Draconic as a bonus language.</v>
          </cell>
          <cell r="H548" t="str">
            <v>1st:]Arcane Spells (Sp)[Intelligence determines DC, Bonus Spells.</v>
          </cell>
          <cell r="I548" t="str">
            <v>1st:]Familiar (Ex)[</v>
          </cell>
          <cell r="J548" t="str">
            <v>1st:]Scribe Scroll (Ex)[Per the feat.</v>
          </cell>
          <cell r="K548" t="str">
            <v xml:space="preserve">1st:]Spellbook (Ex)[Starts with all 0 level spells and any three 1st level spells, </v>
          </cell>
          <cell r="L548" t="str">
            <v>][plus one spell per point of Intelligence bonus.  Add 2 spells per class level.</v>
          </cell>
          <cell r="M548" t="str">
            <v>1st:]Spell Mastery (Sp)[Read Magic</v>
          </cell>
          <cell r="N548" t="str">
            <v>1st:]Bonus Metamagic Feat (Ex)[1 feat(s) earned.</v>
          </cell>
          <cell r="O548" t="str">
            <v>1st:]School Specialization (Ex)[</v>
          </cell>
          <cell r="AK548" t="str">
            <v/>
          </cell>
          <cell r="AL548" t="str">
            <v/>
          </cell>
          <cell r="AM548" t="str">
            <v/>
          </cell>
          <cell r="AN548" t="str">
            <v/>
          </cell>
          <cell r="AO548" t="str">
            <v/>
          </cell>
          <cell r="AP548" t="str">
            <v/>
          </cell>
          <cell r="AQ548" t="str">
            <v/>
          </cell>
          <cell r="AR548" t="str">
            <v/>
          </cell>
          <cell r="AS548" t="str">
            <v/>
          </cell>
          <cell r="AT548" t="str">
            <v/>
          </cell>
          <cell r="AU548" t="str">
            <v/>
          </cell>
          <cell r="AV548" t="str">
            <v/>
          </cell>
          <cell r="AW548" t="str">
            <v/>
          </cell>
          <cell r="AX548" t="str">
            <v/>
          </cell>
          <cell r="AY548" t="str">
            <v/>
          </cell>
          <cell r="AZ548" t="str">
            <v/>
          </cell>
          <cell r="BA548" t="str">
            <v/>
          </cell>
          <cell r="BB548" t="str">
            <v/>
          </cell>
          <cell r="BC548" t="str">
            <v/>
          </cell>
          <cell r="BD548" t="str">
            <v/>
          </cell>
          <cell r="BE548" t="str">
            <v/>
          </cell>
          <cell r="BF548" t="str">
            <v/>
          </cell>
          <cell r="BG548" t="str">
            <v/>
          </cell>
          <cell r="BH548" t="str">
            <v/>
          </cell>
          <cell r="BI548" t="str">
            <v/>
          </cell>
          <cell r="BJ548" t="str">
            <v/>
          </cell>
          <cell r="BK548" t="str">
            <v/>
          </cell>
          <cell r="BL548" t="str">
            <v/>
          </cell>
          <cell r="BM548" t="str">
            <v/>
          </cell>
          <cell r="BN548" t="str">
            <v/>
          </cell>
          <cell r="BO548" t="str">
            <v/>
          </cell>
          <cell r="BP548">
            <v>0</v>
          </cell>
        </row>
        <row r="549">
          <cell r="A549" t="str">
            <v>Exorcist</v>
          </cell>
          <cell r="C549">
            <v>0</v>
          </cell>
          <cell r="AK549" t="str">
            <v/>
          </cell>
          <cell r="AL549" t="str">
            <v/>
          </cell>
          <cell r="AM549" t="str">
            <v/>
          </cell>
          <cell r="AN549" t="str">
            <v/>
          </cell>
          <cell r="AO549" t="str">
            <v/>
          </cell>
          <cell r="AP549" t="str">
            <v/>
          </cell>
          <cell r="AQ549" t="str">
            <v/>
          </cell>
          <cell r="AR549" t="str">
            <v/>
          </cell>
          <cell r="AS549" t="str">
            <v/>
          </cell>
          <cell r="AT549" t="str">
            <v/>
          </cell>
          <cell r="AU549" t="str">
            <v/>
          </cell>
          <cell r="AV549" t="str">
            <v/>
          </cell>
          <cell r="AW549" t="str">
            <v/>
          </cell>
          <cell r="AX549" t="str">
            <v/>
          </cell>
          <cell r="AY549" t="str">
            <v/>
          </cell>
          <cell r="AZ549" t="str">
            <v/>
          </cell>
          <cell r="BA549" t="str">
            <v/>
          </cell>
          <cell r="BB549" t="str">
            <v/>
          </cell>
          <cell r="BC549" t="str">
            <v/>
          </cell>
          <cell r="BD549" t="str">
            <v/>
          </cell>
          <cell r="BE549" t="str">
            <v/>
          </cell>
          <cell r="BF549" t="str">
            <v/>
          </cell>
          <cell r="BG549" t="str">
            <v/>
          </cell>
          <cell r="BH549" t="str">
            <v/>
          </cell>
          <cell r="BI549" t="str">
            <v/>
          </cell>
          <cell r="BJ549" t="str">
            <v/>
          </cell>
          <cell r="BK549" t="str">
            <v/>
          </cell>
          <cell r="BL549" t="str">
            <v/>
          </cell>
          <cell r="BM549" t="str">
            <v/>
          </cell>
          <cell r="BN549" t="str">
            <v/>
          </cell>
          <cell r="BO549" t="str">
            <v/>
          </cell>
          <cell r="BP549">
            <v>0</v>
          </cell>
        </row>
        <row r="550">
          <cell r="A550" t="str">
            <v>Expert</v>
          </cell>
          <cell r="B550" t="str">
            <v>.</v>
          </cell>
          <cell r="C550">
            <v>0</v>
          </cell>
          <cell r="D550" t="str">
            <v>]Light Armor[</v>
          </cell>
          <cell r="F550" t="str">
            <v>]Simple Weapons[</v>
          </cell>
          <cell r="G550" t="str">
            <v>]Skills[Can choose any 10 skills to be class skills.</v>
          </cell>
          <cell r="AK550" t="str">
            <v/>
          </cell>
          <cell r="AL550" t="str">
            <v/>
          </cell>
          <cell r="AM550" t="str">
            <v/>
          </cell>
          <cell r="AN550" t="str">
            <v/>
          </cell>
          <cell r="AO550" t="str">
            <v/>
          </cell>
          <cell r="AP550" t="str">
            <v/>
          </cell>
          <cell r="AQ550" t="str">
            <v/>
          </cell>
          <cell r="AR550" t="str">
            <v/>
          </cell>
          <cell r="AS550" t="str">
            <v/>
          </cell>
          <cell r="AT550" t="str">
            <v/>
          </cell>
          <cell r="AU550" t="str">
            <v/>
          </cell>
          <cell r="AV550" t="str">
            <v/>
          </cell>
          <cell r="AW550" t="str">
            <v/>
          </cell>
          <cell r="AX550" t="str">
            <v/>
          </cell>
          <cell r="AY550" t="str">
            <v/>
          </cell>
          <cell r="AZ550" t="str">
            <v/>
          </cell>
          <cell r="BA550" t="str">
            <v/>
          </cell>
          <cell r="BB550" t="str">
            <v/>
          </cell>
          <cell r="BC550" t="str">
            <v/>
          </cell>
          <cell r="BD550" t="str">
            <v/>
          </cell>
          <cell r="BE550" t="str">
            <v/>
          </cell>
          <cell r="BF550" t="str">
            <v/>
          </cell>
          <cell r="BG550" t="str">
            <v/>
          </cell>
          <cell r="BH550" t="str">
            <v/>
          </cell>
          <cell r="BI550" t="str">
            <v/>
          </cell>
          <cell r="BJ550" t="str">
            <v/>
          </cell>
          <cell r="BK550" t="str">
            <v/>
          </cell>
          <cell r="BL550" t="str">
            <v/>
          </cell>
          <cell r="BM550" t="str">
            <v/>
          </cell>
          <cell r="BN550" t="str">
            <v/>
          </cell>
          <cell r="BO550" t="str">
            <v/>
          </cell>
          <cell r="BP550">
            <v>0</v>
          </cell>
        </row>
        <row r="551">
          <cell r="A551" t="str">
            <v>Faith Hunter</v>
          </cell>
          <cell r="C551">
            <v>0</v>
          </cell>
          <cell r="AK551" t="str">
            <v/>
          </cell>
          <cell r="AL551" t="str">
            <v/>
          </cell>
          <cell r="AM551" t="str">
            <v/>
          </cell>
          <cell r="AN551" t="str">
            <v/>
          </cell>
          <cell r="AO551" t="str">
            <v/>
          </cell>
          <cell r="AP551" t="str">
            <v/>
          </cell>
          <cell r="AQ551" t="str">
            <v/>
          </cell>
          <cell r="AR551" t="str">
            <v/>
          </cell>
          <cell r="AS551" t="str">
            <v/>
          </cell>
          <cell r="AT551" t="str">
            <v/>
          </cell>
          <cell r="AU551" t="str">
            <v/>
          </cell>
          <cell r="AV551" t="str">
            <v/>
          </cell>
          <cell r="AW551" t="str">
            <v/>
          </cell>
          <cell r="AX551" t="str">
            <v/>
          </cell>
          <cell r="AY551" t="str">
            <v/>
          </cell>
          <cell r="AZ551" t="str">
            <v/>
          </cell>
          <cell r="BA551" t="str">
            <v/>
          </cell>
          <cell r="BB551" t="str">
            <v/>
          </cell>
          <cell r="BC551" t="str">
            <v/>
          </cell>
          <cell r="BD551" t="str">
            <v/>
          </cell>
          <cell r="BE551" t="str">
            <v/>
          </cell>
          <cell r="BF551" t="str">
            <v/>
          </cell>
          <cell r="BG551" t="str">
            <v/>
          </cell>
          <cell r="BH551" t="str">
            <v/>
          </cell>
          <cell r="BI551" t="str">
            <v/>
          </cell>
          <cell r="BJ551" t="str">
            <v/>
          </cell>
          <cell r="BK551" t="str">
            <v/>
          </cell>
          <cell r="BL551" t="str">
            <v/>
          </cell>
          <cell r="BM551" t="str">
            <v/>
          </cell>
          <cell r="BN551" t="str">
            <v/>
          </cell>
          <cell r="BO551" t="str">
            <v/>
          </cell>
          <cell r="BP551">
            <v>0</v>
          </cell>
        </row>
        <row r="552">
          <cell r="A552" t="str">
            <v>Fang of Lolth</v>
          </cell>
          <cell r="C552">
            <v>0</v>
          </cell>
          <cell r="AK552" t="str">
            <v/>
          </cell>
          <cell r="AL552" t="str">
            <v/>
          </cell>
          <cell r="AM552" t="str">
            <v/>
          </cell>
          <cell r="AN552" t="str">
            <v/>
          </cell>
          <cell r="AO552" t="str">
            <v/>
          </cell>
          <cell r="AP552" t="str">
            <v/>
          </cell>
          <cell r="AQ552" t="str">
            <v/>
          </cell>
          <cell r="AR552" t="str">
            <v/>
          </cell>
          <cell r="AS552" t="str">
            <v/>
          </cell>
          <cell r="AT552" t="str">
            <v/>
          </cell>
          <cell r="AU552" t="str">
            <v/>
          </cell>
          <cell r="AV552" t="str">
            <v/>
          </cell>
          <cell r="AW552" t="str">
            <v/>
          </cell>
          <cell r="AX552" t="str">
            <v/>
          </cell>
          <cell r="AY552" t="str">
            <v/>
          </cell>
          <cell r="AZ552" t="str">
            <v/>
          </cell>
          <cell r="BA552" t="str">
            <v/>
          </cell>
          <cell r="BB552" t="str">
            <v/>
          </cell>
          <cell r="BC552" t="str">
            <v/>
          </cell>
          <cell r="BD552" t="str">
            <v/>
          </cell>
          <cell r="BE552" t="str">
            <v/>
          </cell>
          <cell r="BF552" t="str">
            <v/>
          </cell>
          <cell r="BG552" t="str">
            <v/>
          </cell>
          <cell r="BH552" t="str">
            <v/>
          </cell>
          <cell r="BI552" t="str">
            <v/>
          </cell>
          <cell r="BJ552" t="str">
            <v/>
          </cell>
          <cell r="BK552" t="str">
            <v/>
          </cell>
          <cell r="BL552" t="str">
            <v/>
          </cell>
          <cell r="BM552" t="str">
            <v/>
          </cell>
          <cell r="BN552" t="str">
            <v/>
          </cell>
          <cell r="BO552" t="str">
            <v/>
          </cell>
          <cell r="BP552">
            <v>0</v>
          </cell>
        </row>
        <row r="553">
          <cell r="A553" t="str">
            <v>Fate Weaver</v>
          </cell>
          <cell r="C553">
            <v>0</v>
          </cell>
          <cell r="AK553" t="str">
            <v/>
          </cell>
          <cell r="AL553" t="str">
            <v/>
          </cell>
          <cell r="AM553" t="str">
            <v/>
          </cell>
          <cell r="AN553" t="str">
            <v/>
          </cell>
          <cell r="AO553" t="str">
            <v/>
          </cell>
          <cell r="AP553" t="str">
            <v/>
          </cell>
          <cell r="AQ553" t="str">
            <v/>
          </cell>
          <cell r="AR553" t="str">
            <v/>
          </cell>
          <cell r="AS553" t="str">
            <v/>
          </cell>
          <cell r="AT553" t="str">
            <v/>
          </cell>
          <cell r="AU553" t="str">
            <v/>
          </cell>
          <cell r="AV553" t="str">
            <v/>
          </cell>
          <cell r="AW553" t="str">
            <v/>
          </cell>
          <cell r="AX553" t="str">
            <v/>
          </cell>
          <cell r="AY553" t="str">
            <v/>
          </cell>
          <cell r="AZ553" t="str">
            <v/>
          </cell>
          <cell r="BA553" t="str">
            <v/>
          </cell>
          <cell r="BB553" t="str">
            <v/>
          </cell>
          <cell r="BC553" t="str">
            <v/>
          </cell>
          <cell r="BD553" t="str">
            <v/>
          </cell>
          <cell r="BE553" t="str">
            <v/>
          </cell>
          <cell r="BF553" t="str">
            <v/>
          </cell>
          <cell r="BG553" t="str">
            <v/>
          </cell>
          <cell r="BH553" t="str">
            <v/>
          </cell>
          <cell r="BI553" t="str">
            <v/>
          </cell>
          <cell r="BJ553" t="str">
            <v/>
          </cell>
          <cell r="BK553" t="str">
            <v/>
          </cell>
          <cell r="BL553" t="str">
            <v/>
          </cell>
          <cell r="BM553" t="str">
            <v/>
          </cell>
          <cell r="BN553" t="str">
            <v/>
          </cell>
          <cell r="BO553" t="str">
            <v/>
          </cell>
          <cell r="BP553">
            <v>0</v>
          </cell>
        </row>
        <row r="554">
          <cell r="A554" t="str">
            <v>Fatespinner</v>
          </cell>
          <cell r="B554" t="str">
            <v>Fate</v>
          </cell>
          <cell r="C554">
            <v>0</v>
          </cell>
          <cell r="G554" t="str">
            <v>1st:]Spin (Ex)[Subtract 2 from a spell's DC; store up to</v>
          </cell>
          <cell r="H554" t="str">
            <v>][(spellcasting levels) worth of "spin".  Use "spin" to increase one</v>
          </cell>
          <cell r="I554" t="str">
            <v>][spell up to +3 DC.</v>
          </cell>
          <cell r="J554" t="str">
            <v>1st:]Spells per day[+1 level per even Fatespinner level (and 7th)</v>
          </cell>
          <cell r="K554" t="str">
            <v>2nd:]Resist (Ex) (1/day)[Reroll any roll, using new result.</v>
          </cell>
          <cell r="L554" t="str">
            <v xml:space="preserve">3rd:]Fickle Finger of (Ex)[Reroll any one roll of friend </v>
          </cell>
          <cell r="M554" t="str">
            <v>][or foe, using new result.</v>
          </cell>
          <cell r="N554" t="str">
            <v>4th:]As Would Have It[Bonus Metamagic Feat.</v>
          </cell>
          <cell r="O554" t="str">
            <v>5th:]Spin Destiny (Ex)[Use "spin" to increase any skill check,</v>
          </cell>
          <cell r="P554" t="str">
            <v>][attack roll, or saving throw.  (Cannot accumulate "spin" this way).</v>
          </cell>
          <cell r="Q554" t="str">
            <v>6th:]Deny (Ex) (2/day)[Reroll any roll, using new result.</v>
          </cell>
          <cell r="R554" t="str">
            <v>7th:]Luck to the Wind (ex)[Can randomize spell DC; new DC is</v>
          </cell>
          <cell r="S554" t="str">
            <v>][1d20 + Spell Level + CHA or INT mod (whichever is higher).</v>
          </cell>
          <cell r="T554" t="str">
            <v>][Can subtract 2, or add up to 3 to final DC (as per Spin Fate).</v>
          </cell>
          <cell r="U554" t="str">
            <v>8th:]As Would Have It[Bonus Metamagic Feat.</v>
          </cell>
          <cell r="V554" t="str">
            <v>9th:]Seal (Sp)[Size large or smaller within 100'; Fort DC 20</v>
          </cell>
          <cell r="W554" t="str">
            <v>][or creature dies / takes 3d6+13 damage.  Spin can adjust DC.</v>
          </cell>
          <cell r="X554" t="str">
            <v>10th:]Favored One[Fatespinner becomes Outsider; can</v>
          </cell>
          <cell r="Y554" t="str">
            <v>][store up to 2x caster level in "spin".</v>
          </cell>
          <cell r="AK554" t="str">
            <v/>
          </cell>
          <cell r="AL554" t="str">
            <v/>
          </cell>
          <cell r="AM554" t="str">
            <v/>
          </cell>
          <cell r="AN554" t="str">
            <v/>
          </cell>
          <cell r="AO554" t="str">
            <v/>
          </cell>
          <cell r="AP554" t="str">
            <v/>
          </cell>
          <cell r="AQ554" t="str">
            <v/>
          </cell>
          <cell r="AR554" t="str">
            <v/>
          </cell>
          <cell r="AS554" t="str">
            <v/>
          </cell>
          <cell r="AT554" t="str">
            <v/>
          </cell>
          <cell r="AU554" t="str">
            <v/>
          </cell>
          <cell r="AV554" t="str">
            <v/>
          </cell>
          <cell r="AW554" t="str">
            <v/>
          </cell>
          <cell r="AX554" t="str">
            <v/>
          </cell>
          <cell r="AY554" t="str">
            <v/>
          </cell>
          <cell r="AZ554" t="str">
            <v/>
          </cell>
          <cell r="BA554" t="str">
            <v/>
          </cell>
          <cell r="BB554" t="str">
            <v/>
          </cell>
          <cell r="BC554" t="str">
            <v/>
          </cell>
          <cell r="BD554" t="str">
            <v/>
          </cell>
          <cell r="BE554" t="str">
            <v/>
          </cell>
          <cell r="BF554" t="str">
            <v/>
          </cell>
          <cell r="BG554" t="str">
            <v/>
          </cell>
          <cell r="BH554" t="str">
            <v/>
          </cell>
          <cell r="BI554" t="str">
            <v/>
          </cell>
          <cell r="BJ554" t="str">
            <v/>
          </cell>
          <cell r="BK554" t="str">
            <v/>
          </cell>
          <cell r="BL554" t="str">
            <v/>
          </cell>
          <cell r="BM554" t="str">
            <v/>
          </cell>
          <cell r="BN554" t="str">
            <v/>
          </cell>
          <cell r="BO554" t="str">
            <v/>
          </cell>
          <cell r="BP554">
            <v>0</v>
          </cell>
        </row>
        <row r="555">
          <cell r="A555" t="str">
            <v>Fida'i</v>
          </cell>
          <cell r="B555" t="str">
            <v>Fid</v>
          </cell>
          <cell r="C555">
            <v>0</v>
          </cell>
          <cell r="F555" t="str">
            <v>]Kukri &amp; Short Sword[</v>
          </cell>
          <cell r="G555" t="str">
            <v>1st:]Conviction (Ex)[+2 bonus vs. mind-affecting spells &amp; effects.</v>
          </cell>
          <cell r="H555" t="str">
            <v>2nd:]Divine Ecsatcy (Ex)[0/day get's +2 morale bonus to damage, attack, skill, &amp; save rolls.</v>
          </cell>
          <cell r="I555" t="str">
            <v>][Receive DR 5/--.  Free action to activate.  Lasts for 1 rounds.</v>
          </cell>
          <cell r="J555" t="str">
            <v>3rd:]Protection from Chaos (Sp)[1/day, DC 12</v>
          </cell>
          <cell r="K555" t="str">
            <v>7th:]magic Circle Against Chaos (Sp)[1/day, DC 14</v>
          </cell>
          <cell r="L555" t="str">
            <v>10th:]Shield of Law (Sp)[1/day, DC 19</v>
          </cell>
          <cell r="AK555" t="str">
            <v/>
          </cell>
          <cell r="AL555" t="str">
            <v/>
          </cell>
          <cell r="AM555" t="str">
            <v/>
          </cell>
          <cell r="AN555" t="str">
            <v/>
          </cell>
          <cell r="AO555" t="str">
            <v/>
          </cell>
          <cell r="AP555" t="str">
            <v/>
          </cell>
          <cell r="AQ555" t="str">
            <v/>
          </cell>
          <cell r="AR555" t="str">
            <v/>
          </cell>
          <cell r="AS555" t="str">
            <v/>
          </cell>
          <cell r="AT555" t="str">
            <v/>
          </cell>
          <cell r="AU555" t="str">
            <v/>
          </cell>
          <cell r="AV555" t="str">
            <v/>
          </cell>
          <cell r="AW555" t="str">
            <v/>
          </cell>
          <cell r="AX555" t="str">
            <v/>
          </cell>
          <cell r="AY555" t="str">
            <v/>
          </cell>
          <cell r="AZ555" t="str">
            <v/>
          </cell>
          <cell r="BA555" t="str">
            <v/>
          </cell>
          <cell r="BB555" t="str">
            <v/>
          </cell>
          <cell r="BC555" t="str">
            <v/>
          </cell>
          <cell r="BD555" t="str">
            <v/>
          </cell>
          <cell r="BE555" t="str">
            <v/>
          </cell>
          <cell r="BF555" t="str">
            <v/>
          </cell>
          <cell r="BG555" t="str">
            <v/>
          </cell>
          <cell r="BH555" t="str">
            <v/>
          </cell>
          <cell r="BI555" t="str">
            <v/>
          </cell>
          <cell r="BJ555" t="str">
            <v/>
          </cell>
          <cell r="BK555" t="str">
            <v/>
          </cell>
          <cell r="BL555" t="str">
            <v/>
          </cell>
          <cell r="BM555" t="str">
            <v/>
          </cell>
          <cell r="BN555" t="str">
            <v/>
          </cell>
          <cell r="BO555" t="str">
            <v/>
          </cell>
          <cell r="BP555">
            <v>0</v>
          </cell>
        </row>
        <row r="556">
          <cell r="A556" t="str">
            <v>Fiend Binder</v>
          </cell>
          <cell r="C556">
            <v>0</v>
          </cell>
          <cell r="AK556" t="str">
            <v/>
          </cell>
          <cell r="AL556" t="str">
            <v/>
          </cell>
          <cell r="AM556" t="str">
            <v/>
          </cell>
          <cell r="AN556" t="str">
            <v/>
          </cell>
          <cell r="AO556" t="str">
            <v/>
          </cell>
          <cell r="AP556" t="str">
            <v/>
          </cell>
          <cell r="AQ556" t="str">
            <v/>
          </cell>
          <cell r="AR556" t="str">
            <v/>
          </cell>
          <cell r="AS556" t="str">
            <v/>
          </cell>
          <cell r="AT556" t="str">
            <v/>
          </cell>
          <cell r="AU556" t="str">
            <v/>
          </cell>
          <cell r="AV556" t="str">
            <v/>
          </cell>
          <cell r="AW556" t="str">
            <v/>
          </cell>
          <cell r="AX556" t="str">
            <v/>
          </cell>
          <cell r="AY556" t="str">
            <v/>
          </cell>
          <cell r="AZ556" t="str">
            <v/>
          </cell>
          <cell r="BA556" t="str">
            <v/>
          </cell>
          <cell r="BB556" t="str">
            <v/>
          </cell>
          <cell r="BC556" t="str">
            <v/>
          </cell>
          <cell r="BD556" t="str">
            <v/>
          </cell>
          <cell r="BE556" t="str">
            <v/>
          </cell>
          <cell r="BF556" t="str">
            <v/>
          </cell>
          <cell r="BG556" t="str">
            <v/>
          </cell>
          <cell r="BH556" t="str">
            <v/>
          </cell>
          <cell r="BI556" t="str">
            <v/>
          </cell>
          <cell r="BJ556" t="str">
            <v/>
          </cell>
          <cell r="BK556" t="str">
            <v/>
          </cell>
          <cell r="BL556" t="str">
            <v/>
          </cell>
          <cell r="BM556" t="str">
            <v/>
          </cell>
          <cell r="BN556" t="str">
            <v/>
          </cell>
          <cell r="BO556" t="str">
            <v/>
          </cell>
          <cell r="BP556">
            <v>0</v>
          </cell>
        </row>
        <row r="557">
          <cell r="A557" t="str">
            <v>Fiend Slayer</v>
          </cell>
          <cell r="B557" t="str">
            <v>.</v>
          </cell>
          <cell r="C557">
            <v>0</v>
          </cell>
          <cell r="D557" t="str">
            <v>]Light, Medium, Heavy Armor[</v>
          </cell>
          <cell r="E557" t="str">
            <v>]Shield Use[</v>
          </cell>
          <cell r="F557" t="str">
            <v>]Simple, Martial Weapons[</v>
          </cell>
          <cell r="G557" t="str">
            <v>1st:]Fiend Hunting (Ex)[+1 bonus to damage, Bluff, Listen, Sense Motive, Spot, Wild. Lore</v>
          </cell>
          <cell r="H557" t="str">
            <v>][Stacks with favored enemy bonus. +2 at 3rd. +3 at 6th. +4 at 9th.</v>
          </cell>
          <cell r="I557" t="str">
            <v>1st:]Fiend Skin (Ex)[+1 natural armor bonus. +2 at 4th. +3 at 7th. +4 at 10th.</v>
          </cell>
          <cell r="J557" t="str">
            <v>2nd:]Detect Fiends (Su)[At will, can detect fiends as a scorcerer of of equal class level.</v>
          </cell>
          <cell r="K557" t="str">
            <v>][(Duplicates affects of detect undead.)</v>
          </cell>
          <cell r="L557" t="str">
            <v>2nd:]See in Darkness (Su)[Darkvision 30' in normal or magical darkness.</v>
          </cell>
          <cell r="M557" t="str">
            <v>4th:]Smite Fiends (Su)[1/day can add WIS bonus to attack roll &amp; 2 dmg/class level.</v>
          </cell>
          <cell r="N557" t="str">
            <v>5th:]Spurn Fiend's Touch (Su)[Apply WIS bonus to all saves against evil outsider's spells &amp; effects.</v>
          </cell>
          <cell r="O557" t="str">
            <v>7th:]Clutches of Vengeance (Su)[1/day melee touch attack negates an evil outsider's</v>
          </cell>
          <cell r="P557" t="str">
            <v>][SR &amp; damage reduction for 1 rnd/level.</v>
          </cell>
          <cell r="Q557" t="str">
            <v>8th:]Fiendbane Shout (Su)[1/day can stun all evil outsiders within 50'.</v>
          </cell>
          <cell r="R557" t="str">
            <v>][DC 10 + CHA bonus + class level.</v>
          </cell>
          <cell r="S557" t="str">
            <v>10th:]Neutralize Evil (Sp)[1/day melee touch attack can prevent an evil outsider</v>
          </cell>
          <cell r="T557" t="str">
            <v>][from using any Su or Sp abilities, spells, or magic items for 24 hours.</v>
          </cell>
          <cell r="AK557" t="str">
            <v/>
          </cell>
          <cell r="AL557" t="str">
            <v/>
          </cell>
          <cell r="AM557" t="str">
            <v/>
          </cell>
          <cell r="AN557" t="str">
            <v/>
          </cell>
          <cell r="AO557" t="str">
            <v/>
          </cell>
          <cell r="AP557" t="str">
            <v/>
          </cell>
          <cell r="AQ557" t="str">
            <v/>
          </cell>
          <cell r="AR557" t="str">
            <v/>
          </cell>
          <cell r="AS557" t="str">
            <v/>
          </cell>
          <cell r="AT557" t="str">
            <v/>
          </cell>
          <cell r="AU557" t="str">
            <v/>
          </cell>
          <cell r="AV557" t="str">
            <v/>
          </cell>
          <cell r="AW557" t="str">
            <v/>
          </cell>
          <cell r="AX557" t="str">
            <v/>
          </cell>
          <cell r="AY557" t="str">
            <v/>
          </cell>
          <cell r="AZ557" t="str">
            <v/>
          </cell>
          <cell r="BA557" t="str">
            <v/>
          </cell>
          <cell r="BB557" t="str">
            <v/>
          </cell>
          <cell r="BC557" t="str">
            <v/>
          </cell>
          <cell r="BD557" t="str">
            <v/>
          </cell>
          <cell r="BE557" t="str">
            <v/>
          </cell>
          <cell r="BF557" t="str">
            <v/>
          </cell>
          <cell r="BG557" t="str">
            <v/>
          </cell>
          <cell r="BH557" t="str">
            <v/>
          </cell>
          <cell r="BI557" t="str">
            <v/>
          </cell>
          <cell r="BJ557" t="str">
            <v/>
          </cell>
          <cell r="BK557" t="str">
            <v/>
          </cell>
          <cell r="BL557" t="str">
            <v/>
          </cell>
          <cell r="BM557" t="str">
            <v/>
          </cell>
          <cell r="BN557" t="str">
            <v/>
          </cell>
          <cell r="BO557" t="str">
            <v/>
          </cell>
          <cell r="BP557">
            <v>0</v>
          </cell>
        </row>
        <row r="558">
          <cell r="A558" t="str">
            <v>Fighter</v>
          </cell>
          <cell r="B558" t="str">
            <v>Ftr</v>
          </cell>
          <cell r="C558">
            <v>2</v>
          </cell>
          <cell r="D558" t="str">
            <v>]Light, Medium, Heavy Armor[</v>
          </cell>
          <cell r="E558" t="str">
            <v>]Shield Use[Including tower shields</v>
          </cell>
          <cell r="F558" t="str">
            <v>]Simple, Martial Weapons[</v>
          </cell>
          <cell r="G558" t="str">
            <v>1st]Bonus Fighter Feats[2 feat(s) earned.</v>
          </cell>
          <cell r="AK558" t="b">
            <v>1</v>
          </cell>
          <cell r="AL558">
            <v>1</v>
          </cell>
          <cell r="AM558" t="str">
            <v/>
          </cell>
          <cell r="AN558" t="str">
            <v/>
          </cell>
          <cell r="AO558" t="str">
            <v/>
          </cell>
          <cell r="AP558" t="str">
            <v/>
          </cell>
          <cell r="AQ558" t="str">
            <v/>
          </cell>
          <cell r="AR558" t="str">
            <v/>
          </cell>
          <cell r="AS558" t="str">
            <v/>
          </cell>
          <cell r="AT558" t="str">
            <v/>
          </cell>
          <cell r="AU558" t="str">
            <v/>
          </cell>
          <cell r="AV558" t="str">
            <v/>
          </cell>
          <cell r="AW558" t="str">
            <v/>
          </cell>
          <cell r="AX558" t="str">
            <v/>
          </cell>
          <cell r="AY558" t="str">
            <v/>
          </cell>
          <cell r="AZ558" t="str">
            <v/>
          </cell>
          <cell r="BA558" t="str">
            <v/>
          </cell>
          <cell r="BB558" t="str">
            <v/>
          </cell>
          <cell r="BC558" t="str">
            <v/>
          </cell>
          <cell r="BD558" t="str">
            <v/>
          </cell>
          <cell r="BE558" t="str">
            <v/>
          </cell>
          <cell r="BF558" t="str">
            <v/>
          </cell>
          <cell r="BG558" t="str">
            <v/>
          </cell>
          <cell r="BH558" t="str">
            <v/>
          </cell>
          <cell r="BI558" t="str">
            <v/>
          </cell>
          <cell r="BJ558" t="str">
            <v/>
          </cell>
          <cell r="BK558" t="str">
            <v/>
          </cell>
          <cell r="BL558" t="str">
            <v/>
          </cell>
          <cell r="BM558" t="str">
            <v/>
          </cell>
          <cell r="BN558" t="str">
            <v/>
          </cell>
          <cell r="BO558" t="str">
            <v/>
          </cell>
          <cell r="BP558">
            <v>1</v>
          </cell>
        </row>
        <row r="559">
          <cell r="A559" t="str">
            <v>Firewalker</v>
          </cell>
          <cell r="C559">
            <v>0</v>
          </cell>
          <cell r="AK559" t="str">
            <v/>
          </cell>
          <cell r="AL559" t="str">
            <v/>
          </cell>
          <cell r="AM559" t="str">
            <v/>
          </cell>
          <cell r="AN559" t="str">
            <v/>
          </cell>
          <cell r="AO559" t="str">
            <v/>
          </cell>
          <cell r="AP559" t="str">
            <v/>
          </cell>
          <cell r="AQ559" t="str">
            <v/>
          </cell>
          <cell r="AR559" t="str">
            <v/>
          </cell>
          <cell r="AS559" t="str">
            <v/>
          </cell>
          <cell r="AT559" t="str">
            <v/>
          </cell>
          <cell r="AU559" t="str">
            <v/>
          </cell>
          <cell r="AV559" t="str">
            <v/>
          </cell>
          <cell r="AW559" t="str">
            <v/>
          </cell>
          <cell r="AX559" t="str">
            <v/>
          </cell>
          <cell r="AY559" t="str">
            <v/>
          </cell>
          <cell r="AZ559" t="str">
            <v/>
          </cell>
          <cell r="BA559" t="str">
            <v/>
          </cell>
          <cell r="BB559" t="str">
            <v/>
          </cell>
          <cell r="BC559" t="str">
            <v/>
          </cell>
          <cell r="BD559" t="str">
            <v/>
          </cell>
          <cell r="BE559" t="str">
            <v/>
          </cell>
          <cell r="BF559" t="str">
            <v/>
          </cell>
          <cell r="BG559" t="str">
            <v/>
          </cell>
          <cell r="BH559" t="str">
            <v/>
          </cell>
          <cell r="BI559" t="str">
            <v/>
          </cell>
          <cell r="BJ559" t="str">
            <v/>
          </cell>
          <cell r="BK559" t="str">
            <v/>
          </cell>
          <cell r="BL559" t="str">
            <v/>
          </cell>
          <cell r="BM559" t="str">
            <v/>
          </cell>
          <cell r="BN559" t="str">
            <v/>
          </cell>
          <cell r="BO559" t="str">
            <v/>
          </cell>
          <cell r="BP559">
            <v>0</v>
          </cell>
        </row>
        <row r="560">
          <cell r="A560" t="str">
            <v>Fist of Hextor</v>
          </cell>
          <cell r="B560" t="str">
            <v>Foh</v>
          </cell>
          <cell r="C560">
            <v>0</v>
          </cell>
          <cell r="D560" t="str">
            <v>]Light, Medium, Heavy Armor[</v>
          </cell>
          <cell r="E560" t="str">
            <v>]Shield Use[</v>
          </cell>
          <cell r="F560" t="str">
            <v>]Simple, Martial Weapons[</v>
          </cell>
          <cell r="G560" t="str">
            <v>1st:]Brutal Strike (Ex)[Add +1 to attack or damage roll (not both)</v>
          </cell>
          <cell r="H560" t="str">
            <v>2nd:]Strength Boost (Ex)(1/day)[+4 Str; 4 rounds + Fist of Hextor lvl</v>
          </cell>
          <cell r="I560" t="str">
            <v xml:space="preserve">3rd:]Frightful Presence (Ex)(1/day)["Fear" spell; 5' per level; </v>
          </cell>
          <cell r="J560" t="str">
            <v>][Will DC 10 + lvl + CHA Mod.</v>
          </cell>
          <cell r="K560" t="str">
            <v>4th:]Brutal Strike (Ex)[Add +2 to attack or damage roll (not both)</v>
          </cell>
          <cell r="L560" t="str">
            <v>5th:]Strength Boost (Ex)(2/day)[+4 Str; 4 rounds + Fist of Hextor lvl</v>
          </cell>
          <cell r="M560" t="str">
            <v xml:space="preserve">6th:]Frightful Presence (Ex)(2/day)["Fear" spell; 5' per level; </v>
          </cell>
          <cell r="N560" t="str">
            <v>][Will DC 10 + lvl + CHA Mod.</v>
          </cell>
          <cell r="O560" t="str">
            <v>7th:]Brutal Strike (Ex)[Add +3 to attack or damage roll (not both)</v>
          </cell>
          <cell r="P560" t="str">
            <v>8th:]Strength Boost (Ex)(3/day)[+4 Str; 4 rounds + Fist of Hextor lvl</v>
          </cell>
          <cell r="Q560" t="str">
            <v xml:space="preserve">9th:]Frightful Presence (Ex)(3/day)["Fear" spell; 5' per level; </v>
          </cell>
          <cell r="R560" t="str">
            <v>][Will DC 10 + lvl + CHA Mod.</v>
          </cell>
          <cell r="S560" t="str">
            <v>10th:]Brutal Strike (Ex)[Add +4 to attack or damage roll (not both)</v>
          </cell>
          <cell r="AK560" t="str">
            <v/>
          </cell>
          <cell r="AL560" t="str">
            <v/>
          </cell>
          <cell r="AM560" t="str">
            <v/>
          </cell>
          <cell r="AN560" t="str">
            <v/>
          </cell>
          <cell r="AO560" t="str">
            <v/>
          </cell>
          <cell r="AP560" t="str">
            <v/>
          </cell>
          <cell r="AQ560" t="str">
            <v/>
          </cell>
          <cell r="AR560" t="str">
            <v/>
          </cell>
          <cell r="AS560" t="str">
            <v/>
          </cell>
          <cell r="AT560" t="str">
            <v/>
          </cell>
          <cell r="AU560" t="str">
            <v/>
          </cell>
          <cell r="AV560" t="str">
            <v/>
          </cell>
          <cell r="AW560" t="str">
            <v/>
          </cell>
          <cell r="AX560" t="str">
            <v/>
          </cell>
          <cell r="AY560" t="str">
            <v/>
          </cell>
          <cell r="AZ560" t="str">
            <v/>
          </cell>
          <cell r="BA560" t="str">
            <v/>
          </cell>
          <cell r="BB560" t="str">
            <v/>
          </cell>
          <cell r="BC560" t="str">
            <v/>
          </cell>
          <cell r="BD560" t="str">
            <v/>
          </cell>
          <cell r="BE560" t="str">
            <v/>
          </cell>
          <cell r="BF560" t="str">
            <v/>
          </cell>
          <cell r="BG560" t="str">
            <v/>
          </cell>
          <cell r="BH560" t="str">
            <v/>
          </cell>
          <cell r="BI560" t="str">
            <v/>
          </cell>
          <cell r="BJ560" t="str">
            <v/>
          </cell>
          <cell r="BK560" t="str">
            <v/>
          </cell>
          <cell r="BL560" t="str">
            <v/>
          </cell>
          <cell r="BM560" t="str">
            <v/>
          </cell>
          <cell r="BN560" t="str">
            <v/>
          </cell>
          <cell r="BO560" t="str">
            <v/>
          </cell>
          <cell r="BP560">
            <v>0</v>
          </cell>
        </row>
        <row r="561">
          <cell r="A561" t="str">
            <v>Flame Steward</v>
          </cell>
          <cell r="C561">
            <v>0</v>
          </cell>
          <cell r="AK561" t="str">
            <v/>
          </cell>
          <cell r="AL561" t="str">
            <v/>
          </cell>
          <cell r="AM561" t="str">
            <v/>
          </cell>
          <cell r="AN561" t="str">
            <v/>
          </cell>
          <cell r="AO561" t="str">
            <v/>
          </cell>
          <cell r="AP561" t="str">
            <v/>
          </cell>
          <cell r="AQ561" t="str">
            <v/>
          </cell>
          <cell r="AR561" t="str">
            <v/>
          </cell>
          <cell r="AS561" t="str">
            <v/>
          </cell>
          <cell r="AT561" t="str">
            <v/>
          </cell>
          <cell r="AU561" t="str">
            <v/>
          </cell>
          <cell r="AV561" t="str">
            <v/>
          </cell>
          <cell r="AW561" t="str">
            <v/>
          </cell>
          <cell r="AX561" t="str">
            <v/>
          </cell>
          <cell r="AY561" t="str">
            <v/>
          </cell>
          <cell r="AZ561" t="str">
            <v/>
          </cell>
          <cell r="BA561" t="str">
            <v/>
          </cell>
          <cell r="BB561" t="str">
            <v/>
          </cell>
          <cell r="BC561" t="str">
            <v/>
          </cell>
          <cell r="BD561" t="str">
            <v/>
          </cell>
          <cell r="BE561" t="str">
            <v/>
          </cell>
          <cell r="BF561" t="str">
            <v/>
          </cell>
          <cell r="BG561" t="str">
            <v/>
          </cell>
          <cell r="BH561" t="str">
            <v/>
          </cell>
          <cell r="BI561" t="str">
            <v/>
          </cell>
          <cell r="BJ561" t="str">
            <v/>
          </cell>
          <cell r="BK561" t="str">
            <v/>
          </cell>
          <cell r="BL561" t="str">
            <v/>
          </cell>
          <cell r="BM561" t="str">
            <v/>
          </cell>
          <cell r="BN561" t="str">
            <v/>
          </cell>
          <cell r="BO561" t="str">
            <v/>
          </cell>
          <cell r="BP561">
            <v>0</v>
          </cell>
        </row>
        <row r="562">
          <cell r="A562" t="str">
            <v>Fleet Runner of Ehlonna</v>
          </cell>
          <cell r="C562">
            <v>0</v>
          </cell>
          <cell r="AK562" t="str">
            <v/>
          </cell>
          <cell r="AL562" t="str">
            <v/>
          </cell>
          <cell r="AM562" t="str">
            <v/>
          </cell>
          <cell r="AN562" t="str">
            <v/>
          </cell>
          <cell r="AO562" t="str">
            <v/>
          </cell>
          <cell r="AP562" t="str">
            <v/>
          </cell>
          <cell r="AQ562" t="str">
            <v/>
          </cell>
          <cell r="AR562" t="str">
            <v/>
          </cell>
          <cell r="AS562" t="str">
            <v/>
          </cell>
          <cell r="AT562" t="str">
            <v/>
          </cell>
          <cell r="AU562" t="str">
            <v/>
          </cell>
          <cell r="AV562" t="str">
            <v/>
          </cell>
          <cell r="AW562" t="str">
            <v/>
          </cell>
          <cell r="AX562" t="str">
            <v/>
          </cell>
          <cell r="AY562" t="str">
            <v/>
          </cell>
          <cell r="AZ562" t="str">
            <v/>
          </cell>
          <cell r="BA562" t="str">
            <v/>
          </cell>
          <cell r="BB562" t="str">
            <v/>
          </cell>
          <cell r="BC562" t="str">
            <v/>
          </cell>
          <cell r="BD562" t="str">
            <v/>
          </cell>
          <cell r="BE562" t="str">
            <v/>
          </cell>
          <cell r="BF562" t="str">
            <v/>
          </cell>
          <cell r="BG562" t="str">
            <v/>
          </cell>
          <cell r="BH562" t="str">
            <v/>
          </cell>
          <cell r="BI562" t="str">
            <v/>
          </cell>
          <cell r="BJ562" t="str">
            <v/>
          </cell>
          <cell r="BK562" t="str">
            <v/>
          </cell>
          <cell r="BL562" t="str">
            <v/>
          </cell>
          <cell r="BM562" t="str">
            <v/>
          </cell>
          <cell r="BN562" t="str">
            <v/>
          </cell>
          <cell r="BO562" t="str">
            <v/>
          </cell>
          <cell r="BP562">
            <v>0</v>
          </cell>
        </row>
        <row r="563">
          <cell r="A563" t="str">
            <v>Footman</v>
          </cell>
          <cell r="B563" t="str">
            <v>.</v>
          </cell>
          <cell r="C563">
            <v>0</v>
          </cell>
          <cell r="D563" t="str">
            <v>]Light, Medium, Heavy Armor[</v>
          </cell>
          <cell r="E563" t="str">
            <v>]Shield Use[</v>
          </cell>
          <cell r="F563" t="str">
            <v>]Simple, Martial Weapons[</v>
          </cell>
          <cell r="G563" t="str">
            <v>1st:]Support Ally (Ex)[May occupy the same square as a medium or large ally w/o penalty</v>
          </cell>
          <cell r="H563" t="str">
            <v>][when using a weapon smaller than medium sized.</v>
          </cell>
          <cell r="I563" t="str">
            <v>][NOTE:  All bonuses listed can only be used when occupying the same square as a larger ally.</v>
          </cell>
          <cell r="J563" t="str">
            <v>1st:]Sheld Ally (Ex)[Move eq. action to give ally a +1 dodge bonus to AC.</v>
          </cell>
          <cell r="K563" t="str">
            <v>1st:]Coordinated Strike (Ex)[+0  bonus to hit &amp; damage the same target his ally lst attacked.</v>
          </cell>
          <cell r="L563" t="str">
            <v>2nd:]Protect Ally (Ex)[Ready an action to absorb ally's AoO's.</v>
          </cell>
          <cell r="M563" t="str">
            <v>4th:]Defend Ally (Ex)[Cannot be flanked.</v>
          </cell>
          <cell r="AK563" t="str">
            <v/>
          </cell>
          <cell r="AL563" t="str">
            <v/>
          </cell>
          <cell r="AM563" t="str">
            <v/>
          </cell>
          <cell r="AN563" t="str">
            <v/>
          </cell>
          <cell r="AO563" t="str">
            <v/>
          </cell>
          <cell r="AP563" t="str">
            <v/>
          </cell>
          <cell r="AQ563" t="str">
            <v/>
          </cell>
          <cell r="AR563" t="str">
            <v/>
          </cell>
          <cell r="AS563" t="str">
            <v/>
          </cell>
          <cell r="AT563" t="str">
            <v/>
          </cell>
          <cell r="AU563" t="str">
            <v/>
          </cell>
          <cell r="AV563" t="str">
            <v/>
          </cell>
          <cell r="AW563" t="str">
            <v/>
          </cell>
          <cell r="AX563" t="str">
            <v/>
          </cell>
          <cell r="AY563" t="str">
            <v/>
          </cell>
          <cell r="AZ563" t="str">
            <v/>
          </cell>
          <cell r="BA563" t="str">
            <v/>
          </cell>
          <cell r="BB563" t="str">
            <v/>
          </cell>
          <cell r="BC563" t="str">
            <v/>
          </cell>
          <cell r="BD563" t="str">
            <v/>
          </cell>
          <cell r="BE563" t="str">
            <v/>
          </cell>
          <cell r="BF563" t="str">
            <v/>
          </cell>
          <cell r="BG563" t="str">
            <v/>
          </cell>
          <cell r="BH563" t="str">
            <v/>
          </cell>
          <cell r="BI563" t="str">
            <v/>
          </cell>
          <cell r="BJ563" t="str">
            <v/>
          </cell>
          <cell r="BK563" t="str">
            <v/>
          </cell>
          <cell r="BL563" t="str">
            <v/>
          </cell>
          <cell r="BM563" t="str">
            <v/>
          </cell>
          <cell r="BN563" t="str">
            <v/>
          </cell>
          <cell r="BO563" t="str">
            <v/>
          </cell>
          <cell r="BP563">
            <v>0</v>
          </cell>
        </row>
        <row r="564">
          <cell r="A564" t="str">
            <v>Forest Master</v>
          </cell>
          <cell r="C564">
            <v>0</v>
          </cell>
          <cell r="AK564" t="str">
            <v/>
          </cell>
          <cell r="AL564" t="str">
            <v/>
          </cell>
          <cell r="AM564" t="str">
            <v/>
          </cell>
          <cell r="AN564" t="str">
            <v/>
          </cell>
          <cell r="AO564" t="str">
            <v/>
          </cell>
          <cell r="AP564" t="str">
            <v/>
          </cell>
          <cell r="AQ564" t="str">
            <v/>
          </cell>
          <cell r="AR564" t="str">
            <v/>
          </cell>
          <cell r="AS564" t="str">
            <v/>
          </cell>
          <cell r="AT564" t="str">
            <v/>
          </cell>
          <cell r="AU564" t="str">
            <v/>
          </cell>
          <cell r="AV564" t="str">
            <v/>
          </cell>
          <cell r="AW564" t="str">
            <v/>
          </cell>
          <cell r="AX564" t="str">
            <v/>
          </cell>
          <cell r="AY564" t="str">
            <v/>
          </cell>
          <cell r="AZ564" t="str">
            <v/>
          </cell>
          <cell r="BA564" t="str">
            <v/>
          </cell>
          <cell r="BB564" t="str">
            <v/>
          </cell>
          <cell r="BC564" t="str">
            <v/>
          </cell>
          <cell r="BD564" t="str">
            <v/>
          </cell>
          <cell r="BE564" t="str">
            <v/>
          </cell>
          <cell r="BF564" t="str">
            <v/>
          </cell>
          <cell r="BG564" t="str">
            <v/>
          </cell>
          <cell r="BH564" t="str">
            <v/>
          </cell>
          <cell r="BI564" t="str">
            <v/>
          </cell>
          <cell r="BJ564" t="str">
            <v/>
          </cell>
          <cell r="BK564" t="str">
            <v/>
          </cell>
          <cell r="BL564" t="str">
            <v/>
          </cell>
          <cell r="BM564" t="str">
            <v/>
          </cell>
          <cell r="BN564" t="str">
            <v/>
          </cell>
          <cell r="BO564" t="str">
            <v/>
          </cell>
          <cell r="BP564">
            <v>0</v>
          </cell>
        </row>
        <row r="565">
          <cell r="A565" t="str">
            <v>Gatecrasher</v>
          </cell>
          <cell r="C565">
            <v>0</v>
          </cell>
          <cell r="AK565" t="str">
            <v/>
          </cell>
          <cell r="AL565" t="str">
            <v/>
          </cell>
          <cell r="AM565" t="str">
            <v/>
          </cell>
          <cell r="AN565" t="str">
            <v/>
          </cell>
          <cell r="AO565" t="str">
            <v/>
          </cell>
          <cell r="AP565" t="str">
            <v/>
          </cell>
          <cell r="AQ565" t="str">
            <v/>
          </cell>
          <cell r="AR565" t="str">
            <v/>
          </cell>
          <cell r="AS565" t="str">
            <v/>
          </cell>
          <cell r="AT565" t="str">
            <v/>
          </cell>
          <cell r="AU565" t="str">
            <v/>
          </cell>
          <cell r="AV565" t="str">
            <v/>
          </cell>
          <cell r="AW565" t="str">
            <v/>
          </cell>
          <cell r="AX565" t="str">
            <v/>
          </cell>
          <cell r="AY565" t="str">
            <v/>
          </cell>
          <cell r="AZ565" t="str">
            <v/>
          </cell>
          <cell r="BA565" t="str">
            <v/>
          </cell>
          <cell r="BB565" t="str">
            <v/>
          </cell>
          <cell r="BC565" t="str">
            <v/>
          </cell>
          <cell r="BD565" t="str">
            <v/>
          </cell>
          <cell r="BE565" t="str">
            <v/>
          </cell>
          <cell r="BF565" t="str">
            <v/>
          </cell>
          <cell r="BG565" t="str">
            <v/>
          </cell>
          <cell r="BH565" t="str">
            <v/>
          </cell>
          <cell r="BI565" t="str">
            <v/>
          </cell>
          <cell r="BJ565" t="str">
            <v/>
          </cell>
          <cell r="BK565" t="str">
            <v/>
          </cell>
          <cell r="BL565" t="str">
            <v/>
          </cell>
          <cell r="BM565" t="str">
            <v/>
          </cell>
          <cell r="BN565" t="str">
            <v/>
          </cell>
          <cell r="BO565" t="str">
            <v/>
          </cell>
          <cell r="BP565">
            <v>0</v>
          </cell>
        </row>
        <row r="566">
          <cell r="A566" t="str">
            <v>Gemscribe</v>
          </cell>
          <cell r="B566" t="str">
            <v>Gsc</v>
          </cell>
          <cell r="C566">
            <v>0</v>
          </cell>
          <cell r="G566" t="str">
            <v>1st:]Spellcasting (Sp)[+1 level of previous spellcasting class.</v>
          </cell>
          <cell r="H566" t="str">
            <v>1st:]Gemcasting (Su)[Sacrifice gems as an additional spell component to enhance spells.</v>
          </cell>
          <cell r="I566" t="str">
            <v>][Casting takes a full round per MM feat applied when gemcasting is used.</v>
          </cell>
          <cell r="J566" t="str">
            <v>1st:][Heighten Spell - 100gp of gems per spell level.</v>
          </cell>
          <cell r="K566" t="str">
            <v>2nd:][Extend Spell - 100gp of gems per spell level.</v>
          </cell>
          <cell r="L566" t="str">
            <v>3rd:][Silent Spell - 100gp of gems per spell level.</v>
          </cell>
          <cell r="M566" t="str">
            <v>4th:][Empower Spell - 200gp of gems per spell level.</v>
          </cell>
          <cell r="N566" t="str">
            <v>5th:][Mazimize Spell - 250gp of gems per spell level.</v>
          </cell>
          <cell r="AK566" t="str">
            <v/>
          </cell>
          <cell r="AL566" t="str">
            <v/>
          </cell>
          <cell r="AM566" t="str">
            <v/>
          </cell>
          <cell r="AN566" t="str">
            <v/>
          </cell>
          <cell r="AO566" t="str">
            <v/>
          </cell>
          <cell r="AP566" t="str">
            <v/>
          </cell>
          <cell r="AQ566" t="str">
            <v/>
          </cell>
          <cell r="AR566" t="str">
            <v/>
          </cell>
          <cell r="AS566" t="str">
            <v/>
          </cell>
          <cell r="AT566" t="str">
            <v/>
          </cell>
          <cell r="AU566" t="str">
            <v/>
          </cell>
          <cell r="AV566" t="str">
            <v/>
          </cell>
          <cell r="AW566" t="str">
            <v/>
          </cell>
          <cell r="AX566" t="str">
            <v/>
          </cell>
          <cell r="AY566" t="str">
            <v/>
          </cell>
          <cell r="AZ566" t="str">
            <v/>
          </cell>
          <cell r="BA566" t="str">
            <v/>
          </cell>
          <cell r="BB566" t="str">
            <v/>
          </cell>
          <cell r="BC566" t="str">
            <v/>
          </cell>
          <cell r="BD566" t="str">
            <v/>
          </cell>
          <cell r="BE566" t="str">
            <v/>
          </cell>
          <cell r="BF566" t="str">
            <v/>
          </cell>
          <cell r="BG566" t="str">
            <v/>
          </cell>
          <cell r="BH566" t="str">
            <v/>
          </cell>
          <cell r="BI566" t="str">
            <v/>
          </cell>
          <cell r="BJ566" t="str">
            <v/>
          </cell>
          <cell r="BK566" t="str">
            <v/>
          </cell>
          <cell r="BL566" t="str">
            <v/>
          </cell>
          <cell r="BM566" t="str">
            <v/>
          </cell>
          <cell r="BN566" t="str">
            <v/>
          </cell>
          <cell r="BO566" t="str">
            <v/>
          </cell>
          <cell r="BP566">
            <v>0</v>
          </cell>
        </row>
        <row r="567">
          <cell r="A567" t="str">
            <v>Ghost-Faced Killer</v>
          </cell>
          <cell r="B567" t="str">
            <v>.</v>
          </cell>
          <cell r="C567">
            <v>0</v>
          </cell>
          <cell r="D567" t="str">
            <v>]Light Armor[</v>
          </cell>
          <cell r="F567" t="str">
            <v>]Simple, Martial Weapons[</v>
          </cell>
          <cell r="G567" t="str">
            <v>1st:]Beyond Sight (Sp):[Invisibility as scorcerer of equal class level</v>
          </cell>
          <cell r="H567" t="str">
            <v>][1/day plus an additional time at every odd ghost-faced killer level.</v>
          </cell>
          <cell r="I567" t="str">
            <v>2nd:]Sneak Attack (Ex)[+1d6.  Additional +d6 at 5th &amp; 8th levels.</v>
          </cell>
          <cell r="J567" t="str">
            <v>3rd:] Death Attack (Ex)[After 3 rounds of study my make a death attack.</v>
          </cell>
          <cell r="K567" t="str">
            <v>][DC 10+class lvl+int mod.  Death or uncon.</v>
          </cell>
          <cell r="L567" t="str">
            <v>4th:]Frightful Attack (Su)[3/day sneak attack can frighten all</v>
          </cell>
          <cell r="M567" t="str">
            <v>][within 30'. DC 10 + 1/2 charater level + CHA mod.</v>
          </cell>
          <cell r="N567" t="str">
            <v>][Those who fail become panicedfor 1d6 + 1/class lvl.</v>
          </cell>
          <cell r="O567" t="str">
            <v>6th:][Beyond Touch (Sp)[Incorporeal for class level + CHA mod.</v>
          </cell>
          <cell r="P567" t="str">
            <v>][1/day at 6th, 2/day at 8th, &amp; 3/day at 10th.</v>
          </cell>
          <cell r="Q567" t="str">
            <v>7th:]Spirit Sword (Sp)[Can imbue weapon with ghost touch ability.</v>
          </cell>
          <cell r="R567" t="str">
            <v>][Lasts class level + CHA mod rounds.</v>
          </cell>
          <cell r="S567" t="str">
            <v>][1/day at 7th &amp; 2/day at 9th.</v>
          </cell>
          <cell r="T567" t="str">
            <v>8th:]Ghost Sight (Sp)[Can see ethreal creatures within 20'.</v>
          </cell>
          <cell r="U567" t="str">
            <v>10th:]Ghost Sight (Sp)[Can see invisible creatures within 20'.</v>
          </cell>
          <cell r="AK567" t="str">
            <v/>
          </cell>
          <cell r="AL567" t="str">
            <v/>
          </cell>
          <cell r="AM567" t="str">
            <v/>
          </cell>
          <cell r="AN567" t="str">
            <v/>
          </cell>
          <cell r="AO567" t="str">
            <v/>
          </cell>
          <cell r="AP567" t="str">
            <v/>
          </cell>
          <cell r="AQ567" t="str">
            <v/>
          </cell>
          <cell r="AR567" t="str">
            <v/>
          </cell>
          <cell r="AS567" t="str">
            <v/>
          </cell>
          <cell r="AT567" t="str">
            <v/>
          </cell>
          <cell r="AU567" t="str">
            <v/>
          </cell>
          <cell r="AV567" t="str">
            <v/>
          </cell>
          <cell r="AW567" t="str">
            <v/>
          </cell>
          <cell r="AX567" t="str">
            <v/>
          </cell>
          <cell r="AY567" t="str">
            <v/>
          </cell>
          <cell r="AZ567" t="str">
            <v/>
          </cell>
          <cell r="BA567" t="str">
            <v/>
          </cell>
          <cell r="BB567" t="str">
            <v/>
          </cell>
          <cell r="BC567" t="str">
            <v/>
          </cell>
          <cell r="BD567" t="str">
            <v/>
          </cell>
          <cell r="BE567" t="str">
            <v/>
          </cell>
          <cell r="BF567" t="str">
            <v/>
          </cell>
          <cell r="BG567" t="str">
            <v/>
          </cell>
          <cell r="BH567" t="str">
            <v/>
          </cell>
          <cell r="BI567" t="str">
            <v/>
          </cell>
          <cell r="BJ567" t="str">
            <v/>
          </cell>
          <cell r="BK567" t="str">
            <v/>
          </cell>
          <cell r="BL567" t="str">
            <v/>
          </cell>
          <cell r="BM567" t="str">
            <v/>
          </cell>
          <cell r="BN567" t="str">
            <v/>
          </cell>
          <cell r="BO567" t="str">
            <v/>
          </cell>
          <cell r="BP567">
            <v>0</v>
          </cell>
        </row>
        <row r="568">
          <cell r="A568" t="str">
            <v>Ghostwalker</v>
          </cell>
          <cell r="B568" t="str">
            <v>Ghw</v>
          </cell>
          <cell r="C568">
            <v>0</v>
          </cell>
          <cell r="D568" t="str">
            <v>]Light, Medium Armor[</v>
          </cell>
          <cell r="E568" t="str">
            <v>]Shield Use[</v>
          </cell>
          <cell r="F568" t="str">
            <v>]Simple, Martial Weapons[</v>
          </cell>
          <cell r="G568" t="str">
            <v>1st:]Painful Reckoning[If Ghostwalker loses 50% of HP in one</v>
          </cell>
          <cell r="H568" t="str">
            <v>][encounter, +1 per lvl to AC, attack, dmg vs. specific foes fought</v>
          </cell>
          <cell r="I568" t="str">
            <v>1st:]Resolute Aura (Ex)[+(Ghostwalker Level) to Intimidate</v>
          </cell>
          <cell r="J568" t="str">
            <v>1st:]Anonymity[Loses specific powers should enemies know name</v>
          </cell>
          <cell r="K568" t="str">
            <v>2nd:]Feign Death (1/day)(Sp)[For 10 x Ghostwalker Lvl rounds</v>
          </cell>
          <cell r="L568" t="str">
            <v>3rd:]Superior Iron Will[+2 to Will saves</v>
          </cell>
          <cell r="M568" t="str">
            <v>4th:]Etherealness (1/day)(Su)[One round per Ghostwalker Lvl</v>
          </cell>
          <cell r="N568" t="str">
            <v>5th:]Shadow Walk (Su)[Fast travel, healing</v>
          </cell>
          <cell r="O568" t="str">
            <v>7th:]Etherealness (2/day)(Su)[One round per Ghostwalker Lvl</v>
          </cell>
          <cell r="P568" t="str">
            <v>10th:]Etherealness (3/day)(Su)[One round per Ghostwalker Lvl</v>
          </cell>
          <cell r="AK568" t="str">
            <v/>
          </cell>
          <cell r="AL568" t="str">
            <v/>
          </cell>
          <cell r="AM568" t="str">
            <v/>
          </cell>
          <cell r="AN568" t="str">
            <v/>
          </cell>
          <cell r="AO568" t="str">
            <v/>
          </cell>
          <cell r="AP568" t="str">
            <v/>
          </cell>
          <cell r="AQ568" t="str">
            <v/>
          </cell>
          <cell r="AR568" t="str">
            <v/>
          </cell>
          <cell r="AS568" t="str">
            <v/>
          </cell>
          <cell r="AT568" t="str">
            <v/>
          </cell>
          <cell r="AU568" t="str">
            <v/>
          </cell>
          <cell r="AV568" t="str">
            <v/>
          </cell>
          <cell r="AW568" t="str">
            <v/>
          </cell>
          <cell r="AX568" t="str">
            <v/>
          </cell>
          <cell r="AY568" t="str">
            <v/>
          </cell>
          <cell r="AZ568" t="str">
            <v/>
          </cell>
          <cell r="BA568" t="str">
            <v/>
          </cell>
          <cell r="BB568" t="str">
            <v/>
          </cell>
          <cell r="BC568" t="str">
            <v/>
          </cell>
          <cell r="BD568" t="str">
            <v/>
          </cell>
          <cell r="BE568" t="str">
            <v/>
          </cell>
          <cell r="BF568" t="str">
            <v/>
          </cell>
          <cell r="BG568" t="str">
            <v/>
          </cell>
          <cell r="BH568" t="str">
            <v/>
          </cell>
          <cell r="BI568" t="str">
            <v/>
          </cell>
          <cell r="BJ568" t="str">
            <v/>
          </cell>
          <cell r="BK568" t="str">
            <v/>
          </cell>
          <cell r="BL568" t="str">
            <v/>
          </cell>
          <cell r="BM568" t="str">
            <v/>
          </cell>
          <cell r="BN568" t="str">
            <v/>
          </cell>
          <cell r="BO568" t="str">
            <v/>
          </cell>
          <cell r="BP568">
            <v>0</v>
          </cell>
        </row>
        <row r="569">
          <cell r="A569" t="str">
            <v>Giant-Killer</v>
          </cell>
          <cell r="B569" t="str">
            <v>.</v>
          </cell>
          <cell r="C569">
            <v>0</v>
          </cell>
          <cell r="D569" t="str">
            <v>]Light, Medium, Heavy Armor[</v>
          </cell>
          <cell r="F569" t="str">
            <v>]Simple, Martial Weapons[</v>
          </cell>
          <cell r="G569" t="str">
            <v>1st]Giant Lore +0[</v>
          </cell>
          <cell r="H569" t="str">
            <v>1st]Improved Mobility[+8 AC against AoO.</v>
          </cell>
          <cell r="I569" t="str">
            <v>1st]Smite Big Folk 0/day (Su)[Against large or bigger foes, +1 AB / +0 damage.</v>
          </cell>
          <cell r="J569" t="str">
            <v>2nd]Damage Reduction 0/0 (Ex)[</v>
          </cell>
          <cell r="K569" t="str">
            <v>4th]Diehard (Ex)[If reduced from -1 to -9 hps, may take partial actions.</v>
          </cell>
          <cell r="L569" t="str">
            <v>][Still looses 1 hp per round unless stabilized &amp; dies at -10 hps.</v>
          </cell>
          <cell r="M569" t="str">
            <v>][If stabilized, becomes disabled.</v>
          </cell>
          <cell r="N569" t="str">
            <v>8th]Diehard 2 (Ex)[If reduced from -1 to -9 hps, may take standard actions.</v>
          </cell>
          <cell r="O569" t="str">
            <v>][Still looses 1 hp per round unless stabilized &amp; dies at -10 hps.</v>
          </cell>
          <cell r="P569" t="str">
            <v>10th]Diehard 3 (Ex)[Instead of dying at -10 hps, can make a Con check (DC</v>
          </cell>
          <cell r="Q569" t="str">
            <v>][10+1 per previous check) to remain alive for 1 more round.</v>
          </cell>
          <cell r="R569" t="str">
            <v>][Dies immediately upon reaching -30 hps.</v>
          </cell>
          <cell r="AK569" t="str">
            <v/>
          </cell>
          <cell r="AL569" t="str">
            <v/>
          </cell>
          <cell r="AM569" t="str">
            <v/>
          </cell>
          <cell r="AN569" t="str">
            <v/>
          </cell>
          <cell r="AO569" t="str">
            <v/>
          </cell>
          <cell r="AP569" t="str">
            <v/>
          </cell>
          <cell r="AQ569" t="str">
            <v/>
          </cell>
          <cell r="AR569" t="str">
            <v/>
          </cell>
          <cell r="AS569" t="str">
            <v/>
          </cell>
          <cell r="AT569" t="str">
            <v/>
          </cell>
          <cell r="AU569" t="str">
            <v/>
          </cell>
          <cell r="AV569" t="str">
            <v/>
          </cell>
          <cell r="AW569" t="str">
            <v/>
          </cell>
          <cell r="AX569" t="str">
            <v/>
          </cell>
          <cell r="AY569" t="str">
            <v/>
          </cell>
          <cell r="AZ569" t="str">
            <v/>
          </cell>
          <cell r="BA569" t="str">
            <v/>
          </cell>
          <cell r="BB569" t="str">
            <v/>
          </cell>
          <cell r="BC569" t="str">
            <v/>
          </cell>
          <cell r="BD569" t="str">
            <v/>
          </cell>
          <cell r="BE569" t="str">
            <v/>
          </cell>
          <cell r="BF569" t="str">
            <v/>
          </cell>
          <cell r="BG569" t="str">
            <v/>
          </cell>
          <cell r="BH569" t="str">
            <v/>
          </cell>
          <cell r="BI569" t="str">
            <v/>
          </cell>
          <cell r="BJ569" t="str">
            <v/>
          </cell>
          <cell r="BK569" t="str">
            <v/>
          </cell>
          <cell r="BL569" t="str">
            <v/>
          </cell>
          <cell r="BM569" t="str">
            <v/>
          </cell>
          <cell r="BN569" t="str">
            <v/>
          </cell>
          <cell r="BO569" t="str">
            <v/>
          </cell>
          <cell r="BP569">
            <v>0</v>
          </cell>
        </row>
        <row r="570">
          <cell r="A570" t="str">
            <v>Gladiator (WotC)</v>
          </cell>
          <cell r="B570" t="str">
            <v>Gld</v>
          </cell>
          <cell r="C570">
            <v>0</v>
          </cell>
          <cell r="G570" t="str">
            <v>1st:]Improved Feint[Bluff in combat as move-equiv.</v>
          </cell>
          <cell r="H570" t="str">
            <v>2nd:]Study Opponent +1[Following all-out defense, you gain a</v>
          </cell>
          <cell r="I570" t="str">
            <v>][+1 Dodge bonus to AC for the rest of the fight</v>
          </cell>
          <cell r="J570" t="str">
            <v>3rd:]Exhaust Opponent (Ex)[Attack same opponent for 3 rounds;</v>
          </cell>
          <cell r="K570" t="str">
            <v>][Fort DC 15 (+1 for every round past the third) or foe takes d6 subdual</v>
          </cell>
          <cell r="L570" t="str">
            <v>4th:]Roar of the Crowd[As mv-equiv, Perform DC15</v>
          </cell>
          <cell r="M570" t="str">
            <v>][ for +1 morale bonus to attack and damage</v>
          </cell>
          <cell r="N570" t="str">
            <v>5th:]Study Opponent +2[Following all-out defense, you gain a</v>
          </cell>
          <cell r="O570" t="str">
            <v>][+2 Dodge bonus to AC for the rest of the fight</v>
          </cell>
          <cell r="P570" t="str">
            <v>6th:]Improved Coup de Grace[As std action, make Coup de Grace;</v>
          </cell>
          <cell r="Q570" t="str">
            <v>][if full round, +2 morale to attack</v>
          </cell>
          <cell r="R570" t="str">
            <v>7th:]Poison Use[Trained in the use of poison</v>
          </cell>
          <cell r="S570" t="str">
            <v>8th:]Study Opponent +3[Following all-out defense, you gain a</v>
          </cell>
          <cell r="T570" t="str">
            <v>][+3 Dodge bonus to AC for the rest of the fight</v>
          </cell>
          <cell r="U570" t="str">
            <v>9th:]Make Them Bleed (Ex)[Wounds bleed (1 HP) if from slashing</v>
          </cell>
          <cell r="V570" t="str">
            <v>10th:]The Crowd Goes Wild[+2 morale to dmg per</v>
          </cell>
          <cell r="W570" t="str">
            <v>][consecutive blow if you've used Roar of the Crowd.</v>
          </cell>
          <cell r="AK570" t="str">
            <v/>
          </cell>
          <cell r="AL570" t="str">
            <v/>
          </cell>
          <cell r="AM570" t="str">
            <v/>
          </cell>
          <cell r="AN570" t="str">
            <v/>
          </cell>
          <cell r="AO570" t="str">
            <v/>
          </cell>
          <cell r="AP570" t="str">
            <v/>
          </cell>
          <cell r="AQ570" t="str">
            <v/>
          </cell>
          <cell r="AR570" t="str">
            <v/>
          </cell>
          <cell r="AS570" t="str">
            <v/>
          </cell>
          <cell r="AT570" t="str">
            <v/>
          </cell>
          <cell r="AU570" t="str">
            <v/>
          </cell>
          <cell r="AV570" t="str">
            <v/>
          </cell>
          <cell r="AW570" t="str">
            <v/>
          </cell>
          <cell r="AX570" t="str">
            <v/>
          </cell>
          <cell r="AY570" t="str">
            <v/>
          </cell>
          <cell r="AZ570" t="str">
            <v/>
          </cell>
          <cell r="BA570" t="str">
            <v/>
          </cell>
          <cell r="BB570" t="str">
            <v/>
          </cell>
          <cell r="BC570" t="str">
            <v/>
          </cell>
          <cell r="BD570" t="str">
            <v/>
          </cell>
          <cell r="BE570" t="str">
            <v/>
          </cell>
          <cell r="BF570" t="str">
            <v/>
          </cell>
          <cell r="BG570" t="str">
            <v/>
          </cell>
          <cell r="BH570" t="str">
            <v/>
          </cell>
          <cell r="BI570" t="str">
            <v/>
          </cell>
          <cell r="BJ570" t="str">
            <v/>
          </cell>
          <cell r="BK570" t="str">
            <v/>
          </cell>
          <cell r="BL570" t="str">
            <v/>
          </cell>
          <cell r="BM570" t="str">
            <v/>
          </cell>
          <cell r="BN570" t="str">
            <v/>
          </cell>
          <cell r="BO570" t="str">
            <v/>
          </cell>
          <cell r="BP570">
            <v>0</v>
          </cell>
        </row>
        <row r="571">
          <cell r="A571" t="str">
            <v>Gnome Artificer</v>
          </cell>
          <cell r="B571" t="str">
            <v>.</v>
          </cell>
          <cell r="C571">
            <v>0</v>
          </cell>
          <cell r="D571" t="str">
            <v>]Light, Medium, Heavy Armor[</v>
          </cell>
          <cell r="E571" t="str">
            <v>]Shield Use[</v>
          </cell>
          <cell r="F571" t="str">
            <v>]Simple Weapons[</v>
          </cell>
          <cell r="G571" t="str">
            <v>1st:]Artificer Item[Has the ability to craft nonmagical devices</v>
          </cell>
          <cell r="H571" t="str">
            <v>][that duplicate the effects of certain magical spells, using technology.</v>
          </cell>
          <cell r="I571" t="str">
            <v>1st:]Device Powers[As the Gnome Artificer goes up in levels,</v>
          </cell>
          <cell r="J571" t="str">
            <v>][they learn new technological powers.</v>
          </cell>
          <cell r="K571" t="str">
            <v>2nd:]Bonus Item[Gains a single-function, 50 charge item of any</v>
          </cell>
          <cell r="L571" t="str">
            <v>][device power he knows, which functions at his artificer level.</v>
          </cell>
          <cell r="M571" t="str">
            <v>3rd:]Skill Focus[Gains Skill Focus (Disable Device) for free.</v>
          </cell>
          <cell r="N571" t="str">
            <v>4th:]Bonus Item[Gains a single-function, 50 charge item of any</v>
          </cell>
          <cell r="O571" t="str">
            <v>][device power he knows, which functions at his artificer level.</v>
          </cell>
          <cell r="P571" t="str">
            <v>5th:]Salvage[Can dismantle a device and use its pieces for parts</v>
          </cell>
          <cell r="Q571" t="str">
            <v>][for another device, reducing base price of the new item by 50%.</v>
          </cell>
          <cell r="R571" t="str">
            <v>6th:]Bonus Item[Gains a single-function, 50 charge item of any</v>
          </cell>
          <cell r="S571" t="str">
            <v>][device power he knows, which functions at his artificer level.</v>
          </cell>
          <cell r="T571" t="str">
            <v>7th:]Prototype[Can make devices that he doesn't know the powers</v>
          </cell>
          <cell r="U571" t="str">
            <v>][to; doubles price, and it's unreliable (level check; DC 10 +</v>
          </cell>
          <cell r="V571" t="str">
            <v>][device power's artificer level +1 to activate the device.)</v>
          </cell>
          <cell r="W571" t="str">
            <v>8th:]Bonus Item[Gains a single-function, 50 charge item of any</v>
          </cell>
          <cell r="X571" t="str">
            <v>][device power he knows, which functions at his artificer level.</v>
          </cell>
          <cell r="Y571" t="str">
            <v>9th:]Shadow Effect (Su)[Can make devices that draw upon the power</v>
          </cell>
          <cell r="Z571" t="str">
            <v>][of shadow to produce supernatural effects.</v>
          </cell>
          <cell r="AA571" t="str">
            <v>10th:]Bonus Item[Gains a single-function, 50 charge item of any</v>
          </cell>
          <cell r="AB571" t="str">
            <v>][device power he knows, which functions at his artificer level.</v>
          </cell>
          <cell r="AK571" t="str">
            <v/>
          </cell>
          <cell r="AL571" t="str">
            <v/>
          </cell>
          <cell r="AM571" t="str">
            <v/>
          </cell>
          <cell r="AN571" t="str">
            <v/>
          </cell>
          <cell r="AO571" t="str">
            <v/>
          </cell>
          <cell r="AP571" t="str">
            <v/>
          </cell>
          <cell r="AQ571" t="str">
            <v/>
          </cell>
          <cell r="AR571" t="str">
            <v/>
          </cell>
          <cell r="AS571" t="str">
            <v/>
          </cell>
          <cell r="AT571" t="str">
            <v/>
          </cell>
          <cell r="AU571" t="str">
            <v/>
          </cell>
          <cell r="AV571" t="str">
            <v/>
          </cell>
          <cell r="AW571" t="str">
            <v/>
          </cell>
          <cell r="AX571" t="str">
            <v/>
          </cell>
          <cell r="AY571" t="str">
            <v/>
          </cell>
          <cell r="AZ571" t="str">
            <v/>
          </cell>
          <cell r="BA571" t="str">
            <v/>
          </cell>
          <cell r="BB571" t="str">
            <v/>
          </cell>
          <cell r="BC571" t="str">
            <v/>
          </cell>
          <cell r="BD571" t="str">
            <v/>
          </cell>
          <cell r="BE571" t="str">
            <v/>
          </cell>
          <cell r="BF571" t="str">
            <v/>
          </cell>
          <cell r="BG571" t="str">
            <v/>
          </cell>
          <cell r="BH571" t="str">
            <v/>
          </cell>
          <cell r="BI571" t="str">
            <v/>
          </cell>
          <cell r="BJ571" t="str">
            <v/>
          </cell>
          <cell r="BK571" t="str">
            <v/>
          </cell>
          <cell r="BL571" t="str">
            <v/>
          </cell>
          <cell r="BM571" t="str">
            <v/>
          </cell>
          <cell r="BN571" t="str">
            <v/>
          </cell>
          <cell r="BO571" t="str">
            <v/>
          </cell>
          <cell r="BP571">
            <v>0</v>
          </cell>
        </row>
        <row r="572">
          <cell r="A572" t="str">
            <v>Gnome Trickster</v>
          </cell>
          <cell r="C572">
            <v>0</v>
          </cell>
          <cell r="AK572" t="str">
            <v/>
          </cell>
          <cell r="AL572" t="str">
            <v/>
          </cell>
          <cell r="AM572" t="str">
            <v/>
          </cell>
          <cell r="AN572" t="str">
            <v/>
          </cell>
          <cell r="AO572" t="str">
            <v/>
          </cell>
          <cell r="AP572" t="str">
            <v/>
          </cell>
          <cell r="AQ572" t="str">
            <v/>
          </cell>
          <cell r="AR572" t="str">
            <v/>
          </cell>
          <cell r="AS572" t="str">
            <v/>
          </cell>
          <cell r="AT572" t="str">
            <v/>
          </cell>
          <cell r="AU572" t="str">
            <v/>
          </cell>
          <cell r="AV572" t="str">
            <v/>
          </cell>
          <cell r="AW572" t="str">
            <v/>
          </cell>
          <cell r="AX572" t="str">
            <v/>
          </cell>
          <cell r="AY572" t="str">
            <v/>
          </cell>
          <cell r="AZ572" t="str">
            <v/>
          </cell>
          <cell r="BA572" t="str">
            <v/>
          </cell>
          <cell r="BB572" t="str">
            <v/>
          </cell>
          <cell r="BC572" t="str">
            <v/>
          </cell>
          <cell r="BD572" t="str">
            <v/>
          </cell>
          <cell r="BE572" t="str">
            <v/>
          </cell>
          <cell r="BF572" t="str">
            <v/>
          </cell>
          <cell r="BG572" t="str">
            <v/>
          </cell>
          <cell r="BH572" t="str">
            <v/>
          </cell>
          <cell r="BI572" t="str">
            <v/>
          </cell>
          <cell r="BJ572" t="str">
            <v/>
          </cell>
          <cell r="BK572" t="str">
            <v/>
          </cell>
          <cell r="BL572" t="str">
            <v/>
          </cell>
          <cell r="BM572" t="str">
            <v/>
          </cell>
          <cell r="BN572" t="str">
            <v/>
          </cell>
          <cell r="BO572" t="str">
            <v/>
          </cell>
          <cell r="BP572">
            <v>0</v>
          </cell>
        </row>
        <row r="573">
          <cell r="A573" t="str">
            <v>Goldeye</v>
          </cell>
          <cell r="C573">
            <v>0</v>
          </cell>
          <cell r="AK573" t="str">
            <v/>
          </cell>
          <cell r="AL573" t="str">
            <v/>
          </cell>
          <cell r="AM573" t="str">
            <v/>
          </cell>
          <cell r="AN573" t="str">
            <v/>
          </cell>
          <cell r="AO573" t="str">
            <v/>
          </cell>
          <cell r="AP573" t="str">
            <v/>
          </cell>
          <cell r="AQ573" t="str">
            <v/>
          </cell>
          <cell r="AR573" t="str">
            <v/>
          </cell>
          <cell r="AS573" t="str">
            <v/>
          </cell>
          <cell r="AT573" t="str">
            <v/>
          </cell>
          <cell r="AU573" t="str">
            <v/>
          </cell>
          <cell r="AV573" t="str">
            <v/>
          </cell>
          <cell r="AW573" t="str">
            <v/>
          </cell>
          <cell r="AX573" t="str">
            <v/>
          </cell>
          <cell r="AY573" t="str">
            <v/>
          </cell>
          <cell r="AZ573" t="str">
            <v/>
          </cell>
          <cell r="BA573" t="str">
            <v/>
          </cell>
          <cell r="BB573" t="str">
            <v/>
          </cell>
          <cell r="BC573" t="str">
            <v/>
          </cell>
          <cell r="BD573" t="str">
            <v/>
          </cell>
          <cell r="BE573" t="str">
            <v/>
          </cell>
          <cell r="BF573" t="str">
            <v/>
          </cell>
          <cell r="BG573" t="str">
            <v/>
          </cell>
          <cell r="BH573" t="str">
            <v/>
          </cell>
          <cell r="BI573" t="str">
            <v/>
          </cell>
          <cell r="BJ573" t="str">
            <v/>
          </cell>
          <cell r="BK573" t="str">
            <v/>
          </cell>
          <cell r="BL573" t="str">
            <v/>
          </cell>
          <cell r="BM573" t="str">
            <v/>
          </cell>
          <cell r="BN573" t="str">
            <v/>
          </cell>
          <cell r="BO573" t="str">
            <v/>
          </cell>
          <cell r="BP573">
            <v>0</v>
          </cell>
        </row>
        <row r="574">
          <cell r="A574" t="str">
            <v>Gondsman</v>
          </cell>
          <cell r="C574">
            <v>0</v>
          </cell>
          <cell r="AK574" t="str">
            <v/>
          </cell>
          <cell r="AL574" t="str">
            <v/>
          </cell>
          <cell r="AM574" t="str">
            <v/>
          </cell>
          <cell r="AN574" t="str">
            <v/>
          </cell>
          <cell r="AO574" t="str">
            <v/>
          </cell>
          <cell r="AP574" t="str">
            <v/>
          </cell>
          <cell r="AQ574" t="str">
            <v/>
          </cell>
          <cell r="AR574" t="str">
            <v/>
          </cell>
          <cell r="AS574" t="str">
            <v/>
          </cell>
          <cell r="AT574" t="str">
            <v/>
          </cell>
          <cell r="AU574" t="str">
            <v/>
          </cell>
          <cell r="AV574" t="str">
            <v/>
          </cell>
          <cell r="AW574" t="str">
            <v/>
          </cell>
          <cell r="AX574" t="str">
            <v/>
          </cell>
          <cell r="AY574" t="str">
            <v/>
          </cell>
          <cell r="AZ574" t="str">
            <v/>
          </cell>
          <cell r="BA574" t="str">
            <v/>
          </cell>
          <cell r="BB574" t="str">
            <v/>
          </cell>
          <cell r="BC574" t="str">
            <v/>
          </cell>
          <cell r="BD574" t="str">
            <v/>
          </cell>
          <cell r="BE574" t="str">
            <v/>
          </cell>
          <cell r="BF574" t="str">
            <v/>
          </cell>
          <cell r="BG574" t="str">
            <v/>
          </cell>
          <cell r="BH574" t="str">
            <v/>
          </cell>
          <cell r="BI574" t="str">
            <v/>
          </cell>
          <cell r="BJ574" t="str">
            <v/>
          </cell>
          <cell r="BK574" t="str">
            <v/>
          </cell>
          <cell r="BL574" t="str">
            <v/>
          </cell>
          <cell r="BM574" t="str">
            <v/>
          </cell>
          <cell r="BN574" t="str">
            <v/>
          </cell>
          <cell r="BO574" t="str">
            <v/>
          </cell>
          <cell r="BP574">
            <v>0</v>
          </cell>
        </row>
        <row r="575">
          <cell r="A575" t="str">
            <v>Graven One</v>
          </cell>
          <cell r="B575" t="str">
            <v>.</v>
          </cell>
          <cell r="C575">
            <v>0</v>
          </cell>
          <cell r="G575" t="str">
            <v>1st:] Spells per day[+1 spellcasting level per 2 Graven One levels.</v>
          </cell>
          <cell r="H575" t="str">
            <v>1st:] Flesh Rune[Can use the Etch Rune Feat to inscribe up to 4 runes in</v>
          </cell>
          <cell r="I575" t="str">
            <v>][their skin. Can affect CHA skill checks.</v>
          </cell>
          <cell r="J575" t="str">
            <v>2nd:] Tattoo of Power[1st Tattoo</v>
          </cell>
          <cell r="K575" t="str">
            <v>3rd:] Tattoo of Power[2nd Tattoo</v>
          </cell>
          <cell r="L575" t="str">
            <v>4th:] Graven Image[5HD</v>
          </cell>
          <cell r="M575" t="str">
            <v>5th:] Tattoo of Power[3rd Tattoo</v>
          </cell>
          <cell r="N575" t="str">
            <v>6th:] Graven Image[10HD</v>
          </cell>
          <cell r="O575" t="str">
            <v>7th:] Tattoo of Power[4th Tattoo</v>
          </cell>
          <cell r="P575" t="str">
            <v>8th:] Graven Image[15HD</v>
          </cell>
          <cell r="Q575" t="str">
            <v>9th:] Tattoo of Power[5th Tattoo</v>
          </cell>
          <cell r="R575" t="str">
            <v>10th:] Graven Image[20HD</v>
          </cell>
          <cell r="AK575" t="str">
            <v/>
          </cell>
          <cell r="AL575" t="str">
            <v/>
          </cell>
          <cell r="AM575" t="str">
            <v/>
          </cell>
          <cell r="AN575" t="str">
            <v/>
          </cell>
          <cell r="AO575" t="str">
            <v/>
          </cell>
          <cell r="AP575" t="str">
            <v/>
          </cell>
          <cell r="AQ575" t="str">
            <v/>
          </cell>
          <cell r="AR575" t="str">
            <v/>
          </cell>
          <cell r="AS575" t="str">
            <v/>
          </cell>
          <cell r="AT575" t="str">
            <v/>
          </cell>
          <cell r="AU575" t="str">
            <v/>
          </cell>
          <cell r="AV575" t="str">
            <v/>
          </cell>
          <cell r="AW575" t="str">
            <v/>
          </cell>
          <cell r="AX575" t="str">
            <v/>
          </cell>
          <cell r="AY575" t="str">
            <v/>
          </cell>
          <cell r="AZ575" t="str">
            <v/>
          </cell>
          <cell r="BA575" t="str">
            <v/>
          </cell>
          <cell r="BB575" t="str">
            <v/>
          </cell>
          <cell r="BC575" t="str">
            <v/>
          </cell>
          <cell r="BD575" t="str">
            <v/>
          </cell>
          <cell r="BE575" t="str">
            <v/>
          </cell>
          <cell r="BF575" t="str">
            <v/>
          </cell>
          <cell r="BG575" t="str">
            <v/>
          </cell>
          <cell r="BH575" t="str">
            <v/>
          </cell>
          <cell r="BI575" t="str">
            <v/>
          </cell>
          <cell r="BJ575" t="str">
            <v/>
          </cell>
          <cell r="BK575" t="str">
            <v/>
          </cell>
          <cell r="BL575" t="str">
            <v/>
          </cell>
          <cell r="BM575" t="str">
            <v/>
          </cell>
          <cell r="BN575" t="str">
            <v/>
          </cell>
          <cell r="BO575" t="str">
            <v/>
          </cell>
          <cell r="BP575">
            <v>0</v>
          </cell>
        </row>
        <row r="576">
          <cell r="A576" t="str">
            <v>Guardian</v>
          </cell>
          <cell r="B576" t="str">
            <v>.</v>
          </cell>
          <cell r="C576">
            <v>0</v>
          </cell>
          <cell r="D576" t="str">
            <v>]Light Armor[</v>
          </cell>
          <cell r="F576" t="str">
            <v>]Simple, Martial Weapons[One-handed only.</v>
          </cell>
          <cell r="G576" t="str">
            <v>1st:]Arcane Spellcasting (Sp)[Intelligence determines DC, Bonus Spells.</v>
          </cell>
          <cell r="H576" t="str">
            <v>1st:]Spellbook (Ex)[Starts with any two 0 level spells + 1 per Int bonus.</v>
          </cell>
          <cell r="I576" t="str">
            <v>1st:]Combat Casting (Ex)[Per the feat.</v>
          </cell>
          <cell r="J576" t="str">
            <v>1st:]Warrior Magic (Su)[May cast spells with somatic components in light armor</v>
          </cell>
          <cell r="K576" t="str">
            <v>][without any penalties.</v>
          </cell>
          <cell r="L576" t="str">
            <v>2nd:]Bonus Feats (Ex)[0 earned so far.</v>
          </cell>
          <cell r="M576" t="str">
            <v>4th:]Summon Familiar (Ex)[</v>
          </cell>
          <cell r="N576" t="str">
            <v>7th:]Coax (Ex)[Use magical items as a wizard could.</v>
          </cell>
          <cell r="O576" t="str">
            <v>][Can destroy an item to coax 1 last charge from it.</v>
          </cell>
          <cell r="P576" t="str">
            <v>8th:]Empower (Sp)[Can spend 1 week working with a mundane weapon.</v>
          </cell>
          <cell r="Q576" t="str">
            <v>][Gains +-1 enchantment.  Lost if guardian is ever more than 10' from it.</v>
          </cell>
          <cell r="AK576" t="str">
            <v/>
          </cell>
          <cell r="AL576" t="str">
            <v/>
          </cell>
          <cell r="AM576" t="str">
            <v/>
          </cell>
          <cell r="AN576" t="str">
            <v/>
          </cell>
          <cell r="AO576" t="str">
            <v/>
          </cell>
          <cell r="AP576" t="str">
            <v/>
          </cell>
          <cell r="AQ576" t="str">
            <v/>
          </cell>
          <cell r="AR576" t="str">
            <v/>
          </cell>
          <cell r="AS576" t="str">
            <v/>
          </cell>
          <cell r="AT576" t="str">
            <v/>
          </cell>
          <cell r="AU576" t="str">
            <v/>
          </cell>
          <cell r="AV576" t="str">
            <v/>
          </cell>
          <cell r="AW576" t="str">
            <v/>
          </cell>
          <cell r="AX576" t="str">
            <v/>
          </cell>
          <cell r="AY576" t="str">
            <v/>
          </cell>
          <cell r="AZ576" t="str">
            <v/>
          </cell>
          <cell r="BA576" t="str">
            <v/>
          </cell>
          <cell r="BB576" t="str">
            <v/>
          </cell>
          <cell r="BC576" t="str">
            <v/>
          </cell>
          <cell r="BD576" t="str">
            <v/>
          </cell>
          <cell r="BE576" t="str">
            <v/>
          </cell>
          <cell r="BF576" t="str">
            <v/>
          </cell>
          <cell r="BG576" t="str">
            <v/>
          </cell>
          <cell r="BH576" t="str">
            <v/>
          </cell>
          <cell r="BI576" t="str">
            <v/>
          </cell>
          <cell r="BJ576" t="str">
            <v/>
          </cell>
          <cell r="BK576" t="str">
            <v/>
          </cell>
          <cell r="BL576" t="str">
            <v/>
          </cell>
          <cell r="BM576" t="str">
            <v/>
          </cell>
          <cell r="BN576" t="str">
            <v/>
          </cell>
          <cell r="BO576" t="str">
            <v/>
          </cell>
          <cell r="BP576">
            <v>0</v>
          </cell>
        </row>
        <row r="577">
          <cell r="A577" t="str">
            <v>Guerilla</v>
          </cell>
          <cell r="B577" t="str">
            <v>.</v>
          </cell>
          <cell r="C577">
            <v>0</v>
          </cell>
          <cell r="D577" t="str">
            <v>]Light Armor[</v>
          </cell>
          <cell r="E577" t="str">
            <v>]Shield Use[</v>
          </cell>
          <cell r="F577" t="str">
            <v>]Simple, Martial Weapons[</v>
          </cell>
          <cell r="G577" t="str">
            <v>1st:]Track (Ex)[Bonus Feat.</v>
          </cell>
          <cell r="H577" t="str">
            <v>1st:]Favored Enemy (Ex)[+2 bonus to damage, Bluff, Listen, Sense Motive, Spot, Wild. Lore</v>
          </cell>
          <cell r="I577" t="str">
            <v>]Favored Enemy:[</v>
          </cell>
          <cell r="J577" t="str">
            <v>2nd:]Trap Master (Ex)[+4 bonus to all Craft (Trapmaking) checks.</v>
          </cell>
          <cell r="K577" t="str">
            <v>3rd:]Bonus Feat (Ex)[1 earned so far.</v>
          </cell>
          <cell r="L577" t="str">
            <v>4th:]Sneak Attack (Ex)[+1d4</v>
          </cell>
          <cell r="M577" t="str">
            <v>7th:]Ambush (Ex)[+4 bonus to ally's hide &amp; move silently when setting an ambush.</v>
          </cell>
          <cell r="N577" t="str">
            <v>9th:]Evasion (Ex)[No damage taken on successful Reflex save.</v>
          </cell>
          <cell r="O577" t="str">
            <v>11th:]Survivalist (Ex)[Requires 1/2 normal daily food.</v>
          </cell>
          <cell r="P577" t="str">
            <v>][+4 bonus to Wilderness Lore checks made to forage food.</v>
          </cell>
          <cell r="Q577" t="str">
            <v>14th:]Oppertunist (Ex)[Per the feat.</v>
          </cell>
          <cell r="R577" t="str">
            <v>17th:]Improved Evasion (Ex)[No damage taken on successful Reflex save, 1/2 on failed.</v>
          </cell>
          <cell r="S577" t="str">
            <v>18th:]Woodland Stride (Su)[May move at regular speed thru natural obstacles.</v>
          </cell>
          <cell r="T577" t="str">
            <v>19th:]Trackless Step (Su)[Cannot be tracked in natural surroundings.</v>
          </cell>
          <cell r="AK577" t="str">
            <v/>
          </cell>
          <cell r="AL577" t="str">
            <v/>
          </cell>
          <cell r="AM577" t="str">
            <v/>
          </cell>
          <cell r="AN577" t="str">
            <v/>
          </cell>
          <cell r="AO577" t="str">
            <v/>
          </cell>
          <cell r="AP577" t="str">
            <v/>
          </cell>
          <cell r="AQ577" t="str">
            <v/>
          </cell>
          <cell r="AR577" t="str">
            <v/>
          </cell>
          <cell r="AS577" t="str">
            <v/>
          </cell>
          <cell r="AT577" t="str">
            <v/>
          </cell>
          <cell r="AU577" t="str">
            <v/>
          </cell>
          <cell r="AV577" t="str">
            <v/>
          </cell>
          <cell r="AW577" t="str">
            <v/>
          </cell>
          <cell r="AX577" t="str">
            <v/>
          </cell>
          <cell r="AY577" t="str">
            <v/>
          </cell>
          <cell r="AZ577" t="str">
            <v/>
          </cell>
          <cell r="BA577" t="str">
            <v/>
          </cell>
          <cell r="BB577" t="str">
            <v/>
          </cell>
          <cell r="BC577" t="str">
            <v/>
          </cell>
          <cell r="BD577" t="str">
            <v/>
          </cell>
          <cell r="BE577" t="str">
            <v/>
          </cell>
          <cell r="BF577" t="str">
            <v/>
          </cell>
          <cell r="BG577" t="str">
            <v/>
          </cell>
          <cell r="BH577" t="str">
            <v/>
          </cell>
          <cell r="BI577" t="str">
            <v/>
          </cell>
          <cell r="BJ577" t="str">
            <v/>
          </cell>
          <cell r="BK577" t="str">
            <v/>
          </cell>
          <cell r="BL577" t="str">
            <v/>
          </cell>
          <cell r="BM577" t="str">
            <v/>
          </cell>
          <cell r="BN577" t="str">
            <v/>
          </cell>
          <cell r="BO577" t="str">
            <v/>
          </cell>
          <cell r="BP577">
            <v>0</v>
          </cell>
        </row>
        <row r="578">
          <cell r="A578" t="str">
            <v>Guild Thief</v>
          </cell>
          <cell r="B578" t="str">
            <v>Gth</v>
          </cell>
          <cell r="C578">
            <v>0</v>
          </cell>
          <cell r="D578" t="str">
            <v>]Light Armor[</v>
          </cell>
          <cell r="F578" t="str">
            <v>]Simple Weapons[</v>
          </cell>
          <cell r="G578" t="str">
            <v>1st:]Sneak Attack[+1d6.  Additional +d6 every odd Guild Thief level.</v>
          </cell>
          <cell r="H578" t="str">
            <v>1st:]Doublespeak[+2 bonus on Bluff, Diplomacy, Innuendo.</v>
          </cell>
          <cell r="I578" t="str">
            <v>2nd:]Bonus Feat[See list in FRCS p. 45.</v>
          </cell>
          <cell r="J578" t="str">
            <v>2nd:]Uncanny Dodge (Ex)[Retains Dex bonus to AC (unless immobilized).</v>
          </cell>
          <cell r="K578" t="str">
            <v>3rd:]Reputation +1[Listed bonus to Leadership score</v>
          </cell>
          <cell r="L578" t="str">
            <v>4th:]Bonus Feat[See list in FRCS p. 45.</v>
          </cell>
          <cell r="M578" t="str">
            <v>4th:]Reputation +2[Listed bonus to Leadership score</v>
          </cell>
          <cell r="N578" t="str">
            <v>5th:]Reputation +3[Listed bonus to Leadership score</v>
          </cell>
          <cell r="O578" t="str">
            <v>5th:]Uncanny Dodge (Ex)[Can't be flanked (except by Rogue 4 levels higher)</v>
          </cell>
          <cell r="AK578" t="str">
            <v/>
          </cell>
          <cell r="AL578" t="str">
            <v/>
          </cell>
          <cell r="AM578" t="str">
            <v/>
          </cell>
          <cell r="AN578" t="str">
            <v/>
          </cell>
          <cell r="AO578" t="str">
            <v/>
          </cell>
          <cell r="AP578" t="str">
            <v/>
          </cell>
          <cell r="AQ578" t="str">
            <v/>
          </cell>
          <cell r="AR578" t="str">
            <v/>
          </cell>
          <cell r="AS578" t="str">
            <v/>
          </cell>
          <cell r="AT578" t="str">
            <v/>
          </cell>
          <cell r="AU578" t="str">
            <v/>
          </cell>
          <cell r="AV578" t="str">
            <v/>
          </cell>
          <cell r="AW578" t="str">
            <v/>
          </cell>
          <cell r="AX578" t="str">
            <v/>
          </cell>
          <cell r="AY578" t="str">
            <v/>
          </cell>
          <cell r="AZ578" t="str">
            <v/>
          </cell>
          <cell r="BA578" t="str">
            <v/>
          </cell>
          <cell r="BB578" t="str">
            <v/>
          </cell>
          <cell r="BC578" t="str">
            <v/>
          </cell>
          <cell r="BD578" t="str">
            <v/>
          </cell>
          <cell r="BE578" t="str">
            <v/>
          </cell>
          <cell r="BF578" t="str">
            <v/>
          </cell>
          <cell r="BG578" t="str">
            <v/>
          </cell>
          <cell r="BH578" t="str">
            <v/>
          </cell>
          <cell r="BI578" t="str">
            <v/>
          </cell>
          <cell r="BJ578" t="str">
            <v/>
          </cell>
          <cell r="BK578" t="str">
            <v/>
          </cell>
          <cell r="BL578" t="str">
            <v/>
          </cell>
          <cell r="BM578" t="str">
            <v/>
          </cell>
          <cell r="BN578" t="str">
            <v/>
          </cell>
          <cell r="BO578" t="str">
            <v/>
          </cell>
          <cell r="BP578">
            <v>0</v>
          </cell>
        </row>
        <row r="579">
          <cell r="A579" t="str">
            <v>Guild Wizard of Waterdeep</v>
          </cell>
          <cell r="B579" t="str">
            <v>.</v>
          </cell>
          <cell r="C579">
            <v>0</v>
          </cell>
          <cell r="G579" t="str">
            <v>1st:]Spells per day[+1 spellcasting level per class level.</v>
          </cell>
          <cell r="H579" t="str">
            <v>1st:]Improved Spell Acquisition[Learns 3 spells per Guild Wizard level</v>
          </cell>
          <cell r="I579" t="str">
            <v>1st:]Membership[can vote on issues, use library and workrooms,</v>
          </cell>
          <cell r="J579" t="str">
            <v>][replanish store of common material components for a reduced cost.</v>
          </cell>
          <cell r="K579" t="str">
            <v>][Monthly dues are 25 gp; most obey rulers, assist others in time</v>
          </cell>
          <cell r="L579" t="str">
            <v xml:space="preserve">][of need, defend the city of Waterdeep, and devote personal time and </v>
          </cell>
          <cell r="M579" t="str">
            <v>][energy to the order (10% XP penalty).</v>
          </cell>
          <cell r="N579" t="str">
            <v>2nd:]Spellpool I (Su)[Can call upon 1st-3rd level spells from spellpool.</v>
          </cell>
          <cell r="O579" t="str">
            <v>3rd:]Bonus Item Creation Feat[May select one bonus Item Creation feat.</v>
          </cell>
          <cell r="P579" t="str">
            <v>4th:]Bonus Language[Can select any current, or ancient, language.</v>
          </cell>
          <cell r="Q579" t="str">
            <v>5th:]Improved Counterspell[Gains the Improved Counterspell feat.</v>
          </cell>
          <cell r="R579" t="str">
            <v>6th:]Spellpool II (Su)[Can call upon 1st-6th level spells from spellpool.</v>
          </cell>
          <cell r="S579" t="str">
            <v>7th:]Focused Dispel[+2 to any caster level check to dispel magic.</v>
          </cell>
          <cell r="T579" t="str">
            <v>8th:]Bonus Language[Can select any current, or ancient, language.</v>
          </cell>
          <cell r="U579" t="str">
            <v>9th:]Break Enchantment spell[This spell is added to the 4th-level</v>
          </cell>
          <cell r="V579" t="str">
            <v>][spell list of the Guild Wizard of Waterdeep.  Must still learn the</v>
          </cell>
          <cell r="W579" t="str">
            <v>][spell in order to be able to use it.</v>
          </cell>
          <cell r="X579" t="str">
            <v>10th:]Spellpool II (Su)[Can call upon 1st-9th level spells from spellpool.</v>
          </cell>
          <cell r="AK579" t="str">
            <v/>
          </cell>
          <cell r="AL579" t="str">
            <v/>
          </cell>
          <cell r="AM579" t="str">
            <v/>
          </cell>
          <cell r="AN579" t="str">
            <v/>
          </cell>
          <cell r="AO579" t="str">
            <v/>
          </cell>
          <cell r="AP579" t="str">
            <v/>
          </cell>
          <cell r="AQ579" t="str">
            <v/>
          </cell>
          <cell r="AR579" t="str">
            <v/>
          </cell>
          <cell r="AS579" t="str">
            <v/>
          </cell>
          <cell r="AT579" t="str">
            <v/>
          </cell>
          <cell r="AU579" t="str">
            <v/>
          </cell>
          <cell r="AV579" t="str">
            <v/>
          </cell>
          <cell r="AW579" t="str">
            <v/>
          </cell>
          <cell r="AX579" t="str">
            <v/>
          </cell>
          <cell r="AY579" t="str">
            <v/>
          </cell>
          <cell r="AZ579" t="str">
            <v/>
          </cell>
          <cell r="BA579" t="str">
            <v/>
          </cell>
          <cell r="BB579" t="str">
            <v/>
          </cell>
          <cell r="BC579" t="str">
            <v/>
          </cell>
          <cell r="BD579" t="str">
            <v/>
          </cell>
          <cell r="BE579" t="str">
            <v/>
          </cell>
          <cell r="BF579" t="str">
            <v/>
          </cell>
          <cell r="BG579" t="str">
            <v/>
          </cell>
          <cell r="BH579" t="str">
            <v/>
          </cell>
          <cell r="BI579" t="str">
            <v/>
          </cell>
          <cell r="BJ579" t="str">
            <v/>
          </cell>
          <cell r="BK579" t="str">
            <v/>
          </cell>
          <cell r="BL579" t="str">
            <v/>
          </cell>
          <cell r="BM579" t="str">
            <v/>
          </cell>
          <cell r="BN579" t="str">
            <v/>
          </cell>
          <cell r="BO579" t="str">
            <v/>
          </cell>
          <cell r="BP579">
            <v>0</v>
          </cell>
        </row>
        <row r="580">
          <cell r="A580" t="str">
            <v>Gutter Fighter</v>
          </cell>
          <cell r="B580" t="str">
            <v>.</v>
          </cell>
          <cell r="C580">
            <v>0</v>
          </cell>
          <cell r="D580" t="str">
            <v>]Light, Medium, Heavy Armor[</v>
          </cell>
          <cell r="E580" t="str">
            <v>]Shield Use[</v>
          </cell>
          <cell r="F580" t="str">
            <v>]Simple, Martial Weapons[</v>
          </cell>
          <cell r="G580" t="str">
            <v>1st:]Dirty Blow (Ex)[+2 damage bonus against humanoids of medium size or larger.</v>
          </cell>
          <cell r="H580" t="str">
            <v>2nd:]Strike and Fade (Ex)[Remains hidden while using a missile weapon.  Hide check goes down by 5 after each attack.</v>
          </cell>
          <cell r="I580" t="str">
            <v>3rd:]Sneak Attack (Ex)[+0d6 sneak attack</v>
          </cell>
          <cell r="J580" t="str">
            <v>4th:]Dodge (Ex)[Per the feat.  If already has the feat, bonus becomes +2.</v>
          </cell>
          <cell r="K580" t="str">
            <v xml:space="preserve">5th:]Scaling the Mountain (Ex)[Opposed tumble/reflex save full round attack makes foe </v>
          </cell>
          <cell r="L580" t="str">
            <v>6th:]Dodge AC (Ex)[+2</v>
          </cell>
          <cell r="M580" t="str">
            <v>7th:]Hobbling Strike (Ex)[Attack made at -6 to reduce foe's movement by 1/2.  Fort DC = damage to avoid.</v>
          </cell>
          <cell r="N580" t="str">
            <v>8th:]Uncanny Dodge (Ex)[Never looses Dex bonus to AC.</v>
          </cell>
          <cell r="O580" t="str">
            <v>10th:]Agonizing Strike (Ex)[Full round attack made at -4 to make foe collapse in agony.</v>
          </cell>
          <cell r="P580" t="str">
            <v>][Fort DC = damage to avoid.  On failure, each successive attempt suffers additional -2 to hit.</v>
          </cell>
          <cell r="Q580" t="str">
            <v>][On success, foe is helpless for 1d4 rounds.</v>
          </cell>
          <cell r="AK580" t="str">
            <v/>
          </cell>
          <cell r="AL580" t="str">
            <v/>
          </cell>
          <cell r="AM580" t="str">
            <v/>
          </cell>
          <cell r="AN580" t="str">
            <v/>
          </cell>
          <cell r="AO580" t="str">
            <v/>
          </cell>
          <cell r="AP580" t="str">
            <v/>
          </cell>
          <cell r="AQ580" t="str">
            <v/>
          </cell>
          <cell r="AR580" t="str">
            <v/>
          </cell>
          <cell r="AS580" t="str">
            <v/>
          </cell>
          <cell r="AT580" t="str">
            <v/>
          </cell>
          <cell r="AU580" t="str">
            <v/>
          </cell>
          <cell r="AV580" t="str">
            <v/>
          </cell>
          <cell r="AW580" t="str">
            <v/>
          </cell>
          <cell r="AX580" t="str">
            <v/>
          </cell>
          <cell r="AY580" t="str">
            <v/>
          </cell>
          <cell r="AZ580" t="str">
            <v/>
          </cell>
          <cell r="BA580" t="str">
            <v/>
          </cell>
          <cell r="BB580" t="str">
            <v/>
          </cell>
          <cell r="BC580" t="str">
            <v/>
          </cell>
          <cell r="BD580" t="str">
            <v/>
          </cell>
          <cell r="BE580" t="str">
            <v/>
          </cell>
          <cell r="BF580" t="str">
            <v/>
          </cell>
          <cell r="BG580" t="str">
            <v/>
          </cell>
          <cell r="BH580" t="str">
            <v/>
          </cell>
          <cell r="BI580" t="str">
            <v/>
          </cell>
          <cell r="BJ580" t="str">
            <v/>
          </cell>
          <cell r="BK580" t="str">
            <v/>
          </cell>
          <cell r="BL580" t="str">
            <v/>
          </cell>
          <cell r="BM580" t="str">
            <v/>
          </cell>
          <cell r="BN580" t="str">
            <v/>
          </cell>
          <cell r="BO580" t="str">
            <v/>
          </cell>
          <cell r="BP580">
            <v>0</v>
          </cell>
        </row>
        <row r="581">
          <cell r="A581" t="str">
            <v>Halfling Outrider</v>
          </cell>
          <cell r="B581" t="str">
            <v>Hfo</v>
          </cell>
          <cell r="C581">
            <v>0</v>
          </cell>
          <cell r="D581" t="str">
            <v>]Light Armor[</v>
          </cell>
          <cell r="E581" t="str">
            <v>]Shield Use[</v>
          </cell>
          <cell r="F581" t="str">
            <v>]Simple, Martial Weapons[</v>
          </cell>
          <cell r="G581" t="str">
            <v>1st:]AC Bonus[+1 Deflection AC Bonus when mounted</v>
          </cell>
          <cell r="H581" t="str">
            <v>1st:]Alertness[+2 to Spot and Listen checks</v>
          </cell>
          <cell r="I581" t="str">
            <v>1st:]Mount[Halfling community provides mount, tack, harness</v>
          </cell>
          <cell r="J581" t="str">
            <v>1st:]Skill Bonus: Ride[+2 competence bonus on all Ride checks</v>
          </cell>
          <cell r="K581" t="str">
            <v>2nd:]Defensive Ride (Ex)(1/day)[+2 Dex, +4 Dodge AC Bonus; mount</v>
          </cell>
          <cell r="L581" t="str">
            <v>][gains x2 speed, +2 Will Saves, +4 Dodge AC Bonus.  Lasts</v>
          </cell>
          <cell r="M581" t="str">
            <v>][3 + Outrider's Dex Mod rounds.  After the ride, they are winded;</v>
          </cell>
          <cell r="N581" t="str">
            <v>][Outrider and Mount -2 Str until rest (10 minutes)</v>
          </cell>
          <cell r="O581" t="str">
            <v>3rd:]AC Bonus[+2 Deflection AC Bonus when mounted</v>
          </cell>
          <cell r="P581" t="str">
            <v>3rd:]Deflect Attack (Ex)[Deflect attack vs. mount (Reflex DC 20)</v>
          </cell>
          <cell r="Q581" t="str">
            <v>][+1 Competence bonus to save</v>
          </cell>
          <cell r="R581" t="str">
            <v>4th:]Defensive Ride (Ex)(2/day)[</v>
          </cell>
          <cell r="S581" t="str">
            <v>5th:]AC Bonus[+3 Deflection AC Bonus when mounted</v>
          </cell>
          <cell r="T581" t="str">
            <v>5th:]Leap from the Saddle (Ex)[Dismount on Handle Animal DC 20</v>
          </cell>
          <cell r="U581" t="str">
            <v>6th:]Defensive Ride (Ex)(3/day)[</v>
          </cell>
          <cell r="V581" t="str">
            <v>7th:]AC Bonus[+4 Deflection AC Bonus when mounted</v>
          </cell>
          <cell r="W581" t="str">
            <v>7th:]Deflect Attack (Ex)[Deflect attack vs. mount (Reflex DC 20)</v>
          </cell>
          <cell r="X581" t="str">
            <v>][+2 Competence bonus to save</v>
          </cell>
          <cell r="Y581" t="str">
            <v>8th:]Defensive Ride (Ex)(4/day)[</v>
          </cell>
          <cell r="Z581" t="str">
            <v>9th:]AC Bonus[+5 Deflection AC Bonus when mounted</v>
          </cell>
          <cell r="AA581" t="str">
            <v>9th:]Deflect Attack (Au)[Deflect attack vs. mount (Reflex DC 20)</v>
          </cell>
          <cell r="AB581" t="str">
            <v>][+3 Competence bonus to save</v>
          </cell>
          <cell r="AC581" t="str">
            <v>10th:]Defensive Ride (Ex)(5/day)[</v>
          </cell>
          <cell r="AK581" t="str">
            <v/>
          </cell>
          <cell r="AL581" t="str">
            <v/>
          </cell>
          <cell r="AM581" t="str">
            <v/>
          </cell>
          <cell r="AN581" t="str">
            <v/>
          </cell>
          <cell r="AO581" t="str">
            <v/>
          </cell>
          <cell r="AP581" t="str">
            <v/>
          </cell>
          <cell r="AQ581" t="str">
            <v/>
          </cell>
          <cell r="AR581" t="str">
            <v/>
          </cell>
          <cell r="AS581" t="str">
            <v/>
          </cell>
          <cell r="AT581" t="str">
            <v/>
          </cell>
          <cell r="AU581" t="str">
            <v/>
          </cell>
          <cell r="AV581" t="str">
            <v/>
          </cell>
          <cell r="AW581" t="str">
            <v/>
          </cell>
          <cell r="AX581" t="str">
            <v/>
          </cell>
          <cell r="AY581" t="str">
            <v/>
          </cell>
          <cell r="AZ581" t="str">
            <v/>
          </cell>
          <cell r="BA581" t="str">
            <v/>
          </cell>
          <cell r="BB581" t="str">
            <v/>
          </cell>
          <cell r="BC581" t="str">
            <v/>
          </cell>
          <cell r="BD581" t="str">
            <v/>
          </cell>
          <cell r="BE581" t="str">
            <v/>
          </cell>
          <cell r="BF581" t="str">
            <v/>
          </cell>
          <cell r="BG581" t="str">
            <v/>
          </cell>
          <cell r="BH581" t="str">
            <v/>
          </cell>
          <cell r="BI581" t="str">
            <v/>
          </cell>
          <cell r="BJ581" t="str">
            <v/>
          </cell>
          <cell r="BK581" t="str">
            <v/>
          </cell>
          <cell r="BL581" t="str">
            <v/>
          </cell>
          <cell r="BM581" t="str">
            <v/>
          </cell>
          <cell r="BN581" t="str">
            <v/>
          </cell>
          <cell r="BO581" t="str">
            <v/>
          </cell>
          <cell r="BP581">
            <v>0</v>
          </cell>
        </row>
        <row r="582">
          <cell r="A582" t="str">
            <v>Harper Mage</v>
          </cell>
          <cell r="B582" t="str">
            <v>.</v>
          </cell>
          <cell r="C582">
            <v>0</v>
          </cell>
          <cell r="G582" t="str">
            <v>1st:]Spells per day[+1 spellcasting level per Harper Mage level.</v>
          </cell>
          <cell r="H582" t="str">
            <v>1st:]Harper Knowledge[(like Bardic Knowledge)</v>
          </cell>
          <cell r="I582" t="str">
            <v>1st:]Oghma's Insight[Free Skill Focus feat in any one Knowledge skill.</v>
          </cell>
          <cell r="J582" t="str">
            <v xml:space="preserve">2nd:]Arcane Theory[Free Skill Focus feat in Spellcraft or </v>
          </cell>
          <cell r="K582" t="str">
            <v>][Knowledge (Arcana)</v>
          </cell>
          <cell r="L582" t="str">
            <v>3rd:]Extend Spell[Can power a spell as if under the Extend Spell</v>
          </cell>
          <cell r="M582" t="str">
            <v>][feat for free, up to 1 + Cha Bonus per day.</v>
          </cell>
          <cell r="N582" t="str">
            <v xml:space="preserve">4th:]Eschew Materials[Common material components of less than </v>
          </cell>
          <cell r="O582" t="str">
            <v>][1 GP are waived.</v>
          </cell>
          <cell r="P582" t="str">
            <v>5th:]Mystra's Grace[+2 insight bonus on all saves vs. magical effects.</v>
          </cell>
          <cell r="AK582" t="str">
            <v/>
          </cell>
          <cell r="AL582" t="str">
            <v/>
          </cell>
          <cell r="AM582" t="str">
            <v/>
          </cell>
          <cell r="AN582" t="str">
            <v/>
          </cell>
          <cell r="AO582" t="str">
            <v/>
          </cell>
          <cell r="AP582" t="str">
            <v/>
          </cell>
          <cell r="AQ582" t="str">
            <v/>
          </cell>
          <cell r="AR582" t="str">
            <v/>
          </cell>
          <cell r="AS582" t="str">
            <v/>
          </cell>
          <cell r="AT582" t="str">
            <v/>
          </cell>
          <cell r="AU582" t="str">
            <v/>
          </cell>
          <cell r="AV582" t="str">
            <v/>
          </cell>
          <cell r="AW582" t="str">
            <v/>
          </cell>
          <cell r="AX582" t="str">
            <v/>
          </cell>
          <cell r="AY582" t="str">
            <v/>
          </cell>
          <cell r="AZ582" t="str">
            <v/>
          </cell>
          <cell r="BA582" t="str">
            <v/>
          </cell>
          <cell r="BB582" t="str">
            <v/>
          </cell>
          <cell r="BC582" t="str">
            <v/>
          </cell>
          <cell r="BD582" t="str">
            <v/>
          </cell>
          <cell r="BE582" t="str">
            <v/>
          </cell>
          <cell r="BF582" t="str">
            <v/>
          </cell>
          <cell r="BG582" t="str">
            <v/>
          </cell>
          <cell r="BH582" t="str">
            <v/>
          </cell>
          <cell r="BI582" t="str">
            <v/>
          </cell>
          <cell r="BJ582" t="str">
            <v/>
          </cell>
          <cell r="BK582" t="str">
            <v/>
          </cell>
          <cell r="BL582" t="str">
            <v/>
          </cell>
          <cell r="BM582" t="str">
            <v/>
          </cell>
          <cell r="BN582" t="str">
            <v/>
          </cell>
          <cell r="BO582" t="str">
            <v/>
          </cell>
          <cell r="BP582">
            <v>0</v>
          </cell>
        </row>
        <row r="583">
          <cell r="A583" t="str">
            <v>Harper Priest</v>
          </cell>
          <cell r="B583" t="str">
            <v>.</v>
          </cell>
          <cell r="C583">
            <v>0</v>
          </cell>
          <cell r="G583" t="str">
            <v>1st:]Spells per day[+1 divine spellcasting level per Harper Priest level.</v>
          </cell>
          <cell r="H583" t="str">
            <v>1st:]Blessing[Select one Harper Priest Blessing.</v>
          </cell>
          <cell r="I583" t="str">
            <v>1st:]Harper Knowledge[(like Bardic Knowledge)</v>
          </cell>
          <cell r="J583" t="str">
            <v>2nd:]Blessing[Select one Harper Priest Blessing.</v>
          </cell>
          <cell r="K583" t="str">
            <v>3rd:]Blessing[Select one Harper Priest Blessing.</v>
          </cell>
          <cell r="L583" t="str">
            <v>4th:]Blessing[Select one Harper Priest Blessing.</v>
          </cell>
          <cell r="M583" t="str">
            <v>5th:]Blessing[Select one Harper Priest Blessing.</v>
          </cell>
          <cell r="AK583" t="str">
            <v/>
          </cell>
          <cell r="AL583" t="str">
            <v/>
          </cell>
          <cell r="AM583" t="str">
            <v/>
          </cell>
          <cell r="AN583" t="str">
            <v/>
          </cell>
          <cell r="AO583" t="str">
            <v/>
          </cell>
          <cell r="AP583" t="str">
            <v/>
          </cell>
          <cell r="AQ583" t="str">
            <v/>
          </cell>
          <cell r="AR583" t="str">
            <v/>
          </cell>
          <cell r="AS583" t="str">
            <v/>
          </cell>
          <cell r="AT583" t="str">
            <v/>
          </cell>
          <cell r="AU583" t="str">
            <v/>
          </cell>
          <cell r="AV583" t="str">
            <v/>
          </cell>
          <cell r="AW583" t="str">
            <v/>
          </cell>
          <cell r="AX583" t="str">
            <v/>
          </cell>
          <cell r="AY583" t="str">
            <v/>
          </cell>
          <cell r="AZ583" t="str">
            <v/>
          </cell>
          <cell r="BA583" t="str">
            <v/>
          </cell>
          <cell r="BB583" t="str">
            <v/>
          </cell>
          <cell r="BC583" t="str">
            <v/>
          </cell>
          <cell r="BD583" t="str">
            <v/>
          </cell>
          <cell r="BE583" t="str">
            <v/>
          </cell>
          <cell r="BF583" t="str">
            <v/>
          </cell>
          <cell r="BG583" t="str">
            <v/>
          </cell>
          <cell r="BH583" t="str">
            <v/>
          </cell>
          <cell r="BI583" t="str">
            <v/>
          </cell>
          <cell r="BJ583" t="str">
            <v/>
          </cell>
          <cell r="BK583" t="str">
            <v/>
          </cell>
          <cell r="BL583" t="str">
            <v/>
          </cell>
          <cell r="BM583" t="str">
            <v/>
          </cell>
          <cell r="BN583" t="str">
            <v/>
          </cell>
          <cell r="BO583" t="str">
            <v/>
          </cell>
          <cell r="BP583">
            <v>0</v>
          </cell>
        </row>
        <row r="584">
          <cell r="A584" t="str">
            <v>Harper Scout</v>
          </cell>
          <cell r="B584" t="str">
            <v>Hrp</v>
          </cell>
          <cell r="C584">
            <v>0</v>
          </cell>
          <cell r="D584" t="str">
            <v>]Light Armor[</v>
          </cell>
          <cell r="F584" t="str">
            <v>]Simple Weapons[</v>
          </cell>
          <cell r="G584" t="str">
            <v>1st:]Arcane Spells (Sp)[Charisma determines bonus spells, DC</v>
          </cell>
          <cell r="H584" t="str">
            <v>1st:]Favored Enemy[One which oppose the Harper's goals.</v>
          </cell>
          <cell r="I584" t="str">
            <v>][Works exactly like the Ranger Favored Enemy.</v>
          </cell>
          <cell r="J584" t="str">
            <v>1st:]Harper Knowledge[Like Bardic Knowledge.</v>
          </cell>
          <cell r="K584" t="str">
            <v xml:space="preserve">2nd:]Deneir's Eye (Su)[+2 Holy bonus on saving throws vs. </v>
          </cell>
          <cell r="L584" t="str">
            <v>][glyphs, runes, and symbols.</v>
          </cell>
          <cell r="M584" t="str">
            <v>2nd:]Skill Focus[Perform skill and one other Harper skill.</v>
          </cell>
          <cell r="N584" t="str">
            <v>3rd:]Tymora's Smile (Sp)[Once per day, +2 bonus on any single</v>
          </cell>
          <cell r="O584" t="str">
            <v>][saving throw.  This can be applied after the die is rolled.</v>
          </cell>
          <cell r="P584" t="str">
            <v>4th:]Favored Enemy[Second favored enemy.</v>
          </cell>
          <cell r="Q584" t="str">
            <v>4th:]Lliira's Heart (Sp)[+2 Holy bonus on saves vs.</v>
          </cell>
          <cell r="R584" t="str">
            <v>][compulsions and fear effects.</v>
          </cell>
          <cell r="S584" t="str">
            <v>5th:]Craft Harper Item[Create magical musical instruments,</v>
          </cell>
          <cell r="T584" t="str">
            <v>][Harper pins, and certain potions.  See FRCS p. 47.</v>
          </cell>
          <cell r="AK584" t="str">
            <v/>
          </cell>
          <cell r="AL584" t="str">
            <v/>
          </cell>
          <cell r="AM584" t="str">
            <v/>
          </cell>
          <cell r="AN584" t="str">
            <v/>
          </cell>
          <cell r="AO584" t="str">
            <v/>
          </cell>
          <cell r="AP584" t="str">
            <v/>
          </cell>
          <cell r="AQ584" t="str">
            <v/>
          </cell>
          <cell r="AR584" t="str">
            <v/>
          </cell>
          <cell r="AS584" t="str">
            <v/>
          </cell>
          <cell r="AT584" t="str">
            <v/>
          </cell>
          <cell r="AU584" t="str">
            <v/>
          </cell>
          <cell r="AV584" t="str">
            <v/>
          </cell>
          <cell r="AW584" t="str">
            <v/>
          </cell>
          <cell r="AX584" t="str">
            <v/>
          </cell>
          <cell r="AY584" t="str">
            <v/>
          </cell>
          <cell r="AZ584" t="str">
            <v/>
          </cell>
          <cell r="BA584" t="str">
            <v/>
          </cell>
          <cell r="BB584" t="str">
            <v/>
          </cell>
          <cell r="BC584" t="str">
            <v/>
          </cell>
          <cell r="BD584" t="str">
            <v/>
          </cell>
          <cell r="BE584" t="str">
            <v/>
          </cell>
          <cell r="BF584" t="str">
            <v/>
          </cell>
          <cell r="BG584" t="str">
            <v/>
          </cell>
          <cell r="BH584" t="str">
            <v/>
          </cell>
          <cell r="BI584" t="str">
            <v/>
          </cell>
          <cell r="BJ584" t="str">
            <v/>
          </cell>
          <cell r="BK584" t="str">
            <v/>
          </cell>
          <cell r="BL584" t="str">
            <v/>
          </cell>
          <cell r="BM584" t="str">
            <v/>
          </cell>
          <cell r="BN584" t="str">
            <v/>
          </cell>
          <cell r="BO584" t="str">
            <v/>
          </cell>
          <cell r="BP584">
            <v>0</v>
          </cell>
        </row>
        <row r="585">
          <cell r="A585" t="str">
            <v>Hathran</v>
          </cell>
          <cell r="B585" t="str">
            <v>.</v>
          </cell>
          <cell r="C585">
            <v>0</v>
          </cell>
          <cell r="F585" t="str">
            <v>]Exotic Weapon Proficiency[Whip</v>
          </cell>
          <cell r="G585" t="str">
            <v>1st:]Cohort[Gains a cohort as if the Hathran had the</v>
          </cell>
          <cell r="H585" t="str">
            <v>][Leadership feat.  This will be a Rashemi male with at least on level</v>
          </cell>
          <cell r="I585" t="str">
            <v>][of barbarian, or a Rashemi female with the Ethran feat.</v>
          </cell>
          <cell r="J585" t="str">
            <v>1st:]Place Magic[Can cast any arcane spell or divine spell known</v>
          </cell>
          <cell r="K585" t="str">
            <v>][as a full-round action when in her homeland.</v>
          </cell>
          <cell r="L585" t="str">
            <v>1st:]Spells per day[+1 level per level of Hathran.</v>
          </cell>
          <cell r="M585" t="str">
            <v>3rd:]Fear (Su)(1/day)[As spell (as sorcerer of highest casting lvl).</v>
          </cell>
          <cell r="N585" t="str">
            <v>4th:]Circle Leader[Has the ability to become a circle leader,</v>
          </cell>
          <cell r="O585" t="str">
            <v>][who is a focus person for Hathran circle magic.  (See FRCS p. 59)</v>
          </cell>
          <cell r="P585" t="str">
            <v>6th:]Fear (Su)(2/day)[As spell (as sorcerer of highest casting lvl).</v>
          </cell>
          <cell r="Q585" t="str">
            <v>8th:]Fear (Su)(3/day)[As spell (as sorcerer of highest casting lvl).</v>
          </cell>
          <cell r="R585" t="str">
            <v>10th:]Greater Command (Su)(1/day)[Can cast a quickened</v>
          </cell>
          <cell r="S585" t="str">
            <v>][Greater Command as a sorcerer of her highest spell-casting level.</v>
          </cell>
          <cell r="AK585" t="str">
            <v/>
          </cell>
          <cell r="AL585" t="str">
            <v/>
          </cell>
          <cell r="AM585" t="str">
            <v/>
          </cell>
          <cell r="AN585" t="str">
            <v/>
          </cell>
          <cell r="AO585" t="str">
            <v/>
          </cell>
          <cell r="AP585" t="str">
            <v/>
          </cell>
          <cell r="AQ585" t="str">
            <v/>
          </cell>
          <cell r="AR585" t="str">
            <v/>
          </cell>
          <cell r="AS585" t="str">
            <v/>
          </cell>
          <cell r="AT585" t="str">
            <v/>
          </cell>
          <cell r="AU585" t="str">
            <v/>
          </cell>
          <cell r="AV585" t="str">
            <v/>
          </cell>
          <cell r="AW585" t="str">
            <v/>
          </cell>
          <cell r="AX585" t="str">
            <v/>
          </cell>
          <cell r="AY585" t="str">
            <v/>
          </cell>
          <cell r="AZ585" t="str">
            <v/>
          </cell>
          <cell r="BA585" t="str">
            <v/>
          </cell>
          <cell r="BB585" t="str">
            <v/>
          </cell>
          <cell r="BC585" t="str">
            <v/>
          </cell>
          <cell r="BD585" t="str">
            <v/>
          </cell>
          <cell r="BE585" t="str">
            <v/>
          </cell>
          <cell r="BF585" t="str">
            <v/>
          </cell>
          <cell r="BG585" t="str">
            <v/>
          </cell>
          <cell r="BH585" t="str">
            <v/>
          </cell>
          <cell r="BI585" t="str">
            <v/>
          </cell>
          <cell r="BJ585" t="str">
            <v/>
          </cell>
          <cell r="BK585" t="str">
            <v/>
          </cell>
          <cell r="BL585" t="str">
            <v/>
          </cell>
          <cell r="BM585" t="str">
            <v/>
          </cell>
          <cell r="BN585" t="str">
            <v/>
          </cell>
          <cell r="BO585" t="str">
            <v/>
          </cell>
          <cell r="BP585">
            <v>0</v>
          </cell>
        </row>
        <row r="586">
          <cell r="A586" t="str">
            <v>Heartwarder</v>
          </cell>
          <cell r="C586">
            <v>0</v>
          </cell>
          <cell r="AK586" t="str">
            <v/>
          </cell>
          <cell r="AL586" t="str">
            <v/>
          </cell>
          <cell r="AM586" t="str">
            <v/>
          </cell>
          <cell r="AN586" t="str">
            <v/>
          </cell>
          <cell r="AO586" t="str">
            <v/>
          </cell>
          <cell r="AP586" t="str">
            <v/>
          </cell>
          <cell r="AQ586" t="str">
            <v/>
          </cell>
          <cell r="AR586" t="str">
            <v/>
          </cell>
          <cell r="AS586" t="str">
            <v/>
          </cell>
          <cell r="AT586" t="str">
            <v/>
          </cell>
          <cell r="AU586" t="str">
            <v/>
          </cell>
          <cell r="AV586" t="str">
            <v/>
          </cell>
          <cell r="AW586" t="str">
            <v/>
          </cell>
          <cell r="AX586" t="str">
            <v/>
          </cell>
          <cell r="AY586" t="str">
            <v/>
          </cell>
          <cell r="AZ586" t="str">
            <v/>
          </cell>
          <cell r="BA586" t="str">
            <v/>
          </cell>
          <cell r="BB586" t="str">
            <v/>
          </cell>
          <cell r="BC586" t="str">
            <v/>
          </cell>
          <cell r="BD586" t="str">
            <v/>
          </cell>
          <cell r="BE586" t="str">
            <v/>
          </cell>
          <cell r="BF586" t="str">
            <v/>
          </cell>
          <cell r="BG586" t="str">
            <v/>
          </cell>
          <cell r="BH586" t="str">
            <v/>
          </cell>
          <cell r="BI586" t="str">
            <v/>
          </cell>
          <cell r="BJ586" t="str">
            <v/>
          </cell>
          <cell r="BK586" t="str">
            <v/>
          </cell>
          <cell r="BL586" t="str">
            <v/>
          </cell>
          <cell r="BM586" t="str">
            <v/>
          </cell>
          <cell r="BN586" t="str">
            <v/>
          </cell>
          <cell r="BO586" t="str">
            <v/>
          </cell>
          <cell r="BP586">
            <v>0</v>
          </cell>
        </row>
        <row r="587">
          <cell r="A587" t="str">
            <v>Heaven's Wing Initiate</v>
          </cell>
          <cell r="C587">
            <v>0</v>
          </cell>
          <cell r="AK587" t="str">
            <v/>
          </cell>
          <cell r="AL587" t="str">
            <v/>
          </cell>
          <cell r="AM587" t="str">
            <v/>
          </cell>
          <cell r="AN587" t="str">
            <v/>
          </cell>
          <cell r="AO587" t="str">
            <v/>
          </cell>
          <cell r="AP587" t="str">
            <v/>
          </cell>
          <cell r="AQ587" t="str">
            <v/>
          </cell>
          <cell r="AR587" t="str">
            <v/>
          </cell>
          <cell r="AS587" t="str">
            <v/>
          </cell>
          <cell r="AT587" t="str">
            <v/>
          </cell>
          <cell r="AU587" t="str">
            <v/>
          </cell>
          <cell r="AV587" t="str">
            <v/>
          </cell>
          <cell r="AW587" t="str">
            <v/>
          </cell>
          <cell r="AX587" t="str">
            <v/>
          </cell>
          <cell r="AY587" t="str">
            <v/>
          </cell>
          <cell r="AZ587" t="str">
            <v/>
          </cell>
          <cell r="BA587" t="str">
            <v/>
          </cell>
          <cell r="BB587" t="str">
            <v/>
          </cell>
          <cell r="BC587" t="str">
            <v/>
          </cell>
          <cell r="BD587" t="str">
            <v/>
          </cell>
          <cell r="BE587" t="str">
            <v/>
          </cell>
          <cell r="BF587" t="str">
            <v/>
          </cell>
          <cell r="BG587" t="str">
            <v/>
          </cell>
          <cell r="BH587" t="str">
            <v/>
          </cell>
          <cell r="BI587" t="str">
            <v/>
          </cell>
          <cell r="BJ587" t="str">
            <v/>
          </cell>
          <cell r="BK587" t="str">
            <v/>
          </cell>
          <cell r="BL587" t="str">
            <v/>
          </cell>
          <cell r="BM587" t="str">
            <v/>
          </cell>
          <cell r="BN587" t="str">
            <v/>
          </cell>
          <cell r="BO587" t="str">
            <v/>
          </cell>
          <cell r="BP587">
            <v>0</v>
          </cell>
        </row>
        <row r="588">
          <cell r="A588" t="str">
            <v>Henshin Mystic</v>
          </cell>
          <cell r="C588">
            <v>0</v>
          </cell>
          <cell r="AK588" t="str">
            <v/>
          </cell>
          <cell r="AL588" t="str">
            <v/>
          </cell>
          <cell r="AM588" t="str">
            <v/>
          </cell>
          <cell r="AN588" t="str">
            <v/>
          </cell>
          <cell r="AO588" t="str">
            <v/>
          </cell>
          <cell r="AP588" t="str">
            <v/>
          </cell>
          <cell r="AQ588" t="str">
            <v/>
          </cell>
          <cell r="AR588" t="str">
            <v/>
          </cell>
          <cell r="AS588" t="str">
            <v/>
          </cell>
          <cell r="AT588" t="str">
            <v/>
          </cell>
          <cell r="AU588" t="str">
            <v/>
          </cell>
          <cell r="AV588" t="str">
            <v/>
          </cell>
          <cell r="AW588" t="str">
            <v/>
          </cell>
          <cell r="AX588" t="str">
            <v/>
          </cell>
          <cell r="AY588" t="str">
            <v/>
          </cell>
          <cell r="AZ588" t="str">
            <v/>
          </cell>
          <cell r="BA588" t="str">
            <v/>
          </cell>
          <cell r="BB588" t="str">
            <v/>
          </cell>
          <cell r="BC588" t="str">
            <v/>
          </cell>
          <cell r="BD588" t="str">
            <v/>
          </cell>
          <cell r="BE588" t="str">
            <v/>
          </cell>
          <cell r="BF588" t="str">
            <v/>
          </cell>
          <cell r="BG588" t="str">
            <v/>
          </cell>
          <cell r="BH588" t="str">
            <v/>
          </cell>
          <cell r="BI588" t="str">
            <v/>
          </cell>
          <cell r="BJ588" t="str">
            <v/>
          </cell>
          <cell r="BK588" t="str">
            <v/>
          </cell>
          <cell r="BL588" t="str">
            <v/>
          </cell>
          <cell r="BM588" t="str">
            <v/>
          </cell>
          <cell r="BN588" t="str">
            <v/>
          </cell>
          <cell r="BO588" t="str">
            <v/>
          </cell>
          <cell r="BP588">
            <v>0</v>
          </cell>
        </row>
        <row r="589">
          <cell r="A589" t="str">
            <v>Herald</v>
          </cell>
          <cell r="C589">
            <v>0</v>
          </cell>
          <cell r="AK589" t="str">
            <v/>
          </cell>
          <cell r="AL589" t="str">
            <v/>
          </cell>
          <cell r="AM589" t="str">
            <v/>
          </cell>
          <cell r="AN589" t="str">
            <v/>
          </cell>
          <cell r="AO589" t="str">
            <v/>
          </cell>
          <cell r="AP589" t="str">
            <v/>
          </cell>
          <cell r="AQ589" t="str">
            <v/>
          </cell>
          <cell r="AR589" t="str">
            <v/>
          </cell>
          <cell r="AS589" t="str">
            <v/>
          </cell>
          <cell r="AT589" t="str">
            <v/>
          </cell>
          <cell r="AU589" t="str">
            <v/>
          </cell>
          <cell r="AV589" t="str">
            <v/>
          </cell>
          <cell r="AW589" t="str">
            <v/>
          </cell>
          <cell r="AX589" t="str">
            <v/>
          </cell>
          <cell r="AY589" t="str">
            <v/>
          </cell>
          <cell r="AZ589" t="str">
            <v/>
          </cell>
          <cell r="BA589" t="str">
            <v/>
          </cell>
          <cell r="BB589" t="str">
            <v/>
          </cell>
          <cell r="BC589" t="str">
            <v/>
          </cell>
          <cell r="BD589" t="str">
            <v/>
          </cell>
          <cell r="BE589" t="str">
            <v/>
          </cell>
          <cell r="BF589" t="str">
            <v/>
          </cell>
          <cell r="BG589" t="str">
            <v/>
          </cell>
          <cell r="BH589" t="str">
            <v/>
          </cell>
          <cell r="BI589" t="str">
            <v/>
          </cell>
          <cell r="BJ589" t="str">
            <v/>
          </cell>
          <cell r="BK589" t="str">
            <v/>
          </cell>
          <cell r="BL589" t="str">
            <v/>
          </cell>
          <cell r="BM589" t="str">
            <v/>
          </cell>
          <cell r="BN589" t="str">
            <v/>
          </cell>
          <cell r="BO589" t="str">
            <v/>
          </cell>
          <cell r="BP589">
            <v>0</v>
          </cell>
        </row>
        <row r="590">
          <cell r="A590" t="str">
            <v>Hida Elite Guard</v>
          </cell>
          <cell r="C590">
            <v>0</v>
          </cell>
          <cell r="AK590" t="str">
            <v/>
          </cell>
          <cell r="AL590" t="str">
            <v/>
          </cell>
          <cell r="AM590" t="str">
            <v/>
          </cell>
          <cell r="AN590" t="str">
            <v/>
          </cell>
          <cell r="AO590" t="str">
            <v/>
          </cell>
          <cell r="AP590" t="str">
            <v/>
          </cell>
          <cell r="AQ590" t="str">
            <v/>
          </cell>
          <cell r="AR590" t="str">
            <v/>
          </cell>
          <cell r="AS590" t="str">
            <v/>
          </cell>
          <cell r="AT590" t="str">
            <v/>
          </cell>
          <cell r="AU590" t="str">
            <v/>
          </cell>
          <cell r="AV590" t="str">
            <v/>
          </cell>
          <cell r="AW590" t="str">
            <v/>
          </cell>
          <cell r="AX590" t="str">
            <v/>
          </cell>
          <cell r="AY590" t="str">
            <v/>
          </cell>
          <cell r="AZ590" t="str">
            <v/>
          </cell>
          <cell r="BA590" t="str">
            <v/>
          </cell>
          <cell r="BB590" t="str">
            <v/>
          </cell>
          <cell r="BC590" t="str">
            <v/>
          </cell>
          <cell r="BD590" t="str">
            <v/>
          </cell>
          <cell r="BE590" t="str">
            <v/>
          </cell>
          <cell r="BF590" t="str">
            <v/>
          </cell>
          <cell r="BG590" t="str">
            <v/>
          </cell>
          <cell r="BH590" t="str">
            <v/>
          </cell>
          <cell r="BI590" t="str">
            <v/>
          </cell>
          <cell r="BJ590" t="str">
            <v/>
          </cell>
          <cell r="BK590" t="str">
            <v/>
          </cell>
          <cell r="BL590" t="str">
            <v/>
          </cell>
          <cell r="BM590" t="str">
            <v/>
          </cell>
          <cell r="BN590" t="str">
            <v/>
          </cell>
          <cell r="BO590" t="str">
            <v/>
          </cell>
          <cell r="BP590">
            <v>0</v>
          </cell>
        </row>
        <row r="591">
          <cell r="A591" t="str">
            <v>Hierophant</v>
          </cell>
          <cell r="B591" t="str">
            <v>Hie</v>
          </cell>
          <cell r="C591">
            <v>0</v>
          </cell>
          <cell r="G591" t="str">
            <v>1st:]Spells and Caster Level[Levels in this prestige class,</v>
          </cell>
          <cell r="H591" t="str">
            <v>][even though they do not advance spell progression in the character's</v>
          </cell>
          <cell r="I591" t="str">
            <v xml:space="preserve">][base class, still stack with the character's base spellcasting levels to </v>
          </cell>
          <cell r="J591" t="str">
            <v>][determine caster level.</v>
          </cell>
          <cell r="K591" t="str">
            <v>1st:]Special Ability[Every level.  See FRCS p. 48-49 for list.</v>
          </cell>
          <cell r="AK591" t="str">
            <v/>
          </cell>
          <cell r="AL591" t="str">
            <v/>
          </cell>
          <cell r="AM591" t="str">
            <v/>
          </cell>
          <cell r="AN591" t="str">
            <v/>
          </cell>
          <cell r="AO591" t="str">
            <v/>
          </cell>
          <cell r="AP591" t="str">
            <v/>
          </cell>
          <cell r="AQ591" t="str">
            <v/>
          </cell>
          <cell r="AR591" t="str">
            <v/>
          </cell>
          <cell r="AS591" t="str">
            <v/>
          </cell>
          <cell r="AT591" t="str">
            <v/>
          </cell>
          <cell r="AU591" t="str">
            <v/>
          </cell>
          <cell r="AV591" t="str">
            <v/>
          </cell>
          <cell r="AW591" t="str">
            <v/>
          </cell>
          <cell r="AX591" t="str">
            <v/>
          </cell>
          <cell r="AY591" t="str">
            <v/>
          </cell>
          <cell r="AZ591" t="str">
            <v/>
          </cell>
          <cell r="BA591" t="str">
            <v/>
          </cell>
          <cell r="BB591" t="str">
            <v/>
          </cell>
          <cell r="BC591" t="str">
            <v/>
          </cell>
          <cell r="BD591" t="str">
            <v/>
          </cell>
          <cell r="BE591" t="str">
            <v/>
          </cell>
          <cell r="BF591" t="str">
            <v/>
          </cell>
          <cell r="BG591" t="str">
            <v/>
          </cell>
          <cell r="BH591" t="str">
            <v/>
          </cell>
          <cell r="BI591" t="str">
            <v/>
          </cell>
          <cell r="BJ591" t="str">
            <v/>
          </cell>
          <cell r="BK591" t="str">
            <v/>
          </cell>
          <cell r="BL591" t="str">
            <v/>
          </cell>
          <cell r="BM591" t="str">
            <v/>
          </cell>
          <cell r="BN591" t="str">
            <v/>
          </cell>
          <cell r="BO591" t="str">
            <v/>
          </cell>
          <cell r="BP591">
            <v>0</v>
          </cell>
        </row>
        <row r="592">
          <cell r="A592" t="str">
            <v>Holy Champion</v>
          </cell>
          <cell r="C592">
            <v>0</v>
          </cell>
          <cell r="AK592" t="str">
            <v/>
          </cell>
          <cell r="AL592" t="str">
            <v/>
          </cell>
          <cell r="AM592" t="str">
            <v/>
          </cell>
          <cell r="AN592" t="str">
            <v/>
          </cell>
          <cell r="AO592" t="str">
            <v/>
          </cell>
          <cell r="AP592" t="str">
            <v/>
          </cell>
          <cell r="AQ592" t="str">
            <v/>
          </cell>
          <cell r="AR592" t="str">
            <v/>
          </cell>
          <cell r="AS592" t="str">
            <v/>
          </cell>
          <cell r="AT592" t="str">
            <v/>
          </cell>
          <cell r="AU592" t="str">
            <v/>
          </cell>
          <cell r="AV592" t="str">
            <v/>
          </cell>
          <cell r="AW592" t="str">
            <v/>
          </cell>
          <cell r="AX592" t="str">
            <v/>
          </cell>
          <cell r="AY592" t="str">
            <v/>
          </cell>
          <cell r="AZ592" t="str">
            <v/>
          </cell>
          <cell r="BA592" t="str">
            <v/>
          </cell>
          <cell r="BB592" t="str">
            <v/>
          </cell>
          <cell r="BC592" t="str">
            <v/>
          </cell>
          <cell r="BD592" t="str">
            <v/>
          </cell>
          <cell r="BE592" t="str">
            <v/>
          </cell>
          <cell r="BF592" t="str">
            <v/>
          </cell>
          <cell r="BG592" t="str">
            <v/>
          </cell>
          <cell r="BH592" t="str">
            <v/>
          </cell>
          <cell r="BI592" t="str">
            <v/>
          </cell>
          <cell r="BJ592" t="str">
            <v/>
          </cell>
          <cell r="BK592" t="str">
            <v/>
          </cell>
          <cell r="BL592" t="str">
            <v/>
          </cell>
          <cell r="BM592" t="str">
            <v/>
          </cell>
          <cell r="BN592" t="str">
            <v/>
          </cell>
          <cell r="BO592" t="str">
            <v/>
          </cell>
          <cell r="BP592">
            <v>0</v>
          </cell>
        </row>
        <row r="593">
          <cell r="A593" t="str">
            <v>Holy Liberator</v>
          </cell>
          <cell r="B593" t="str">
            <v>Hlb</v>
          </cell>
          <cell r="C593">
            <v>0</v>
          </cell>
          <cell r="D593" t="str">
            <v>]Light, Medium, Heavy Armor[</v>
          </cell>
          <cell r="E593" t="str">
            <v>]Shield Use[</v>
          </cell>
          <cell r="F593" t="str">
            <v>]Simple, Martial Weapons[</v>
          </cell>
          <cell r="G593" t="str">
            <v>]Code of Conduct[Lose all abilities if evil act knowingly performed.</v>
          </cell>
          <cell r="H593" t="str">
            <v>1st:]Detect Evil (Sp)[At will, as the spell</v>
          </cell>
          <cell r="I593" t="str">
            <v>1st:]Resist Enchantment (Su)[+2 Morale Bonus on all saves</v>
          </cell>
          <cell r="J593" t="str">
            <v>][vs. enchantment spells or effects.</v>
          </cell>
          <cell r="K593" t="str">
            <v>2nd:]Divine Grace (Su)[CHA Mod to all saves</v>
          </cell>
          <cell r="L593" t="str">
            <v>2nd:]Smite Evil (Su)[+CHA Mod to hit, +Lvl to dmg; 1/day</v>
          </cell>
          <cell r="M593" t="str">
            <v>3rd:]Turn Undead (Su)[As cleric 2 levels lower</v>
          </cell>
          <cell r="N593" t="str">
            <v>3rd:]Immune to Charm and Compulsion (Ex)[Immune to all charm</v>
          </cell>
          <cell r="O593" t="str">
            <v>][and compulsion effects.</v>
          </cell>
          <cell r="P593" t="str">
            <v>5th:]Celestial Companion[Can call a Celestial Companion</v>
          </cell>
          <cell r="Q593" t="str">
            <v>7th:]Subversion (Su)[Full round action; melee touch; victim under</v>
          </cell>
          <cell r="R593" t="str">
            <v>][charm or compulsion effect gets new save, adding the Holy</v>
          </cell>
          <cell r="S593" t="str">
            <v>][Liberator's CHA bonus to the save.</v>
          </cell>
          <cell r="AK593" t="str">
            <v/>
          </cell>
          <cell r="AL593" t="str">
            <v/>
          </cell>
          <cell r="AM593" t="str">
            <v/>
          </cell>
          <cell r="AN593" t="str">
            <v/>
          </cell>
          <cell r="AO593" t="str">
            <v/>
          </cell>
          <cell r="AP593" t="str">
            <v/>
          </cell>
          <cell r="AQ593" t="str">
            <v/>
          </cell>
          <cell r="AR593" t="str">
            <v/>
          </cell>
          <cell r="AS593" t="str">
            <v/>
          </cell>
          <cell r="AT593" t="str">
            <v/>
          </cell>
          <cell r="AU593" t="str">
            <v/>
          </cell>
          <cell r="AV593" t="str">
            <v/>
          </cell>
          <cell r="AW593" t="str">
            <v/>
          </cell>
          <cell r="AX593" t="str">
            <v/>
          </cell>
          <cell r="AY593" t="str">
            <v/>
          </cell>
          <cell r="AZ593" t="str">
            <v/>
          </cell>
          <cell r="BA593" t="str">
            <v/>
          </cell>
          <cell r="BB593" t="str">
            <v/>
          </cell>
          <cell r="BC593" t="str">
            <v/>
          </cell>
          <cell r="BD593" t="str">
            <v/>
          </cell>
          <cell r="BE593" t="str">
            <v/>
          </cell>
          <cell r="BF593" t="str">
            <v/>
          </cell>
          <cell r="BG593" t="str">
            <v/>
          </cell>
          <cell r="BH593" t="str">
            <v/>
          </cell>
          <cell r="BI593" t="str">
            <v/>
          </cell>
          <cell r="BJ593" t="str">
            <v/>
          </cell>
          <cell r="BK593" t="str">
            <v/>
          </cell>
          <cell r="BL593" t="str">
            <v/>
          </cell>
          <cell r="BM593" t="str">
            <v/>
          </cell>
          <cell r="BN593" t="str">
            <v/>
          </cell>
          <cell r="BO593" t="str">
            <v/>
          </cell>
          <cell r="BP593">
            <v>0</v>
          </cell>
        </row>
        <row r="594">
          <cell r="A594" t="str">
            <v>Holy Strategist</v>
          </cell>
          <cell r="C594">
            <v>0</v>
          </cell>
          <cell r="AK594" t="str">
            <v/>
          </cell>
          <cell r="AL594" t="str">
            <v/>
          </cell>
          <cell r="AM594" t="str">
            <v/>
          </cell>
          <cell r="AN594" t="str">
            <v/>
          </cell>
          <cell r="AO594" t="str">
            <v/>
          </cell>
          <cell r="AP594" t="str">
            <v/>
          </cell>
          <cell r="AQ594" t="str">
            <v/>
          </cell>
          <cell r="AR594" t="str">
            <v/>
          </cell>
          <cell r="AS594" t="str">
            <v/>
          </cell>
          <cell r="AT594" t="str">
            <v/>
          </cell>
          <cell r="AU594" t="str">
            <v/>
          </cell>
          <cell r="AV594" t="str">
            <v/>
          </cell>
          <cell r="AW594" t="str">
            <v/>
          </cell>
          <cell r="AX594" t="str">
            <v/>
          </cell>
          <cell r="AY594" t="str">
            <v/>
          </cell>
          <cell r="AZ594" t="str">
            <v/>
          </cell>
          <cell r="BA594" t="str">
            <v/>
          </cell>
          <cell r="BB594" t="str">
            <v/>
          </cell>
          <cell r="BC594" t="str">
            <v/>
          </cell>
          <cell r="BD594" t="str">
            <v/>
          </cell>
          <cell r="BE594" t="str">
            <v/>
          </cell>
          <cell r="BF594" t="str">
            <v/>
          </cell>
          <cell r="BG594" t="str">
            <v/>
          </cell>
          <cell r="BH594" t="str">
            <v/>
          </cell>
          <cell r="BI594" t="str">
            <v/>
          </cell>
          <cell r="BJ594" t="str">
            <v/>
          </cell>
          <cell r="BK594" t="str">
            <v/>
          </cell>
          <cell r="BL594" t="str">
            <v/>
          </cell>
          <cell r="BM594" t="str">
            <v/>
          </cell>
          <cell r="BN594" t="str">
            <v/>
          </cell>
          <cell r="BO594" t="str">
            <v/>
          </cell>
          <cell r="BP594">
            <v>0</v>
          </cell>
        </row>
        <row r="595">
          <cell r="A595" t="str">
            <v>Hordebreaker</v>
          </cell>
          <cell r="B595" t="str">
            <v>.</v>
          </cell>
          <cell r="C595">
            <v>0</v>
          </cell>
          <cell r="G595" t="str">
            <v>1st]1st Horde Enemy[+0</v>
          </cell>
          <cell r="H595" t="str">
            <v>1st]Horde Knowledge +0[See p.111 &amp; 112 for info &amp; DCs.</v>
          </cell>
          <cell r="I595" t="str">
            <v>2nd]Hold the Line[Charging foes are subject to an AoO.</v>
          </cell>
          <cell r="J595" t="str">
            <v>3rd]2nd Horde Enemy[+-1</v>
          </cell>
          <cell r="K595" t="str">
            <v>4th]Tough to Kill (Ex)[If reduced from -1 to -9 hps, may take partial actions.</v>
          </cell>
          <cell r="L595" t="str">
            <v>][Still looses 1 hp per round unless stabilized &amp; dies at -10 hps.</v>
          </cell>
          <cell r="M595" t="str">
            <v>][If stabilized, becomes disabled.</v>
          </cell>
          <cell r="N595" t="str">
            <v>5th]3rd Horde Enemy[+-2</v>
          </cell>
          <cell r="O595" t="str">
            <v>5th]Anvil of Doom (Ex)[+2 Str, +4 Con, +2 to all saves, +4 dodge to AC</v>
          </cell>
          <cell r="Q595" t="str">
            <v>][Lasts for 6 rounds.  Winded afterwards.</v>
          </cell>
          <cell r="AK595" t="str">
            <v/>
          </cell>
          <cell r="AL595" t="str">
            <v/>
          </cell>
          <cell r="AM595" t="str">
            <v/>
          </cell>
          <cell r="AN595" t="str">
            <v/>
          </cell>
          <cell r="AO595" t="str">
            <v/>
          </cell>
          <cell r="AP595" t="str">
            <v/>
          </cell>
          <cell r="AQ595" t="str">
            <v/>
          </cell>
          <cell r="AR595" t="str">
            <v/>
          </cell>
          <cell r="AS595" t="str">
            <v/>
          </cell>
          <cell r="AT595" t="str">
            <v/>
          </cell>
          <cell r="AU595" t="str">
            <v/>
          </cell>
          <cell r="AV595" t="str">
            <v/>
          </cell>
          <cell r="AW595" t="str">
            <v/>
          </cell>
          <cell r="AX595" t="str">
            <v/>
          </cell>
          <cell r="AY595" t="str">
            <v/>
          </cell>
          <cell r="AZ595" t="str">
            <v/>
          </cell>
          <cell r="BA595" t="str">
            <v/>
          </cell>
          <cell r="BB595" t="str">
            <v/>
          </cell>
          <cell r="BC595" t="str">
            <v/>
          </cell>
          <cell r="BD595" t="str">
            <v/>
          </cell>
          <cell r="BE595" t="str">
            <v/>
          </cell>
          <cell r="BF595" t="str">
            <v/>
          </cell>
          <cell r="BG595" t="str">
            <v/>
          </cell>
          <cell r="BH595" t="str">
            <v/>
          </cell>
          <cell r="BI595" t="str">
            <v/>
          </cell>
          <cell r="BJ595" t="str">
            <v/>
          </cell>
          <cell r="BK595" t="str">
            <v/>
          </cell>
          <cell r="BL595" t="str">
            <v/>
          </cell>
          <cell r="BM595" t="str">
            <v/>
          </cell>
          <cell r="BN595" t="str">
            <v/>
          </cell>
          <cell r="BO595" t="str">
            <v/>
          </cell>
          <cell r="BP595">
            <v>0</v>
          </cell>
        </row>
        <row r="596">
          <cell r="A596" t="str">
            <v>Horned Harbinger</v>
          </cell>
          <cell r="C596">
            <v>0</v>
          </cell>
          <cell r="AK596" t="str">
            <v/>
          </cell>
          <cell r="AL596" t="str">
            <v/>
          </cell>
          <cell r="AM596" t="str">
            <v/>
          </cell>
          <cell r="AN596" t="str">
            <v/>
          </cell>
          <cell r="AO596" t="str">
            <v/>
          </cell>
          <cell r="AP596" t="str">
            <v/>
          </cell>
          <cell r="AQ596" t="str">
            <v/>
          </cell>
          <cell r="AR596" t="str">
            <v/>
          </cell>
          <cell r="AS596" t="str">
            <v/>
          </cell>
          <cell r="AT596" t="str">
            <v/>
          </cell>
          <cell r="AU596" t="str">
            <v/>
          </cell>
          <cell r="AV596" t="str">
            <v/>
          </cell>
          <cell r="AW596" t="str">
            <v/>
          </cell>
          <cell r="AX596" t="str">
            <v/>
          </cell>
          <cell r="AY596" t="str">
            <v/>
          </cell>
          <cell r="AZ596" t="str">
            <v/>
          </cell>
          <cell r="BA596" t="str">
            <v/>
          </cell>
          <cell r="BB596" t="str">
            <v/>
          </cell>
          <cell r="BC596" t="str">
            <v/>
          </cell>
          <cell r="BD596" t="str">
            <v/>
          </cell>
          <cell r="BE596" t="str">
            <v/>
          </cell>
          <cell r="BF596" t="str">
            <v/>
          </cell>
          <cell r="BG596" t="str">
            <v/>
          </cell>
          <cell r="BH596" t="str">
            <v/>
          </cell>
          <cell r="BI596" t="str">
            <v/>
          </cell>
          <cell r="BJ596" t="str">
            <v/>
          </cell>
          <cell r="BK596" t="str">
            <v/>
          </cell>
          <cell r="BL596" t="str">
            <v/>
          </cell>
          <cell r="BM596" t="str">
            <v/>
          </cell>
          <cell r="BN596" t="str">
            <v/>
          </cell>
          <cell r="BO596" t="str">
            <v/>
          </cell>
          <cell r="BP596">
            <v>0</v>
          </cell>
        </row>
        <row r="597">
          <cell r="A597" t="str">
            <v>Hospitaler</v>
          </cell>
          <cell r="B597" t="str">
            <v>Hosp</v>
          </cell>
          <cell r="C597">
            <v>0</v>
          </cell>
          <cell r="D597" t="str">
            <v>]Light, Medium, Heavy Armor[</v>
          </cell>
          <cell r="E597" t="str">
            <v>]Shield Use[</v>
          </cell>
          <cell r="F597" t="str">
            <v>]Simple, Martial Weapons[</v>
          </cell>
          <cell r="G597" t="str">
            <v>]Code of Conduct[See list, DotF p. 61-2</v>
          </cell>
          <cell r="H597" t="str">
            <v>1st:]Lay On Hands (Sp)[Heal by touch; CHA Mod times lvl</v>
          </cell>
          <cell r="I597" t="str">
            <v>1st:]Spells per day[+1 level per level of Hospitaler.</v>
          </cell>
          <cell r="J597" t="str">
            <v>3rd:]Remove Disease (Sp)[Once per 3 class levels / week</v>
          </cell>
          <cell r="K597" t="str">
            <v>3rd:]Turn Undead (Su)[As cleric two levels lower.</v>
          </cell>
          <cell r="L597" t="str">
            <v>5th:]Bonus Feat[See list, DotF p. 61</v>
          </cell>
          <cell r="M597" t="str">
            <v>7th:]Bonus Feat[See list, DotF p. 61</v>
          </cell>
          <cell r="N597" t="str">
            <v>9th:]Bonus Feat[See list, DotF p. 61</v>
          </cell>
          <cell r="AK597" t="str">
            <v/>
          </cell>
          <cell r="AL597" t="str">
            <v/>
          </cell>
          <cell r="AM597" t="str">
            <v/>
          </cell>
          <cell r="AN597" t="str">
            <v/>
          </cell>
          <cell r="AO597" t="str">
            <v/>
          </cell>
          <cell r="AP597" t="str">
            <v/>
          </cell>
          <cell r="AQ597" t="str">
            <v/>
          </cell>
          <cell r="AR597" t="str">
            <v/>
          </cell>
          <cell r="AS597" t="str">
            <v/>
          </cell>
          <cell r="AT597" t="str">
            <v/>
          </cell>
          <cell r="AU597" t="str">
            <v/>
          </cell>
          <cell r="AV597" t="str">
            <v/>
          </cell>
          <cell r="AW597" t="str">
            <v/>
          </cell>
          <cell r="AX597" t="str">
            <v/>
          </cell>
          <cell r="AY597" t="str">
            <v/>
          </cell>
          <cell r="AZ597" t="str">
            <v/>
          </cell>
          <cell r="BA597" t="str">
            <v/>
          </cell>
          <cell r="BB597" t="str">
            <v/>
          </cell>
          <cell r="BC597" t="str">
            <v/>
          </cell>
          <cell r="BD597" t="str">
            <v/>
          </cell>
          <cell r="BE597" t="str">
            <v/>
          </cell>
          <cell r="BF597" t="str">
            <v/>
          </cell>
          <cell r="BG597" t="str">
            <v/>
          </cell>
          <cell r="BH597" t="str">
            <v/>
          </cell>
          <cell r="BI597" t="str">
            <v/>
          </cell>
          <cell r="BJ597" t="str">
            <v/>
          </cell>
          <cell r="BK597" t="str">
            <v/>
          </cell>
          <cell r="BL597" t="str">
            <v/>
          </cell>
          <cell r="BM597" t="str">
            <v/>
          </cell>
          <cell r="BN597" t="str">
            <v/>
          </cell>
          <cell r="BO597" t="str">
            <v/>
          </cell>
          <cell r="BP597">
            <v>0</v>
          </cell>
        </row>
        <row r="598">
          <cell r="A598" t="str">
            <v>Hoturi's Blade</v>
          </cell>
          <cell r="C598">
            <v>0</v>
          </cell>
          <cell r="AK598" t="str">
            <v/>
          </cell>
          <cell r="AL598" t="str">
            <v/>
          </cell>
          <cell r="AM598" t="str">
            <v/>
          </cell>
          <cell r="AN598" t="str">
            <v/>
          </cell>
          <cell r="AO598" t="str">
            <v/>
          </cell>
          <cell r="AP598" t="str">
            <v/>
          </cell>
          <cell r="AQ598" t="str">
            <v/>
          </cell>
          <cell r="AR598" t="str">
            <v/>
          </cell>
          <cell r="AS598" t="str">
            <v/>
          </cell>
          <cell r="AT598" t="str">
            <v/>
          </cell>
          <cell r="AU598" t="str">
            <v/>
          </cell>
          <cell r="AV598" t="str">
            <v/>
          </cell>
          <cell r="AW598" t="str">
            <v/>
          </cell>
          <cell r="AX598" t="str">
            <v/>
          </cell>
          <cell r="AY598" t="str">
            <v/>
          </cell>
          <cell r="AZ598" t="str">
            <v/>
          </cell>
          <cell r="BA598" t="str">
            <v/>
          </cell>
          <cell r="BB598" t="str">
            <v/>
          </cell>
          <cell r="BC598" t="str">
            <v/>
          </cell>
          <cell r="BD598" t="str">
            <v/>
          </cell>
          <cell r="BE598" t="str">
            <v/>
          </cell>
          <cell r="BF598" t="str">
            <v/>
          </cell>
          <cell r="BG598" t="str">
            <v/>
          </cell>
          <cell r="BH598" t="str">
            <v/>
          </cell>
          <cell r="BI598" t="str">
            <v/>
          </cell>
          <cell r="BJ598" t="str">
            <v/>
          </cell>
          <cell r="BK598" t="str">
            <v/>
          </cell>
          <cell r="BL598" t="str">
            <v/>
          </cell>
          <cell r="BM598" t="str">
            <v/>
          </cell>
          <cell r="BN598" t="str">
            <v/>
          </cell>
          <cell r="BO598" t="str">
            <v/>
          </cell>
          <cell r="BP598">
            <v>0</v>
          </cell>
        </row>
        <row r="599">
          <cell r="A599" t="str">
            <v>Houri</v>
          </cell>
          <cell r="B599" t="str">
            <v>Hou</v>
          </cell>
          <cell r="C599">
            <v>0</v>
          </cell>
          <cell r="G599" t="str">
            <v>1st:]Pillow Talk (Ex)[+2  bonus to Bluff, Diplomacy, Gather Info, &amp; Sense Motive</v>
          </cell>
          <cell r="H599" t="str">
            <v>2nd:]Charm Person (Sp)[3/day, DC 9</v>
          </cell>
          <cell r="I599" t="str">
            <v>4th:]Suggestion (Sp)[3/day, DC 11</v>
          </cell>
          <cell r="J599" t="str">
            <v>6th:]Charm Monster (Sp)[3/day, DC 12</v>
          </cell>
          <cell r="K599" t="str">
            <v>7th:]Kiss (Su)[+4 bonus to the DC of any enchantment spell delivered with a kiss.</v>
          </cell>
          <cell r="L599" t="str">
            <v>][Spell becomes a touch attack when delivered this way.</v>
          </cell>
          <cell r="M599" t="str">
            <v>8th:]Dominate Person (Sp)[3/day, DC 13</v>
          </cell>
          <cell r="N599" t="str">
            <v>9th:]Dance of the Veil (Su)[+4 bonus to the DC of any enchantment spell delivered as part of a ritual dance.</v>
          </cell>
          <cell r="O599" t="str">
            <v>][1 minute to complete.  Affects all possible targets within a 40' radius.</v>
          </cell>
          <cell r="P599" t="str">
            <v>10th:]Mass Charm (Sp)[3/day, DC 16</v>
          </cell>
          <cell r="AK599" t="str">
            <v/>
          </cell>
          <cell r="AL599" t="str">
            <v/>
          </cell>
          <cell r="AM599" t="str">
            <v/>
          </cell>
          <cell r="AN599" t="str">
            <v/>
          </cell>
          <cell r="AO599" t="str">
            <v/>
          </cell>
          <cell r="AP599" t="str">
            <v/>
          </cell>
          <cell r="AQ599" t="str">
            <v/>
          </cell>
          <cell r="AR599" t="str">
            <v/>
          </cell>
          <cell r="AS599" t="str">
            <v/>
          </cell>
          <cell r="AT599" t="str">
            <v/>
          </cell>
          <cell r="AU599" t="str">
            <v/>
          </cell>
          <cell r="AV599" t="str">
            <v/>
          </cell>
          <cell r="AW599" t="str">
            <v/>
          </cell>
          <cell r="AX599" t="str">
            <v/>
          </cell>
          <cell r="AY599" t="str">
            <v/>
          </cell>
          <cell r="AZ599" t="str">
            <v/>
          </cell>
          <cell r="BA599" t="str">
            <v/>
          </cell>
          <cell r="BB599" t="str">
            <v/>
          </cell>
          <cell r="BC599" t="str">
            <v/>
          </cell>
          <cell r="BD599" t="str">
            <v/>
          </cell>
          <cell r="BE599" t="str">
            <v/>
          </cell>
          <cell r="BF599" t="str">
            <v/>
          </cell>
          <cell r="BG599" t="str">
            <v/>
          </cell>
          <cell r="BH599" t="str">
            <v/>
          </cell>
          <cell r="BI599" t="str">
            <v/>
          </cell>
          <cell r="BJ599" t="str">
            <v/>
          </cell>
          <cell r="BK599" t="str">
            <v/>
          </cell>
          <cell r="BL599" t="str">
            <v/>
          </cell>
          <cell r="BM599" t="str">
            <v/>
          </cell>
          <cell r="BN599" t="str">
            <v/>
          </cell>
          <cell r="BO599" t="str">
            <v/>
          </cell>
          <cell r="BP599">
            <v>0</v>
          </cell>
        </row>
        <row r="600">
          <cell r="A600" t="str">
            <v>Hunter</v>
          </cell>
          <cell r="B600" t="str">
            <v>.</v>
          </cell>
          <cell r="C600">
            <v>0</v>
          </cell>
          <cell r="D600" t="str">
            <v>]Light Armor[</v>
          </cell>
          <cell r="E600" t="str">
            <v>]Shield Use[</v>
          </cell>
          <cell r="F600" t="str">
            <v>]Simple, Martial Weapons[</v>
          </cell>
          <cell r="G600" t="str">
            <v>1st:]1st Specialized Foe (Ex)[Crit multiplier increases 1 step, +1 dodge bonus to AC,</v>
          </cell>
          <cell r="H600" t="str">
            <v>][no -4 penalty to hit for inflicting subdual damage.</v>
          </cell>
          <cell r="I600" t="str">
            <v>1st:]Stunning Blow (Ex)[0/day, 1/rnd max, can stun (Fort DC 10) a creature</v>
          </cell>
          <cell r="J600" t="str">
            <v>][that has less than 50% max hps with a melee attack for 1 round.</v>
          </cell>
          <cell r="K600" t="str">
            <v>2nd:]Immobilize (Ex)[When ally has opponent pinned, make full round grapple to bind w/rope, shackles, etc...</v>
          </cell>
          <cell r="L600" t="str">
            <v>3rd:]Sneak Attack (Ex)[+0d8</v>
          </cell>
          <cell r="M600" t="str">
            <v>"4th:]Bonus Feat (Ex)["&amp;ROUNDDOWN(Y568/4,0)&amp;" earned so far."</v>
          </cell>
          <cell r="N600" t="str">
            <v>5th:]2nd Specialized Foe (Ex)[Crit multiplier increases 1 step, +1 dodge bonus to AC,</v>
          </cell>
          <cell r="O600" t="str">
            <v>][no -4 penalty to hit for inflicting subdual damage.</v>
          </cell>
          <cell r="P600" t="str">
            <v>6th:]Weapon Specialization (Ex)[Gains the ability to choose this feat.</v>
          </cell>
          <cell r="Q600" t="str">
            <v>7th:]Hunter's Sense (Su)[Subtract 20% from any miss chances due to concealment.</v>
          </cell>
          <cell r="R600" t="str">
            <v>10th:]Ambush (Ex)[Spend 3 or more rounds studying a foe &amp; then sneak attacks them,</v>
          </cell>
          <cell r="S600" t="str">
            <v>][his sneak attack damage is also doubled.</v>
          </cell>
          <cell r="T600" t="str">
            <v>14th:]Knockout Shot (Ex)[On a crit, can choose to knock the victim out for 2d6 rounds</v>
          </cell>
          <cell r="U600" t="str">
            <v>][instead of inflicting extra damage.  (Fort DC 10 + dmg dealt)</v>
          </cell>
          <cell r="V600" t="str">
            <v>19th:]Eyes of the Hunter (Sp)[Ignores illusions, effects from the illusion school, &amp; any miss % from concealment.</v>
          </cell>
          <cell r="AK600" t="str">
            <v/>
          </cell>
          <cell r="AL600" t="str">
            <v/>
          </cell>
          <cell r="AM600" t="str">
            <v/>
          </cell>
          <cell r="AN600" t="str">
            <v/>
          </cell>
          <cell r="AO600" t="str">
            <v/>
          </cell>
          <cell r="AP600" t="str">
            <v/>
          </cell>
          <cell r="AQ600" t="str">
            <v/>
          </cell>
          <cell r="AR600" t="str">
            <v/>
          </cell>
          <cell r="AS600" t="str">
            <v/>
          </cell>
          <cell r="AT600" t="str">
            <v/>
          </cell>
          <cell r="AU600" t="str">
            <v/>
          </cell>
          <cell r="AV600" t="str">
            <v/>
          </cell>
          <cell r="AW600" t="str">
            <v/>
          </cell>
          <cell r="AX600" t="str">
            <v/>
          </cell>
          <cell r="AY600" t="str">
            <v/>
          </cell>
          <cell r="AZ600" t="str">
            <v/>
          </cell>
          <cell r="BA600" t="str">
            <v/>
          </cell>
          <cell r="BB600" t="str">
            <v/>
          </cell>
          <cell r="BC600" t="str">
            <v/>
          </cell>
          <cell r="BD600" t="str">
            <v/>
          </cell>
          <cell r="BE600" t="str">
            <v/>
          </cell>
          <cell r="BF600" t="str">
            <v/>
          </cell>
          <cell r="BG600" t="str">
            <v/>
          </cell>
          <cell r="BH600" t="str">
            <v/>
          </cell>
          <cell r="BI600" t="str">
            <v/>
          </cell>
          <cell r="BJ600" t="str">
            <v/>
          </cell>
          <cell r="BK600" t="str">
            <v/>
          </cell>
          <cell r="BL600" t="str">
            <v/>
          </cell>
          <cell r="BM600" t="str">
            <v/>
          </cell>
          <cell r="BN600" t="str">
            <v/>
          </cell>
          <cell r="BO600" t="str">
            <v/>
          </cell>
          <cell r="BP600">
            <v>0</v>
          </cell>
        </row>
        <row r="601">
          <cell r="A601" t="str">
            <v>Hunter of the Dead (DotF)</v>
          </cell>
          <cell r="B601" t="str">
            <v>Hotd</v>
          </cell>
          <cell r="C601">
            <v>0</v>
          </cell>
          <cell r="D601" t="str">
            <v>]Light, Medium, Heavy Armor[</v>
          </cell>
          <cell r="E601" t="str">
            <v>]Shield Use[</v>
          </cell>
          <cell r="F601" t="str">
            <v>]Simple, Martial Weapons[</v>
          </cell>
          <cell r="G601" t="str">
            <v>1st:]Divine Spells (Sp)[Wisdom determines bonus spells, DC</v>
          </cell>
          <cell r="H601" t="str">
            <v>1st:]Detect Undead (Sp)[At will, as the spell</v>
          </cell>
          <cell r="I601" t="str">
            <v>2nd:]Smite Undead (Su)[+WIS Mod to hit, +Lvl to dmg; 1/day</v>
          </cell>
          <cell r="J601" t="str">
            <v xml:space="preserve">3rd:]Spurn Death's Touch (Su)[Applies Wis bonus to saves vs. </v>
          </cell>
          <cell r="K601" t="str">
            <v>][effects and spells used by the undead.</v>
          </cell>
          <cell r="L601" t="str">
            <v>5th:]True Death (Su)[Can never rise as an undead.</v>
          </cell>
          <cell r="M601" t="str">
            <v>6th:]Extra Turning[Class feat (enter in "user area" for effect.)</v>
          </cell>
          <cell r="N601" t="str">
            <v>8th:]Positive Energy Burst (Su)[Use two turning attempts;  +1d6</v>
          </cell>
          <cell r="O601" t="str">
            <v>][per lvl to all undead within 100'; Reflex DC 10 + Lvl for half</v>
          </cell>
          <cell r="P601" t="str">
            <v>10th:]Sealed Life (Su)[Cannot lose levels due to energy drain</v>
          </cell>
          <cell r="Q601" t="str">
            <v>][effects (although death still results in level loss).</v>
          </cell>
          <cell r="AK601" t="str">
            <v/>
          </cell>
          <cell r="AL601" t="str">
            <v/>
          </cell>
          <cell r="AM601" t="str">
            <v/>
          </cell>
          <cell r="AN601" t="str">
            <v/>
          </cell>
          <cell r="AO601" t="str">
            <v/>
          </cell>
          <cell r="AP601" t="str">
            <v/>
          </cell>
          <cell r="AQ601" t="str">
            <v/>
          </cell>
          <cell r="AR601" t="str">
            <v/>
          </cell>
          <cell r="AS601" t="str">
            <v/>
          </cell>
          <cell r="AT601" t="str">
            <v/>
          </cell>
          <cell r="AU601" t="str">
            <v/>
          </cell>
          <cell r="AV601" t="str">
            <v/>
          </cell>
          <cell r="AW601" t="str">
            <v/>
          </cell>
          <cell r="AX601" t="str">
            <v/>
          </cell>
          <cell r="AY601" t="str">
            <v/>
          </cell>
          <cell r="AZ601" t="str">
            <v/>
          </cell>
          <cell r="BA601" t="str">
            <v/>
          </cell>
          <cell r="BB601" t="str">
            <v/>
          </cell>
          <cell r="BC601" t="str">
            <v/>
          </cell>
          <cell r="BD601" t="str">
            <v/>
          </cell>
          <cell r="BE601" t="str">
            <v/>
          </cell>
          <cell r="BF601" t="str">
            <v/>
          </cell>
          <cell r="BG601" t="str">
            <v/>
          </cell>
          <cell r="BH601" t="str">
            <v/>
          </cell>
          <cell r="BI601" t="str">
            <v/>
          </cell>
          <cell r="BJ601" t="str">
            <v/>
          </cell>
          <cell r="BK601" t="str">
            <v/>
          </cell>
          <cell r="BL601" t="str">
            <v/>
          </cell>
          <cell r="BM601" t="str">
            <v/>
          </cell>
          <cell r="BN601" t="str">
            <v/>
          </cell>
          <cell r="BO601" t="str">
            <v/>
          </cell>
          <cell r="BP601">
            <v>0</v>
          </cell>
        </row>
        <row r="602">
          <cell r="A602" t="str">
            <v>Hunter of the Dead (Dragon Mag)</v>
          </cell>
          <cell r="B602" t="str">
            <v>Hotd</v>
          </cell>
          <cell r="C602">
            <v>0</v>
          </cell>
          <cell r="D602" t="str">
            <v>]Light, Medium, Heavy Armor[</v>
          </cell>
          <cell r="E602" t="str">
            <v>]Shield Use[</v>
          </cell>
          <cell r="F602" t="str">
            <v>]Simple, Martial Weapons[</v>
          </cell>
          <cell r="G602" t="str">
            <v>1st:]Divine Spells (Sp)[Wisdom determines bonus spells, DC</v>
          </cell>
          <cell r="H602" t="str">
            <v>1st:]Detect Undead (Sp)[At will, as the spell</v>
          </cell>
          <cell r="I602" t="str">
            <v>2nd:]Smite Undead (Su)[+WIS Mod to hit, +Lvl to dmg; 1/day</v>
          </cell>
          <cell r="J602" t="str">
            <v xml:space="preserve">3rd:]Spurn Death's Touch (Su)[Applies Wis bonus to saves vs. </v>
          </cell>
          <cell r="K602" t="str">
            <v>][effects and spells used by the undead.</v>
          </cell>
          <cell r="L602" t="str">
            <v>5th:]True Death (Su)[Can never rise as an undead.</v>
          </cell>
          <cell r="M602" t="str">
            <v>6th:]Extra Turning[Class feat (enter in "user area" for effect.)</v>
          </cell>
          <cell r="N602" t="str">
            <v>8th:]Positive Energy Burst (Su)[Use two turning attempts;  +1d6</v>
          </cell>
          <cell r="O602" t="str">
            <v>][per lvl to all undead within 100'; Reflex DC 10 + Lvl for half</v>
          </cell>
          <cell r="P602" t="str">
            <v>10th:]Sealed Life (Su)[Cannot lose levels due to energy drain</v>
          </cell>
          <cell r="Q602" t="str">
            <v>][effects (although death still results in level loss).</v>
          </cell>
          <cell r="AK602" t="str">
            <v/>
          </cell>
          <cell r="AL602" t="str">
            <v/>
          </cell>
          <cell r="AM602" t="str">
            <v/>
          </cell>
          <cell r="AN602" t="str">
            <v/>
          </cell>
          <cell r="AO602" t="str">
            <v/>
          </cell>
          <cell r="AP602" t="str">
            <v/>
          </cell>
          <cell r="AQ602" t="str">
            <v/>
          </cell>
          <cell r="AR602" t="str">
            <v/>
          </cell>
          <cell r="AS602" t="str">
            <v/>
          </cell>
          <cell r="AT602" t="str">
            <v/>
          </cell>
          <cell r="AU602" t="str">
            <v/>
          </cell>
          <cell r="AV602" t="str">
            <v/>
          </cell>
          <cell r="AW602" t="str">
            <v/>
          </cell>
          <cell r="AX602" t="str">
            <v/>
          </cell>
          <cell r="AY602" t="str">
            <v/>
          </cell>
          <cell r="AZ602" t="str">
            <v/>
          </cell>
          <cell r="BA602" t="str">
            <v/>
          </cell>
          <cell r="BB602" t="str">
            <v/>
          </cell>
          <cell r="BC602" t="str">
            <v/>
          </cell>
          <cell r="BD602" t="str">
            <v/>
          </cell>
          <cell r="BE602" t="str">
            <v/>
          </cell>
          <cell r="BF602" t="str">
            <v/>
          </cell>
          <cell r="BG602" t="str">
            <v/>
          </cell>
          <cell r="BH602" t="str">
            <v/>
          </cell>
          <cell r="BI602" t="str">
            <v/>
          </cell>
          <cell r="BJ602" t="str">
            <v/>
          </cell>
          <cell r="BK602" t="str">
            <v/>
          </cell>
          <cell r="BL602" t="str">
            <v/>
          </cell>
          <cell r="BM602" t="str">
            <v/>
          </cell>
          <cell r="BN602" t="str">
            <v/>
          </cell>
          <cell r="BO602" t="str">
            <v/>
          </cell>
          <cell r="BP602">
            <v>0</v>
          </cell>
        </row>
        <row r="603">
          <cell r="A603" t="str">
            <v>Hunter of the Fallen</v>
          </cell>
          <cell r="C603">
            <v>0</v>
          </cell>
          <cell r="AK603" t="str">
            <v/>
          </cell>
          <cell r="AL603" t="str">
            <v/>
          </cell>
          <cell r="AM603" t="str">
            <v/>
          </cell>
          <cell r="AN603" t="str">
            <v/>
          </cell>
          <cell r="AO603" t="str">
            <v/>
          </cell>
          <cell r="AP603" t="str">
            <v/>
          </cell>
          <cell r="AQ603" t="str">
            <v/>
          </cell>
          <cell r="AR603" t="str">
            <v/>
          </cell>
          <cell r="AS603" t="str">
            <v/>
          </cell>
          <cell r="AT603" t="str">
            <v/>
          </cell>
          <cell r="AU603" t="str">
            <v/>
          </cell>
          <cell r="AV603" t="str">
            <v/>
          </cell>
          <cell r="AW603" t="str">
            <v/>
          </cell>
          <cell r="AX603" t="str">
            <v/>
          </cell>
          <cell r="AY603" t="str">
            <v/>
          </cell>
          <cell r="AZ603" t="str">
            <v/>
          </cell>
          <cell r="BA603" t="str">
            <v/>
          </cell>
          <cell r="BB603" t="str">
            <v/>
          </cell>
          <cell r="BC603" t="str">
            <v/>
          </cell>
          <cell r="BD603" t="str">
            <v/>
          </cell>
          <cell r="BE603" t="str">
            <v/>
          </cell>
          <cell r="BF603" t="str">
            <v/>
          </cell>
          <cell r="BG603" t="str">
            <v/>
          </cell>
          <cell r="BH603" t="str">
            <v/>
          </cell>
          <cell r="BI603" t="str">
            <v/>
          </cell>
          <cell r="BJ603" t="str">
            <v/>
          </cell>
          <cell r="BK603" t="str">
            <v/>
          </cell>
          <cell r="BL603" t="str">
            <v/>
          </cell>
          <cell r="BM603" t="str">
            <v/>
          </cell>
          <cell r="BN603" t="str">
            <v/>
          </cell>
          <cell r="BO603" t="str">
            <v/>
          </cell>
          <cell r="BP603">
            <v>0</v>
          </cell>
        </row>
        <row r="604">
          <cell r="A604" t="str">
            <v>Iaijutsu Master</v>
          </cell>
          <cell r="C604">
            <v>0</v>
          </cell>
          <cell r="AK604" t="str">
            <v/>
          </cell>
          <cell r="AL604" t="str">
            <v/>
          </cell>
          <cell r="AM604" t="str">
            <v/>
          </cell>
          <cell r="AN604" t="str">
            <v/>
          </cell>
          <cell r="AO604" t="str">
            <v/>
          </cell>
          <cell r="AP604" t="str">
            <v/>
          </cell>
          <cell r="AQ604" t="str">
            <v/>
          </cell>
          <cell r="AR604" t="str">
            <v/>
          </cell>
          <cell r="AS604" t="str">
            <v/>
          </cell>
          <cell r="AT604" t="str">
            <v/>
          </cell>
          <cell r="AU604" t="str">
            <v/>
          </cell>
          <cell r="AV604" t="str">
            <v/>
          </cell>
          <cell r="AW604" t="str">
            <v/>
          </cell>
          <cell r="AX604" t="str">
            <v/>
          </cell>
          <cell r="AY604" t="str">
            <v/>
          </cell>
          <cell r="AZ604" t="str">
            <v/>
          </cell>
          <cell r="BA604" t="str">
            <v/>
          </cell>
          <cell r="BB604" t="str">
            <v/>
          </cell>
          <cell r="BC604" t="str">
            <v/>
          </cell>
          <cell r="BD604" t="str">
            <v/>
          </cell>
          <cell r="BE604" t="str">
            <v/>
          </cell>
          <cell r="BF604" t="str">
            <v/>
          </cell>
          <cell r="BG604" t="str">
            <v/>
          </cell>
          <cell r="BH604" t="str">
            <v/>
          </cell>
          <cell r="BI604" t="str">
            <v/>
          </cell>
          <cell r="BJ604" t="str">
            <v/>
          </cell>
          <cell r="BK604" t="str">
            <v/>
          </cell>
          <cell r="BL604" t="str">
            <v/>
          </cell>
          <cell r="BM604" t="str">
            <v/>
          </cell>
          <cell r="BN604" t="str">
            <v/>
          </cell>
          <cell r="BO604" t="str">
            <v/>
          </cell>
          <cell r="BP604">
            <v>0</v>
          </cell>
        </row>
        <row r="605">
          <cell r="A605" t="str">
            <v>Illusionist</v>
          </cell>
          <cell r="B605" t="str">
            <v>.</v>
          </cell>
          <cell r="C605">
            <v>0</v>
          </cell>
          <cell r="F605" t="str">
            <v>]Wizardly Weapons[Club, dagger, heavy &amp; light crossbow, quarterstaff</v>
          </cell>
          <cell r="G605" t="str">
            <v>]Bonus Language[May take Draconic as a bonus language.</v>
          </cell>
          <cell r="H605" t="str">
            <v>1st:]Arcane Spells (Sp)[Intelligence determines DC, Bonus Spells.</v>
          </cell>
          <cell r="I605" t="str">
            <v>1st:]Familiar (Ex)[</v>
          </cell>
          <cell r="J605" t="str">
            <v>1st:]Scribe Scroll (Ex)[Per the feat.</v>
          </cell>
          <cell r="K605" t="str">
            <v xml:space="preserve">1st:]Spellbook (Ex)[Starts with all 0 level spells and any three 1st level spells, </v>
          </cell>
          <cell r="L605" t="str">
            <v>][plus one spell per point of Intelligence bonus.  Add 2 spells per class level.</v>
          </cell>
          <cell r="M605" t="str">
            <v>1st:]Spell Mastery (Sp)[Read Magic</v>
          </cell>
          <cell r="N605" t="str">
            <v>1st:]Bonus Metamagic Feat (Ex)[1 feat(s) earned.</v>
          </cell>
          <cell r="O605" t="str">
            <v>1st:]School Specialization (Ex)[</v>
          </cell>
          <cell r="AK605" t="str">
            <v/>
          </cell>
          <cell r="AL605" t="str">
            <v/>
          </cell>
          <cell r="AM605" t="str">
            <v/>
          </cell>
          <cell r="AN605" t="str">
            <v/>
          </cell>
          <cell r="AO605" t="str">
            <v/>
          </cell>
          <cell r="AP605" t="str">
            <v/>
          </cell>
          <cell r="AQ605" t="str">
            <v/>
          </cell>
          <cell r="AR605" t="str">
            <v/>
          </cell>
          <cell r="AS605" t="str">
            <v/>
          </cell>
          <cell r="AT605" t="str">
            <v/>
          </cell>
          <cell r="AU605" t="str">
            <v/>
          </cell>
          <cell r="AV605" t="str">
            <v/>
          </cell>
          <cell r="AW605" t="str">
            <v/>
          </cell>
          <cell r="AX605" t="str">
            <v/>
          </cell>
          <cell r="AY605" t="str">
            <v/>
          </cell>
          <cell r="AZ605" t="str">
            <v/>
          </cell>
          <cell r="BA605" t="str">
            <v/>
          </cell>
          <cell r="BB605" t="str">
            <v/>
          </cell>
          <cell r="BC605" t="str">
            <v/>
          </cell>
          <cell r="BD605" t="str">
            <v/>
          </cell>
          <cell r="BE605" t="str">
            <v/>
          </cell>
          <cell r="BF605" t="str">
            <v/>
          </cell>
          <cell r="BG605" t="str">
            <v/>
          </cell>
          <cell r="BH605" t="str">
            <v/>
          </cell>
          <cell r="BI605" t="str">
            <v/>
          </cell>
          <cell r="BJ605" t="str">
            <v/>
          </cell>
          <cell r="BK605" t="str">
            <v/>
          </cell>
          <cell r="BL605" t="str">
            <v/>
          </cell>
          <cell r="BM605" t="str">
            <v/>
          </cell>
          <cell r="BN605" t="str">
            <v/>
          </cell>
          <cell r="BO605" t="str">
            <v/>
          </cell>
          <cell r="BP605">
            <v>0</v>
          </cell>
        </row>
        <row r="606">
          <cell r="A606" t="str">
            <v>Immolated</v>
          </cell>
          <cell r="B606" t="str">
            <v>Imm</v>
          </cell>
          <cell r="C606">
            <v>0</v>
          </cell>
          <cell r="G606" t="str">
            <v>1st:]Body of Fire (Su)[+2 on Intimidate checks.</v>
          </cell>
          <cell r="H606" t="str">
            <v>1st:]Fire Shield (Sp)[Free Action 1/day per the spell cast by a level 0 sorcerer.</v>
          </cell>
          <cell r="I606" t="str">
            <v>2nd:]Elemental Form (Su)[1/day for 1 rounds can polymorph into a huge fire elemental.</v>
          </cell>
          <cell r="J606" t="str">
            <v>3rd:]Flame Staff (Su)[Standard Action to produce a staff of flame.</v>
          </cell>
          <cell r="K606" t="str">
            <v xml:space="preserve">][Functions as a +1 flaming quarterstaff that illuminates a 30' area. </v>
          </cell>
          <cell r="L606" t="str">
            <v>4th:]Hurl Flame (Su)[Ranged touch attack dealing 1d6 dmg.  10' range increment, 10' max range.</v>
          </cell>
          <cell r="M606" t="str">
            <v>5th:]Mask of Incorporeal Flame (Su)[Become made of incorporeal for 1 rounds.  As stadard action, can ignite</v>
          </cell>
          <cell r="N606" t="str">
            <v>][all corporeal objects in their 5' square.  (Fort DC 11)</v>
          </cell>
          <cell r="AK606" t="str">
            <v/>
          </cell>
          <cell r="AL606" t="str">
            <v/>
          </cell>
          <cell r="AM606" t="str">
            <v/>
          </cell>
          <cell r="AN606" t="str">
            <v/>
          </cell>
          <cell r="AO606" t="str">
            <v/>
          </cell>
          <cell r="AP606" t="str">
            <v/>
          </cell>
          <cell r="AQ606" t="str">
            <v/>
          </cell>
          <cell r="AR606" t="str">
            <v/>
          </cell>
          <cell r="AS606" t="str">
            <v/>
          </cell>
          <cell r="AT606" t="str">
            <v/>
          </cell>
          <cell r="AU606" t="str">
            <v/>
          </cell>
          <cell r="AV606" t="str">
            <v/>
          </cell>
          <cell r="AW606" t="str">
            <v/>
          </cell>
          <cell r="AX606" t="str">
            <v/>
          </cell>
          <cell r="AY606" t="str">
            <v/>
          </cell>
          <cell r="AZ606" t="str">
            <v/>
          </cell>
          <cell r="BA606" t="str">
            <v/>
          </cell>
          <cell r="BB606" t="str">
            <v/>
          </cell>
          <cell r="BC606" t="str">
            <v/>
          </cell>
          <cell r="BD606" t="str">
            <v/>
          </cell>
          <cell r="BE606" t="str">
            <v/>
          </cell>
          <cell r="BF606" t="str">
            <v/>
          </cell>
          <cell r="BG606" t="str">
            <v/>
          </cell>
          <cell r="BH606" t="str">
            <v/>
          </cell>
          <cell r="BI606" t="str">
            <v/>
          </cell>
          <cell r="BJ606" t="str">
            <v/>
          </cell>
          <cell r="BK606" t="str">
            <v/>
          </cell>
          <cell r="BL606" t="str">
            <v/>
          </cell>
          <cell r="BM606" t="str">
            <v/>
          </cell>
          <cell r="BN606" t="str">
            <v/>
          </cell>
          <cell r="BO606" t="str">
            <v/>
          </cell>
          <cell r="BP606">
            <v>0</v>
          </cell>
        </row>
        <row r="607">
          <cell r="A607" t="str">
            <v>Incantatrix</v>
          </cell>
          <cell r="B607" t="str">
            <v>.</v>
          </cell>
          <cell r="C607">
            <v>0</v>
          </cell>
          <cell r="G607" t="str">
            <v>1st:]Spells per day[+1 spellcasting level per Incantatrix level.</v>
          </cell>
          <cell r="H607" t="str">
            <v>1st:]Bonus Metamagic Feat[</v>
          </cell>
          <cell r="I607" t="str">
            <v xml:space="preserve">2nd:]Send Away (Ex)[+2 bonus to all dispel checks / caster level </v>
          </cell>
          <cell r="J607" t="str">
            <v>][checks to harm, banish, or overcome spell resistance of outsiders.</v>
          </cell>
          <cell r="K607" t="str">
            <v>][(Includes dispel checks vs. Summon Monster spell.)</v>
          </cell>
          <cell r="L607" t="str">
            <v>3rd:]See Ethereal (Su) (1/day)[Can see into the Ethereal for a number</v>
          </cell>
          <cell r="M607" t="str">
            <v>][of rounds equal to her class level; can see creatures 60' away.</v>
          </cell>
          <cell r="N607" t="str">
            <v>4th:]Strike Ethereal (Su)[Can alter spells to affect ethereal creatures.</v>
          </cell>
          <cell r="O607" t="str">
            <v>][Extra casting time involved (like a sorcerer using a metamagic feat.)</v>
          </cell>
          <cell r="P607" t="str">
            <v>5th:]Bonus Metamagic Feat[</v>
          </cell>
          <cell r="Q607" t="str">
            <v>6th:]Hardy Spirit (Su)[Immune to death effects and energy drain.</v>
          </cell>
          <cell r="R607" t="str">
            <v>7th:]Instant Metamagic (Su) (1/day)[Can use a single metamagic</v>
          </cell>
          <cell r="S607" t="str">
            <v xml:space="preserve">][effect that is known without preparing it beforehand </v>
          </cell>
          <cell r="T607" t="str">
            <v>][or increasing the casting time.</v>
          </cell>
          <cell r="U607" t="str">
            <v>8th:]Improved Metamagic (Su)[Whenever using a metamagic feat,</v>
          </cell>
          <cell r="V607" t="str">
            <v>][the feat's spell level increase is reduced by 1.</v>
          </cell>
          <cell r="W607" t="str">
            <v>9th:]Instant Metamagic (Su) (1/day)[Can use a single metamagic</v>
          </cell>
          <cell r="X607" t="str">
            <v xml:space="preserve">][effect that is known without preparing it beforehand </v>
          </cell>
          <cell r="Y607" t="str">
            <v>][or increasing the casting time.</v>
          </cell>
          <cell r="Z607" t="str">
            <v>10th:]Drain Item (Sp)[Can drain a charge from a magic item to heal.</v>
          </cell>
          <cell r="AA607" t="str">
            <v>][Heals d6 hp per spell level of the charge drained.  Can receive</v>
          </cell>
          <cell r="AB607" t="str">
            <v>][up to 20 temporary hit points which disappear after an hour.</v>
          </cell>
          <cell r="AK607" t="str">
            <v/>
          </cell>
          <cell r="AL607" t="str">
            <v/>
          </cell>
          <cell r="AM607" t="str">
            <v/>
          </cell>
          <cell r="AN607" t="str">
            <v/>
          </cell>
          <cell r="AO607" t="str">
            <v/>
          </cell>
          <cell r="AP607" t="str">
            <v/>
          </cell>
          <cell r="AQ607" t="str">
            <v/>
          </cell>
          <cell r="AR607" t="str">
            <v/>
          </cell>
          <cell r="AS607" t="str">
            <v/>
          </cell>
          <cell r="AT607" t="str">
            <v/>
          </cell>
          <cell r="AU607" t="str">
            <v/>
          </cell>
          <cell r="AV607" t="str">
            <v/>
          </cell>
          <cell r="AW607" t="str">
            <v/>
          </cell>
          <cell r="AX607" t="str">
            <v/>
          </cell>
          <cell r="AY607" t="str">
            <v/>
          </cell>
          <cell r="AZ607" t="str">
            <v/>
          </cell>
          <cell r="BA607" t="str">
            <v/>
          </cell>
          <cell r="BB607" t="str">
            <v/>
          </cell>
          <cell r="BC607" t="str">
            <v/>
          </cell>
          <cell r="BD607" t="str">
            <v/>
          </cell>
          <cell r="BE607" t="str">
            <v/>
          </cell>
          <cell r="BF607" t="str">
            <v/>
          </cell>
          <cell r="BG607" t="str">
            <v/>
          </cell>
          <cell r="BH607" t="str">
            <v/>
          </cell>
          <cell r="BI607" t="str">
            <v/>
          </cell>
          <cell r="BJ607" t="str">
            <v/>
          </cell>
          <cell r="BK607" t="str">
            <v/>
          </cell>
          <cell r="BL607" t="str">
            <v/>
          </cell>
          <cell r="BM607" t="str">
            <v/>
          </cell>
          <cell r="BN607" t="str">
            <v/>
          </cell>
          <cell r="BO607" t="str">
            <v/>
          </cell>
          <cell r="BP607">
            <v>0</v>
          </cell>
        </row>
        <row r="608">
          <cell r="A608" t="str">
            <v>Inkyo</v>
          </cell>
          <cell r="C608">
            <v>0</v>
          </cell>
          <cell r="AK608" t="str">
            <v/>
          </cell>
          <cell r="AL608" t="str">
            <v/>
          </cell>
          <cell r="AM608" t="str">
            <v/>
          </cell>
          <cell r="AN608" t="str">
            <v/>
          </cell>
          <cell r="AO608" t="str">
            <v/>
          </cell>
          <cell r="AP608" t="str">
            <v/>
          </cell>
          <cell r="AQ608" t="str">
            <v/>
          </cell>
          <cell r="AR608" t="str">
            <v/>
          </cell>
          <cell r="AS608" t="str">
            <v/>
          </cell>
          <cell r="AT608" t="str">
            <v/>
          </cell>
          <cell r="AU608" t="str">
            <v/>
          </cell>
          <cell r="AV608" t="str">
            <v/>
          </cell>
          <cell r="AW608" t="str">
            <v/>
          </cell>
          <cell r="AX608" t="str">
            <v/>
          </cell>
          <cell r="AY608" t="str">
            <v/>
          </cell>
          <cell r="AZ608" t="str">
            <v/>
          </cell>
          <cell r="BA608" t="str">
            <v/>
          </cell>
          <cell r="BB608" t="str">
            <v/>
          </cell>
          <cell r="BC608" t="str">
            <v/>
          </cell>
          <cell r="BD608" t="str">
            <v/>
          </cell>
          <cell r="BE608" t="str">
            <v/>
          </cell>
          <cell r="BF608" t="str">
            <v/>
          </cell>
          <cell r="BG608" t="str">
            <v/>
          </cell>
          <cell r="BH608" t="str">
            <v/>
          </cell>
          <cell r="BI608" t="str">
            <v/>
          </cell>
          <cell r="BJ608" t="str">
            <v/>
          </cell>
          <cell r="BK608" t="str">
            <v/>
          </cell>
          <cell r="BL608" t="str">
            <v/>
          </cell>
          <cell r="BM608" t="str">
            <v/>
          </cell>
          <cell r="BN608" t="str">
            <v/>
          </cell>
          <cell r="BO608" t="str">
            <v/>
          </cell>
          <cell r="BP608">
            <v>0</v>
          </cell>
        </row>
        <row r="609">
          <cell r="A609" t="str">
            <v>Invisible Blade</v>
          </cell>
          <cell r="C609">
            <v>0</v>
          </cell>
          <cell r="AK609" t="str">
            <v/>
          </cell>
          <cell r="AL609" t="str">
            <v/>
          </cell>
          <cell r="AM609" t="str">
            <v/>
          </cell>
          <cell r="AN609" t="str">
            <v/>
          </cell>
          <cell r="AO609" t="str">
            <v/>
          </cell>
          <cell r="AP609" t="str">
            <v/>
          </cell>
          <cell r="AQ609" t="str">
            <v/>
          </cell>
          <cell r="AR609" t="str">
            <v/>
          </cell>
          <cell r="AS609" t="str">
            <v/>
          </cell>
          <cell r="AT609" t="str">
            <v/>
          </cell>
          <cell r="AU609" t="str">
            <v/>
          </cell>
          <cell r="AV609" t="str">
            <v/>
          </cell>
          <cell r="AW609" t="str">
            <v/>
          </cell>
          <cell r="AX609" t="str">
            <v/>
          </cell>
          <cell r="AY609" t="str">
            <v/>
          </cell>
          <cell r="AZ609" t="str">
            <v/>
          </cell>
          <cell r="BA609" t="str">
            <v/>
          </cell>
          <cell r="BB609" t="str">
            <v/>
          </cell>
          <cell r="BC609" t="str">
            <v/>
          </cell>
          <cell r="BD609" t="str">
            <v/>
          </cell>
          <cell r="BE609" t="str">
            <v/>
          </cell>
          <cell r="BF609" t="str">
            <v/>
          </cell>
          <cell r="BG609" t="str">
            <v/>
          </cell>
          <cell r="BH609" t="str">
            <v/>
          </cell>
          <cell r="BI609" t="str">
            <v/>
          </cell>
          <cell r="BJ609" t="str">
            <v/>
          </cell>
          <cell r="BK609" t="str">
            <v/>
          </cell>
          <cell r="BL609" t="str">
            <v/>
          </cell>
          <cell r="BM609" t="str">
            <v/>
          </cell>
          <cell r="BN609" t="str">
            <v/>
          </cell>
          <cell r="BO609" t="str">
            <v/>
          </cell>
          <cell r="BP609">
            <v>0</v>
          </cell>
        </row>
        <row r="610">
          <cell r="A610" t="str">
            <v>Ironbound</v>
          </cell>
          <cell r="B610" t="str">
            <v>Irb</v>
          </cell>
          <cell r="C610">
            <v>0</v>
          </cell>
          <cell r="D610" t="str">
            <v>]Light, Medium, Heavy Armor[</v>
          </cell>
          <cell r="E610" t="str">
            <v>]Shield Use[</v>
          </cell>
          <cell r="G610" t="str">
            <v>1st:]Exotic Armor Proficiency (Ex)[0 bonus proficiencies.</v>
          </cell>
          <cell r="H610" t="str">
            <v>1st:]Ready Shield (Ex)[Free action to ready a stowed shield.</v>
          </cell>
          <cell r="I610" t="str">
            <v>2nd:]AC Bonus (Ex)[+2 bonus to AC while wearing a physical suit armor.</v>
          </cell>
          <cell r="J610" t="str">
            <v>3rd:]Amored Home (Ex)[Can sleep in armor with a -7 armor check penalty &amp; not become fatigued.</v>
          </cell>
          <cell r="K610" t="str">
            <v>4th:]Fortress of One (Ex)[Total defense action grants +6 AC while in med or hvy armor.</v>
          </cell>
          <cell r="L610" t="str">
            <v>4th:]Shield of Faith (Sp)[1/day per the spell as a level 0 cleric.</v>
          </cell>
          <cell r="M610" t="str">
            <v>6th:]Dual Shield (Ex)[Can use 2 shields simultaniously to their full affect.</v>
          </cell>
          <cell r="N610" t="str">
            <v>8th:]Unhindered (Ex)[Armor check penalty goes down by 1 for any armor worn.</v>
          </cell>
          <cell r="O610" t="str">
            <v>8th:]Magic Vestment (Sp)[1/day per the spell as a level 0 cleric.</v>
          </cell>
          <cell r="P610" t="str">
            <v>9th:]Armored Will (Su)[1/day may apply armor bonus to a Will save.</v>
          </cell>
          <cell r="Q610" t="str">
            <v>10th:]Untouchable (Ex)[Apply 1/2 of armor bonus to touch AC.  (Even when flatfooted.)</v>
          </cell>
          <cell r="AK610" t="str">
            <v/>
          </cell>
          <cell r="AL610" t="str">
            <v/>
          </cell>
          <cell r="AM610" t="str">
            <v/>
          </cell>
          <cell r="AN610" t="str">
            <v/>
          </cell>
          <cell r="AO610" t="str">
            <v/>
          </cell>
          <cell r="AP610" t="str">
            <v/>
          </cell>
          <cell r="AQ610" t="str">
            <v/>
          </cell>
          <cell r="AR610" t="str">
            <v/>
          </cell>
          <cell r="AS610" t="str">
            <v/>
          </cell>
          <cell r="AT610" t="str">
            <v/>
          </cell>
          <cell r="AU610" t="str">
            <v/>
          </cell>
          <cell r="AV610" t="str">
            <v/>
          </cell>
          <cell r="AW610" t="str">
            <v/>
          </cell>
          <cell r="AX610" t="str">
            <v/>
          </cell>
          <cell r="AY610" t="str">
            <v/>
          </cell>
          <cell r="AZ610" t="str">
            <v/>
          </cell>
          <cell r="BA610" t="str">
            <v/>
          </cell>
          <cell r="BB610" t="str">
            <v/>
          </cell>
          <cell r="BC610" t="str">
            <v/>
          </cell>
          <cell r="BD610" t="str">
            <v/>
          </cell>
          <cell r="BE610" t="str">
            <v/>
          </cell>
          <cell r="BF610" t="str">
            <v/>
          </cell>
          <cell r="BG610" t="str">
            <v/>
          </cell>
          <cell r="BH610" t="str">
            <v/>
          </cell>
          <cell r="BI610" t="str">
            <v/>
          </cell>
          <cell r="BJ610" t="str">
            <v/>
          </cell>
          <cell r="BK610" t="str">
            <v/>
          </cell>
          <cell r="BL610" t="str">
            <v/>
          </cell>
          <cell r="BM610" t="str">
            <v/>
          </cell>
          <cell r="BN610" t="str">
            <v/>
          </cell>
          <cell r="BO610" t="str">
            <v/>
          </cell>
          <cell r="BP610">
            <v>0</v>
          </cell>
        </row>
        <row r="611">
          <cell r="A611" t="str">
            <v>Kensei</v>
          </cell>
          <cell r="C611">
            <v>0</v>
          </cell>
          <cell r="AK611" t="str">
            <v/>
          </cell>
          <cell r="AL611" t="str">
            <v/>
          </cell>
          <cell r="AM611" t="str">
            <v/>
          </cell>
          <cell r="AN611" t="str">
            <v/>
          </cell>
          <cell r="AO611" t="str">
            <v/>
          </cell>
          <cell r="AP611" t="str">
            <v/>
          </cell>
          <cell r="AQ611" t="str">
            <v/>
          </cell>
          <cell r="AR611" t="str">
            <v/>
          </cell>
          <cell r="AS611" t="str">
            <v/>
          </cell>
          <cell r="AT611" t="str">
            <v/>
          </cell>
          <cell r="AU611" t="str">
            <v/>
          </cell>
          <cell r="AV611" t="str">
            <v/>
          </cell>
          <cell r="AW611" t="str">
            <v/>
          </cell>
          <cell r="AX611" t="str">
            <v/>
          </cell>
          <cell r="AY611" t="str">
            <v/>
          </cell>
          <cell r="AZ611" t="str">
            <v/>
          </cell>
          <cell r="BA611" t="str">
            <v/>
          </cell>
          <cell r="BB611" t="str">
            <v/>
          </cell>
          <cell r="BC611" t="str">
            <v/>
          </cell>
          <cell r="BD611" t="str">
            <v/>
          </cell>
          <cell r="BE611" t="str">
            <v/>
          </cell>
          <cell r="BF611" t="str">
            <v/>
          </cell>
          <cell r="BG611" t="str">
            <v/>
          </cell>
          <cell r="BH611" t="str">
            <v/>
          </cell>
          <cell r="BI611" t="str">
            <v/>
          </cell>
          <cell r="BJ611" t="str">
            <v/>
          </cell>
          <cell r="BK611" t="str">
            <v/>
          </cell>
          <cell r="BL611" t="str">
            <v/>
          </cell>
          <cell r="BM611" t="str">
            <v/>
          </cell>
          <cell r="BN611" t="str">
            <v/>
          </cell>
          <cell r="BO611" t="str">
            <v/>
          </cell>
          <cell r="BP611">
            <v>0</v>
          </cell>
        </row>
        <row r="612">
          <cell r="A612" t="str">
            <v>Kishi Charger</v>
          </cell>
          <cell r="C612">
            <v>0</v>
          </cell>
          <cell r="AK612" t="str">
            <v/>
          </cell>
          <cell r="AL612" t="str">
            <v/>
          </cell>
          <cell r="AM612" t="str">
            <v/>
          </cell>
          <cell r="AN612" t="str">
            <v/>
          </cell>
          <cell r="AO612" t="str">
            <v/>
          </cell>
          <cell r="AP612" t="str">
            <v/>
          </cell>
          <cell r="AQ612" t="str">
            <v/>
          </cell>
          <cell r="AR612" t="str">
            <v/>
          </cell>
          <cell r="AS612" t="str">
            <v/>
          </cell>
          <cell r="AT612" t="str">
            <v/>
          </cell>
          <cell r="AU612" t="str">
            <v/>
          </cell>
          <cell r="AV612" t="str">
            <v/>
          </cell>
          <cell r="AW612" t="str">
            <v/>
          </cell>
          <cell r="AX612" t="str">
            <v/>
          </cell>
          <cell r="AY612" t="str">
            <v/>
          </cell>
          <cell r="AZ612" t="str">
            <v/>
          </cell>
          <cell r="BA612" t="str">
            <v/>
          </cell>
          <cell r="BB612" t="str">
            <v/>
          </cell>
          <cell r="BC612" t="str">
            <v/>
          </cell>
          <cell r="BD612" t="str">
            <v/>
          </cell>
          <cell r="BE612" t="str">
            <v/>
          </cell>
          <cell r="BF612" t="str">
            <v/>
          </cell>
          <cell r="BG612" t="str">
            <v/>
          </cell>
          <cell r="BH612" t="str">
            <v/>
          </cell>
          <cell r="BI612" t="str">
            <v/>
          </cell>
          <cell r="BJ612" t="str">
            <v/>
          </cell>
          <cell r="BK612" t="str">
            <v/>
          </cell>
          <cell r="BL612" t="str">
            <v/>
          </cell>
          <cell r="BM612" t="str">
            <v/>
          </cell>
          <cell r="BN612" t="str">
            <v/>
          </cell>
          <cell r="BO612" t="str">
            <v/>
          </cell>
          <cell r="BP612">
            <v>0</v>
          </cell>
        </row>
        <row r="613">
          <cell r="A613" t="str">
            <v>Knight Chaplain</v>
          </cell>
          <cell r="B613" t="str">
            <v>.</v>
          </cell>
          <cell r="C613">
            <v>0</v>
          </cell>
          <cell r="D613" t="str">
            <v>]Light, Medium, Heavy Armor[</v>
          </cell>
          <cell r="E613" t="str">
            <v>]Shield Use[</v>
          </cell>
          <cell r="F613" t="str">
            <v>]Simple, Martial Weapons[</v>
          </cell>
          <cell r="G613" t="str">
            <v>1st:]Arcane Spells (Sp)[Intelligence determines DC, Bonus Spells</v>
          </cell>
          <cell r="H613" t="str">
            <v>][Healing spells don't harm undead like their divine couterparts do.</v>
          </cell>
          <cell r="I613" t="str">
            <v>1st:]Free Feats (Ex)[Combat Casting &amp; Skill Focus (Concentration)</v>
          </cell>
          <cell r="J613" t="str">
            <v>2nd:]Healing Focus (Su)[+3 levels added to effective casting level for arcane healing spells.</v>
          </cell>
          <cell r="K613" t="str">
            <v>3rd:]Bonus Fighter Feats (Ex)[0 earned so far.</v>
          </cell>
          <cell r="L613" t="str">
            <v>4th:]Field Medic (Ex)[Binding wounds with the Heal skills gives triple hp return instead of double.</v>
          </cell>
          <cell r="M613" t="str">
            <v>5th:]Healing Under Fire (Ex)[Doesn't draw AoO's from casting arcane healing spells in combat.</v>
          </cell>
          <cell r="N613" t="str">
            <v>7th:]Healing Touch (Sp)[Arcane healing touch spells now have a range of 10'.</v>
          </cell>
          <cell r="O613" t="str">
            <v>][Healing circle now has a radius of 30'.</v>
          </cell>
          <cell r="P613" t="str">
            <v>8th:]Last Rights (Su)[Can prevent the dead from rising as the rusult of being slain by an undead.</v>
          </cell>
          <cell r="Q613" t="str">
            <v>10th:]Combat Healing (Ex)[Arcane healing spells are cast as move eq. actions.</v>
          </cell>
          <cell r="AK613" t="str">
            <v/>
          </cell>
          <cell r="AL613" t="str">
            <v/>
          </cell>
          <cell r="AM613" t="str">
            <v/>
          </cell>
          <cell r="AN613" t="str">
            <v/>
          </cell>
          <cell r="AO613" t="str">
            <v/>
          </cell>
          <cell r="AP613" t="str">
            <v/>
          </cell>
          <cell r="AQ613" t="str">
            <v/>
          </cell>
          <cell r="AR613" t="str">
            <v/>
          </cell>
          <cell r="AS613" t="str">
            <v/>
          </cell>
          <cell r="AT613" t="str">
            <v/>
          </cell>
          <cell r="AU613" t="str">
            <v/>
          </cell>
          <cell r="AV613" t="str">
            <v/>
          </cell>
          <cell r="AW613" t="str">
            <v/>
          </cell>
          <cell r="AX613" t="str">
            <v/>
          </cell>
          <cell r="AY613" t="str">
            <v/>
          </cell>
          <cell r="AZ613" t="str">
            <v/>
          </cell>
          <cell r="BA613" t="str">
            <v/>
          </cell>
          <cell r="BB613" t="str">
            <v/>
          </cell>
          <cell r="BC613" t="str">
            <v/>
          </cell>
          <cell r="BD613" t="str">
            <v/>
          </cell>
          <cell r="BE613" t="str">
            <v/>
          </cell>
          <cell r="BF613" t="str">
            <v/>
          </cell>
          <cell r="BG613" t="str">
            <v/>
          </cell>
          <cell r="BH613" t="str">
            <v/>
          </cell>
          <cell r="BI613" t="str">
            <v/>
          </cell>
          <cell r="BJ613" t="str">
            <v/>
          </cell>
          <cell r="BK613" t="str">
            <v/>
          </cell>
          <cell r="BL613" t="str">
            <v/>
          </cell>
          <cell r="BM613" t="str">
            <v/>
          </cell>
          <cell r="BN613" t="str">
            <v/>
          </cell>
          <cell r="BO613" t="str">
            <v/>
          </cell>
          <cell r="BP613">
            <v>0</v>
          </cell>
        </row>
        <row r="614">
          <cell r="A614" t="str">
            <v>Knight of the Black Forge</v>
          </cell>
          <cell r="B614" t="str">
            <v>Kbf</v>
          </cell>
          <cell r="C614">
            <v>0</v>
          </cell>
          <cell r="D614" t="str">
            <v>]Light, Medium, Heavy Armor[</v>
          </cell>
          <cell r="E614" t="str">
            <v>]Shield Use[</v>
          </cell>
          <cell r="F614" t="str">
            <v>]Simple, Martial Weapons[</v>
          </cell>
          <cell r="G614" t="str">
            <v>1st:]Divine Spells (Sp)[Wisdom determines DC, Bonus Spells</v>
          </cell>
          <cell r="H614" t="str">
            <v>1st:]Alignment Anathema (Su)[Must shift alignment to neutral.  Keep al previous class abilities.</v>
          </cell>
          <cell r="I614" t="str">
            <v>1st:]Life from Undeath (Su)[Treated as undead by heal/inflict wounds spells.</v>
          </cell>
          <cell r="J614" t="str">
            <v>2nd:]Bond of Unlife (Su)[Ability score increase.  See p. 35.</v>
          </cell>
          <cell r="K614" t="str">
            <v>4th:]Horror of Horrors (Su)[1/day can melee touch attack an undead to x-fer 1d4+1 Str from them.</v>
          </cell>
          <cell r="L614" t="str">
            <v>6th:]Bond of Unlife (Su)[Special attack.  See p. 35.</v>
          </cell>
          <cell r="M614" t="str">
            <v>8th:]Undeath before Death (Su)[+4 unholy bonus vs. necro magic, death effects, &amp; negative energy dmg.</v>
          </cell>
          <cell r="N614" t="str">
            <v>10th:]Bond of Unlife (Su)[Escape.  See p. 35.</v>
          </cell>
          <cell r="AK614" t="str">
            <v/>
          </cell>
          <cell r="AL614" t="str">
            <v/>
          </cell>
          <cell r="AM614" t="str">
            <v/>
          </cell>
          <cell r="AN614" t="str">
            <v/>
          </cell>
          <cell r="AO614" t="str">
            <v/>
          </cell>
          <cell r="AP614" t="str">
            <v/>
          </cell>
          <cell r="AQ614" t="str">
            <v/>
          </cell>
          <cell r="AR614" t="str">
            <v/>
          </cell>
          <cell r="AS614" t="str">
            <v/>
          </cell>
          <cell r="AT614" t="str">
            <v/>
          </cell>
          <cell r="AU614" t="str">
            <v/>
          </cell>
          <cell r="AV614" t="str">
            <v/>
          </cell>
          <cell r="AW614" t="str">
            <v/>
          </cell>
          <cell r="AX614" t="str">
            <v/>
          </cell>
          <cell r="AY614" t="str">
            <v/>
          </cell>
          <cell r="AZ614" t="str">
            <v/>
          </cell>
          <cell r="BA614" t="str">
            <v/>
          </cell>
          <cell r="BB614" t="str">
            <v/>
          </cell>
          <cell r="BC614" t="str">
            <v/>
          </cell>
          <cell r="BD614" t="str">
            <v/>
          </cell>
          <cell r="BE614" t="str">
            <v/>
          </cell>
          <cell r="BF614" t="str">
            <v/>
          </cell>
          <cell r="BG614" t="str">
            <v/>
          </cell>
          <cell r="BH614" t="str">
            <v/>
          </cell>
          <cell r="BI614" t="str">
            <v/>
          </cell>
          <cell r="BJ614" t="str">
            <v/>
          </cell>
          <cell r="BK614" t="str">
            <v/>
          </cell>
          <cell r="BL614" t="str">
            <v/>
          </cell>
          <cell r="BM614" t="str">
            <v/>
          </cell>
          <cell r="BN614" t="str">
            <v/>
          </cell>
          <cell r="BO614" t="str">
            <v/>
          </cell>
          <cell r="BP614">
            <v>0</v>
          </cell>
        </row>
        <row r="615">
          <cell r="A615" t="str">
            <v>Knight of the Chalice</v>
          </cell>
          <cell r="B615" t="str">
            <v>Kotc</v>
          </cell>
          <cell r="C615">
            <v>0</v>
          </cell>
          <cell r="D615" t="str">
            <v>]Light, Medium, Heavy Armor[</v>
          </cell>
          <cell r="E615" t="str">
            <v>]Shield Use[</v>
          </cell>
          <cell r="F615" t="str">
            <v>]Simple, Martial Weapons[</v>
          </cell>
          <cell r="G615" t="str">
            <v>1st:]Censure Demons (Su)[Clerical Turning (using char. lvl) vs.</v>
          </cell>
          <cell r="H615" t="str">
            <v>][Demons.  A censured Demon is stunned, and loses Dex bonus.</v>
          </cell>
          <cell r="I615" t="str">
            <v>][If char. Level is x2 demons' HD, banishes demon back to home plane.</v>
          </cell>
          <cell r="J615" t="str">
            <v>1st:]Demonslaying +1/+1d6[+1 competence to attack vs. demons; +1d6 dam.</v>
          </cell>
          <cell r="K615" t="str">
            <v>][+1 competence bonus to Intimidate, Listen, Spot, Sense Motive vs. demons</v>
          </cell>
          <cell r="L615" t="str">
            <v>1st:]Divine Spells (Sp)[Wisdom determines bonus spells, DC</v>
          </cell>
          <cell r="M615" t="str">
            <v>][Spell Focus and Spell Penetration vs. demons; +2 DC, +2 SR check</v>
          </cell>
          <cell r="N615" t="str">
            <v>2nd:]Courage of Heaven (Su)[Immune to fear by demons</v>
          </cell>
          <cell r="O615" t="str">
            <v>3rd:]Demonslaying +2/+2d6[+2 competence to attack vs. demons; +2d6 dam.</v>
          </cell>
          <cell r="P615" t="str">
            <v>][+2 competence to Intimidate, Listen, Spot, Sense Motive vs. demons</v>
          </cell>
          <cell r="Q615" t="str">
            <v>5th:]Heavenly Devotion (Su)[Immune to enchantment spells or</v>
          </cell>
          <cell r="R615" t="str">
            <v>][effects cast/created by demons; allies w/i 10', +4 morale to save</v>
          </cell>
          <cell r="S615" t="str">
            <v>6th:]Demonslaying +3/+3d6[+3 competence to attack vs. demons; +3d6 dam.</v>
          </cell>
          <cell r="T615" t="str">
            <v>][+3 competence to Intimidate, Listen, Spot, Sense Motive vs. demons</v>
          </cell>
          <cell r="U615" t="str">
            <v>8th:]Consecrated Aura (Su)[Consecrate effect to 20'</v>
          </cell>
          <cell r="V615" t="str">
            <v>9th:]Demonslaying +4/+4d6[+4 competence to attack vs. demons; +4d6 dam.</v>
          </cell>
          <cell r="W615" t="str">
            <v>][+4 competence to Intimidate, Listen, Spot, Sense Motive vs. demons</v>
          </cell>
          <cell r="X615" t="str">
            <v>10th:]Holy Aura (Su)[Holy Aura as if cast by a 10th level cleric;</v>
          </cell>
          <cell r="Y615" t="str">
            <v>][wards knight vs. attacks, spells, mental influence of demons only</v>
          </cell>
          <cell r="Z615" t="str">
            <v>][only demons can be blinded if they strike the knight.</v>
          </cell>
          <cell r="AK615" t="str">
            <v/>
          </cell>
          <cell r="AL615" t="str">
            <v/>
          </cell>
          <cell r="AM615" t="str">
            <v/>
          </cell>
          <cell r="AN615" t="str">
            <v/>
          </cell>
          <cell r="AO615" t="str">
            <v/>
          </cell>
          <cell r="AP615" t="str">
            <v/>
          </cell>
          <cell r="AQ615" t="str">
            <v/>
          </cell>
          <cell r="AR615" t="str">
            <v/>
          </cell>
          <cell r="AS615" t="str">
            <v/>
          </cell>
          <cell r="AT615" t="str">
            <v/>
          </cell>
          <cell r="AU615" t="str">
            <v/>
          </cell>
          <cell r="AV615" t="str">
            <v/>
          </cell>
          <cell r="AW615" t="str">
            <v/>
          </cell>
          <cell r="AX615" t="str">
            <v/>
          </cell>
          <cell r="AY615" t="str">
            <v/>
          </cell>
          <cell r="AZ615" t="str">
            <v/>
          </cell>
          <cell r="BA615" t="str">
            <v/>
          </cell>
          <cell r="BB615" t="str">
            <v/>
          </cell>
          <cell r="BC615" t="str">
            <v/>
          </cell>
          <cell r="BD615" t="str">
            <v/>
          </cell>
          <cell r="BE615" t="str">
            <v/>
          </cell>
          <cell r="BF615" t="str">
            <v/>
          </cell>
          <cell r="BG615" t="str">
            <v/>
          </cell>
          <cell r="BH615" t="str">
            <v/>
          </cell>
          <cell r="BI615" t="str">
            <v/>
          </cell>
          <cell r="BJ615" t="str">
            <v/>
          </cell>
          <cell r="BK615" t="str">
            <v/>
          </cell>
          <cell r="BL615" t="str">
            <v/>
          </cell>
          <cell r="BM615" t="str">
            <v/>
          </cell>
          <cell r="BN615" t="str">
            <v/>
          </cell>
          <cell r="BO615" t="str">
            <v/>
          </cell>
          <cell r="BP615">
            <v>0</v>
          </cell>
        </row>
        <row r="616">
          <cell r="A616" t="str">
            <v>Knight of the Chord</v>
          </cell>
          <cell r="C616">
            <v>0</v>
          </cell>
          <cell r="AK616" t="str">
            <v/>
          </cell>
          <cell r="AL616" t="str">
            <v/>
          </cell>
          <cell r="AM616" t="str">
            <v/>
          </cell>
          <cell r="AN616" t="str">
            <v/>
          </cell>
          <cell r="AO616" t="str">
            <v/>
          </cell>
          <cell r="AP616" t="str">
            <v/>
          </cell>
          <cell r="AQ616" t="str">
            <v/>
          </cell>
          <cell r="AR616" t="str">
            <v/>
          </cell>
          <cell r="AS616" t="str">
            <v/>
          </cell>
          <cell r="AT616" t="str">
            <v/>
          </cell>
          <cell r="AU616" t="str">
            <v/>
          </cell>
          <cell r="AV616" t="str">
            <v/>
          </cell>
          <cell r="AW616" t="str">
            <v/>
          </cell>
          <cell r="AX616" t="str">
            <v/>
          </cell>
          <cell r="AY616" t="str">
            <v/>
          </cell>
          <cell r="AZ616" t="str">
            <v/>
          </cell>
          <cell r="BA616" t="str">
            <v/>
          </cell>
          <cell r="BB616" t="str">
            <v/>
          </cell>
          <cell r="BC616" t="str">
            <v/>
          </cell>
          <cell r="BD616" t="str">
            <v/>
          </cell>
          <cell r="BE616" t="str">
            <v/>
          </cell>
          <cell r="BF616" t="str">
            <v/>
          </cell>
          <cell r="BG616" t="str">
            <v/>
          </cell>
          <cell r="BH616" t="str">
            <v/>
          </cell>
          <cell r="BI616" t="str">
            <v/>
          </cell>
          <cell r="BJ616" t="str">
            <v/>
          </cell>
          <cell r="BK616" t="str">
            <v/>
          </cell>
          <cell r="BL616" t="str">
            <v/>
          </cell>
          <cell r="BM616" t="str">
            <v/>
          </cell>
          <cell r="BN616" t="str">
            <v/>
          </cell>
          <cell r="BO616" t="str">
            <v/>
          </cell>
          <cell r="BP616">
            <v>0</v>
          </cell>
        </row>
        <row r="617">
          <cell r="A617" t="str">
            <v>Knight of the Eternal Eye</v>
          </cell>
          <cell r="C617">
            <v>0</v>
          </cell>
          <cell r="AK617" t="str">
            <v/>
          </cell>
          <cell r="AL617" t="str">
            <v/>
          </cell>
          <cell r="AM617" t="str">
            <v/>
          </cell>
          <cell r="AN617" t="str">
            <v/>
          </cell>
          <cell r="AO617" t="str">
            <v/>
          </cell>
          <cell r="AP617" t="str">
            <v/>
          </cell>
          <cell r="AQ617" t="str">
            <v/>
          </cell>
          <cell r="AR617" t="str">
            <v/>
          </cell>
          <cell r="AS617" t="str">
            <v/>
          </cell>
          <cell r="AT617" t="str">
            <v/>
          </cell>
          <cell r="AU617" t="str">
            <v/>
          </cell>
          <cell r="AV617" t="str">
            <v/>
          </cell>
          <cell r="AW617" t="str">
            <v/>
          </cell>
          <cell r="AX617" t="str">
            <v/>
          </cell>
          <cell r="AY617" t="str">
            <v/>
          </cell>
          <cell r="AZ617" t="str">
            <v/>
          </cell>
          <cell r="BA617" t="str">
            <v/>
          </cell>
          <cell r="BB617" t="str">
            <v/>
          </cell>
          <cell r="BC617" t="str">
            <v/>
          </cell>
          <cell r="BD617" t="str">
            <v/>
          </cell>
          <cell r="BE617" t="str">
            <v/>
          </cell>
          <cell r="BF617" t="str">
            <v/>
          </cell>
          <cell r="BG617" t="str">
            <v/>
          </cell>
          <cell r="BH617" t="str">
            <v/>
          </cell>
          <cell r="BI617" t="str">
            <v/>
          </cell>
          <cell r="BJ617" t="str">
            <v/>
          </cell>
          <cell r="BK617" t="str">
            <v/>
          </cell>
          <cell r="BL617" t="str">
            <v/>
          </cell>
          <cell r="BM617" t="str">
            <v/>
          </cell>
          <cell r="BN617" t="str">
            <v/>
          </cell>
          <cell r="BO617" t="str">
            <v/>
          </cell>
          <cell r="BP617">
            <v>0</v>
          </cell>
        </row>
        <row r="618">
          <cell r="A618" t="str">
            <v>Knight of the Middle Circle</v>
          </cell>
          <cell r="B618" t="str">
            <v>Kmc</v>
          </cell>
          <cell r="C618">
            <v>0</v>
          </cell>
          <cell r="D618" t="str">
            <v>]Light, Medium, Heavy Armor[</v>
          </cell>
          <cell r="E618" t="str">
            <v>]Shield Use[</v>
          </cell>
          <cell r="F618" t="str">
            <v>]Simple, Martial Weapons[</v>
          </cell>
          <cell r="G618" t="str">
            <v xml:space="preserve">1st:]Blind Fight[Reroll miss chance; Melee att: no +2 AC, </v>
          </cell>
          <cell r="H618" t="str">
            <v>][loss of DEX; half move penalty</v>
          </cell>
          <cell r="I618" t="str">
            <v>1st:]Combat Sense (Ex) +2[Insight bonus to AC &amp; attacks; single foe</v>
          </cell>
          <cell r="J618" t="str">
            <v>1st:]Divine Spells (Sp)[Wisdom determines bonus spells, DC</v>
          </cell>
          <cell r="K618" t="str">
            <v>2nd:]Tongues (Sp)[As spell; lvl + Cha bonus per day</v>
          </cell>
          <cell r="L618" t="str">
            <v>3rd:]True Strike (Sp) (1/day)[As spell</v>
          </cell>
          <cell r="M618" t="str">
            <v>5th:]Combat Sense (Ex) +4[Insight bonus to AC &amp; attacks; single foe</v>
          </cell>
          <cell r="N618" t="str">
            <v>6th:]True Strike (Sp) (2/day)[As spell</v>
          </cell>
          <cell r="O618" t="str">
            <v>9th:]True Strike (Sp) (3/day)[As spell</v>
          </cell>
          <cell r="P618" t="str">
            <v>10th:]Combat Sense (Ex) +6[Insight bonus to AC &amp; attacks; single foe</v>
          </cell>
          <cell r="AK618" t="str">
            <v/>
          </cell>
          <cell r="AL618" t="str">
            <v/>
          </cell>
          <cell r="AM618" t="str">
            <v/>
          </cell>
          <cell r="AN618" t="str">
            <v/>
          </cell>
          <cell r="AO618" t="str">
            <v/>
          </cell>
          <cell r="AP618" t="str">
            <v/>
          </cell>
          <cell r="AQ618" t="str">
            <v/>
          </cell>
          <cell r="AR618" t="str">
            <v/>
          </cell>
          <cell r="AS618" t="str">
            <v/>
          </cell>
          <cell r="AT618" t="str">
            <v/>
          </cell>
          <cell r="AU618" t="str">
            <v/>
          </cell>
          <cell r="AV618" t="str">
            <v/>
          </cell>
          <cell r="AW618" t="str">
            <v/>
          </cell>
          <cell r="AX618" t="str">
            <v/>
          </cell>
          <cell r="AY618" t="str">
            <v/>
          </cell>
          <cell r="AZ618" t="str">
            <v/>
          </cell>
          <cell r="BA618" t="str">
            <v/>
          </cell>
          <cell r="BB618" t="str">
            <v/>
          </cell>
          <cell r="BC618" t="str">
            <v/>
          </cell>
          <cell r="BD618" t="str">
            <v/>
          </cell>
          <cell r="BE618" t="str">
            <v/>
          </cell>
          <cell r="BF618" t="str">
            <v/>
          </cell>
          <cell r="BG618" t="str">
            <v/>
          </cell>
          <cell r="BH618" t="str">
            <v/>
          </cell>
          <cell r="BI618" t="str">
            <v/>
          </cell>
          <cell r="BJ618" t="str">
            <v/>
          </cell>
          <cell r="BK618" t="str">
            <v/>
          </cell>
          <cell r="BL618" t="str">
            <v/>
          </cell>
          <cell r="BM618" t="str">
            <v/>
          </cell>
          <cell r="BN618" t="str">
            <v/>
          </cell>
          <cell r="BO618" t="str">
            <v/>
          </cell>
          <cell r="BP618">
            <v>0</v>
          </cell>
        </row>
        <row r="619">
          <cell r="A619" t="str">
            <v>Knight Protector of the Great Kingdom</v>
          </cell>
          <cell r="B619" t="str">
            <v>Kpgk</v>
          </cell>
          <cell r="C619">
            <v>0</v>
          </cell>
          <cell r="D619" t="str">
            <v>]Light, Medium, Heavy Armor[</v>
          </cell>
          <cell r="E619" t="str">
            <v>]Shield Use[</v>
          </cell>
          <cell r="F619" t="str">
            <v>]Simple, Martial Weapons[</v>
          </cell>
          <cell r="G619" t="str">
            <v xml:space="preserve">1st:]Defensive Blow +2[When defending someone </v>
          </cell>
          <cell r="H619" t="str">
            <v>][weaker than the knight (less HD), +2 to attack and damage.</v>
          </cell>
          <cell r="I619" t="str">
            <v>1st:]Shining Beacon (Su)[+4 Morale bonus to fear if w/i 10'.</v>
          </cell>
          <cell r="J619" t="str">
            <v>2nd:]Best Effort (Ex) +2[+2 bonus to any one skill check, 1/day</v>
          </cell>
          <cell r="K619" t="str">
            <v>3rd:]Iron Will[As feat.</v>
          </cell>
          <cell r="L619" t="str">
            <v>3rd:]Supreme Cleave[5' step between (Great) Cleave attacks</v>
          </cell>
          <cell r="M619" t="str">
            <v xml:space="preserve">4th:]Defensive Blow +3[When defending someone </v>
          </cell>
          <cell r="N619" t="str">
            <v>][weaker than the knight (less HD), +3 to attack and damage.</v>
          </cell>
          <cell r="O619" t="str">
            <v>5th:]Best Effort (Ex) +3[+3 bonus to any one skill check, 1/day</v>
          </cell>
          <cell r="P619" t="str">
            <v>6th:]No Mercy[One extra AoO per round.</v>
          </cell>
          <cell r="Q619" t="str">
            <v xml:space="preserve">7th:]Defensive Blow +4[When defending someone </v>
          </cell>
          <cell r="R619" t="str">
            <v>][weaker than the knight (less HD), +4 to attack and damage.</v>
          </cell>
          <cell r="S619" t="str">
            <v>8th:]Best Effort (Ex) +4[+4 bonus to any one skill check, 1/day</v>
          </cell>
          <cell r="T619" t="str">
            <v>9th:]No Mercy[Two extra AoOs per round.</v>
          </cell>
          <cell r="U619" t="str">
            <v>10th:]Best Effort (Ex) +5[+5 bonus to any one skill check, 1/day</v>
          </cell>
          <cell r="V619" t="str">
            <v xml:space="preserve">10th:]Defensive Blow +5[When defending someone </v>
          </cell>
          <cell r="W619" t="str">
            <v>][weaker than the knight (less HD), +5 to attack and damage.</v>
          </cell>
          <cell r="AK619" t="str">
            <v/>
          </cell>
          <cell r="AL619" t="str">
            <v/>
          </cell>
          <cell r="AM619" t="str">
            <v/>
          </cell>
          <cell r="AN619" t="str">
            <v/>
          </cell>
          <cell r="AO619" t="str">
            <v/>
          </cell>
          <cell r="AP619" t="str">
            <v/>
          </cell>
          <cell r="AQ619" t="str">
            <v/>
          </cell>
          <cell r="AR619" t="str">
            <v/>
          </cell>
          <cell r="AS619" t="str">
            <v/>
          </cell>
          <cell r="AT619" t="str">
            <v/>
          </cell>
          <cell r="AU619" t="str">
            <v/>
          </cell>
          <cell r="AV619" t="str">
            <v/>
          </cell>
          <cell r="AW619" t="str">
            <v/>
          </cell>
          <cell r="AX619" t="str">
            <v/>
          </cell>
          <cell r="AY619" t="str">
            <v/>
          </cell>
          <cell r="AZ619" t="str">
            <v/>
          </cell>
          <cell r="BA619" t="str">
            <v/>
          </cell>
          <cell r="BB619" t="str">
            <v/>
          </cell>
          <cell r="BC619" t="str">
            <v/>
          </cell>
          <cell r="BD619" t="str">
            <v/>
          </cell>
          <cell r="BE619" t="str">
            <v/>
          </cell>
          <cell r="BF619" t="str">
            <v/>
          </cell>
          <cell r="BG619" t="str">
            <v/>
          </cell>
          <cell r="BH619" t="str">
            <v/>
          </cell>
          <cell r="BI619" t="str">
            <v/>
          </cell>
          <cell r="BJ619" t="str">
            <v/>
          </cell>
          <cell r="BK619" t="str">
            <v/>
          </cell>
          <cell r="BL619" t="str">
            <v/>
          </cell>
          <cell r="BM619" t="str">
            <v/>
          </cell>
          <cell r="BN619" t="str">
            <v/>
          </cell>
          <cell r="BO619" t="str">
            <v/>
          </cell>
          <cell r="BP619">
            <v>0</v>
          </cell>
        </row>
        <row r="620">
          <cell r="A620" t="str">
            <v>Knight-Errant of Silverymoon</v>
          </cell>
          <cell r="B620" t="str">
            <v>.</v>
          </cell>
          <cell r="C620">
            <v>0</v>
          </cell>
          <cell r="G620" t="str">
            <v>1st]Badge of Office[Silver clasp that acts as a broach of resistance +1.</v>
          </cell>
          <cell r="H620" t="str">
            <v>1st]1st Sworn Enemy[+0</v>
          </cell>
          <cell r="I620" t="str">
            <v>2nd]Bonus Fighter Feats[Bonus feats at levels 2, 5, and 9.</v>
          </cell>
          <cell r="J620" t="str">
            <v>2nd]Marches Knowledge +0[See p.113 for info &amp; DCs.</v>
          </cell>
          <cell r="K620" t="str">
            <v>3rd]Homeland[+2 bonus on diplomacy, hide, intuit direction, move silently,</v>
          </cell>
          <cell r="L620" t="str">
            <v>][sense motive, &amp; wilderness lore checks when within 50 miles of Silverymoon.</v>
          </cell>
          <cell r="M620" t="str">
            <v>4th:]Fast March (Ex)[While in the Marches, move increases by 50%.</v>
          </cell>
          <cell r="N620" t="str">
            <v>][while traveling.  Can affect 0 other travelers.</v>
          </cell>
          <cell r="O620" t="str">
            <v>6th]Faultless Navigation (Ex)[+10 bonus to intuit direction checks in or near the Silver Marches.</v>
          </cell>
          <cell r="R620" t="str">
            <v>8th]Expert Rider[Suffers no penalties for riding different or very different mounts.</v>
          </cell>
          <cell r="S620" t="str">
            <v>10th]Loyal Heart (Su)[+3 bonus to all save when within 50 miles of Silverymoon.</v>
          </cell>
          <cell r="AK620" t="str">
            <v/>
          </cell>
          <cell r="AL620" t="str">
            <v/>
          </cell>
          <cell r="AM620" t="str">
            <v/>
          </cell>
          <cell r="AN620" t="str">
            <v/>
          </cell>
          <cell r="AO620" t="str">
            <v/>
          </cell>
          <cell r="AP620" t="str">
            <v/>
          </cell>
          <cell r="AQ620" t="str">
            <v/>
          </cell>
          <cell r="AR620" t="str">
            <v/>
          </cell>
          <cell r="AS620" t="str">
            <v/>
          </cell>
          <cell r="AT620" t="str">
            <v/>
          </cell>
          <cell r="AU620" t="str">
            <v/>
          </cell>
          <cell r="AV620" t="str">
            <v/>
          </cell>
          <cell r="AW620" t="str">
            <v/>
          </cell>
          <cell r="AX620" t="str">
            <v/>
          </cell>
          <cell r="AY620" t="str">
            <v/>
          </cell>
          <cell r="AZ620" t="str">
            <v/>
          </cell>
          <cell r="BA620" t="str">
            <v/>
          </cell>
          <cell r="BB620" t="str">
            <v/>
          </cell>
          <cell r="BC620" t="str">
            <v/>
          </cell>
          <cell r="BD620" t="str">
            <v/>
          </cell>
          <cell r="BE620" t="str">
            <v/>
          </cell>
          <cell r="BF620" t="str">
            <v/>
          </cell>
          <cell r="BG620" t="str">
            <v/>
          </cell>
          <cell r="BH620" t="str">
            <v/>
          </cell>
          <cell r="BI620" t="str">
            <v/>
          </cell>
          <cell r="BJ620" t="str">
            <v/>
          </cell>
          <cell r="BK620" t="str">
            <v/>
          </cell>
          <cell r="BL620" t="str">
            <v/>
          </cell>
          <cell r="BM620" t="str">
            <v/>
          </cell>
          <cell r="BN620" t="str">
            <v/>
          </cell>
          <cell r="BO620" t="str">
            <v/>
          </cell>
          <cell r="BP620">
            <v>0</v>
          </cell>
        </row>
        <row r="621">
          <cell r="A621" t="str">
            <v>Kolat Agent</v>
          </cell>
          <cell r="C621">
            <v>0</v>
          </cell>
          <cell r="AK621" t="str">
            <v/>
          </cell>
          <cell r="AL621" t="str">
            <v/>
          </cell>
          <cell r="AM621" t="str">
            <v/>
          </cell>
          <cell r="AN621" t="str">
            <v/>
          </cell>
          <cell r="AO621" t="str">
            <v/>
          </cell>
          <cell r="AP621" t="str">
            <v/>
          </cell>
          <cell r="AQ621" t="str">
            <v/>
          </cell>
          <cell r="AR621" t="str">
            <v/>
          </cell>
          <cell r="AS621" t="str">
            <v/>
          </cell>
          <cell r="AT621" t="str">
            <v/>
          </cell>
          <cell r="AU621" t="str">
            <v/>
          </cell>
          <cell r="AV621" t="str">
            <v/>
          </cell>
          <cell r="AW621" t="str">
            <v/>
          </cell>
          <cell r="AX621" t="str">
            <v/>
          </cell>
          <cell r="AY621" t="str">
            <v/>
          </cell>
          <cell r="AZ621" t="str">
            <v/>
          </cell>
          <cell r="BA621" t="str">
            <v/>
          </cell>
          <cell r="BB621" t="str">
            <v/>
          </cell>
          <cell r="BC621" t="str">
            <v/>
          </cell>
          <cell r="BD621" t="str">
            <v/>
          </cell>
          <cell r="BE621" t="str">
            <v/>
          </cell>
          <cell r="BF621" t="str">
            <v/>
          </cell>
          <cell r="BG621" t="str">
            <v/>
          </cell>
          <cell r="BH621" t="str">
            <v/>
          </cell>
          <cell r="BI621" t="str">
            <v/>
          </cell>
          <cell r="BJ621" t="str">
            <v/>
          </cell>
          <cell r="BK621" t="str">
            <v/>
          </cell>
          <cell r="BL621" t="str">
            <v/>
          </cell>
          <cell r="BM621" t="str">
            <v/>
          </cell>
          <cell r="BN621" t="str">
            <v/>
          </cell>
          <cell r="BO621" t="str">
            <v/>
          </cell>
          <cell r="BP621">
            <v>0</v>
          </cell>
        </row>
        <row r="622">
          <cell r="A622" t="str">
            <v>Lancer</v>
          </cell>
          <cell r="B622" t="str">
            <v>.</v>
          </cell>
          <cell r="C622">
            <v>0</v>
          </cell>
          <cell r="D622" t="str">
            <v>]Light, Medium Armor[</v>
          </cell>
          <cell r="F622" t="str">
            <v>]Simple, Martial Weapons[</v>
          </cell>
          <cell r="G622" t="str">
            <v>1st:]Close Combat (Ex)[May attack adjacent opponents with a polearm.</v>
          </cell>
          <cell r="H622" t="str">
            <v>2nd:]Pole Vault (Ex)[While holding a polearm in both hands, receives a +0 curcumstance bonus to Balance, Jump, &amp; Tumble checks.</v>
          </cell>
          <cell r="I622" t="str">
            <v>3rd:]Extra Critical (Ex)[Extends the crit range of any polearm by 1.  Applied after any other crit range mods.</v>
          </cell>
          <cell r="J622" t="str">
            <v>4th:]Defensive Spin (Ex)[Total defense action gains additional dodge bonus of +0.</v>
          </cell>
          <cell r="K622" t="str">
            <v>][Fighting defensively gains additional dodge bonus of +0.</v>
          </cell>
          <cell r="L622" t="str">
            <v>5th:]Extend Reach (Ex)[Gain addition 5' of reach, but all such attacks made at -4 to hit.</v>
          </cell>
          <cell r="M622" t="str">
            <v>6th:]Set for Blood (Ex)[Any polearm set for a charge does 2x dmg or 3x dmg if it already does 2x.</v>
          </cell>
          <cell r="N622" t="str">
            <v>7th:]Double Attack (Ex)[May shore up &amp; use polearm as double weapon.  Pole does 1d6 x20 bludg.</v>
          </cell>
          <cell r="O622" t="str">
            <v>][Treated as if having the Ambidexterity &amp; Two Weapon Fighting feats.  May not extend reach.</v>
          </cell>
          <cell r="P622" t="str">
            <v>9th:]Spearpoint (Ex)[Full round action that provokes AoO (if foe can attack) to grapple &amp; pin foe with</v>
          </cell>
          <cell r="Q622" t="str">
            <v>][the end of a polearm.  Standard grapple rules apply, except grapplers are in 2 different squares.</v>
          </cell>
          <cell r="R622" t="str">
            <v>10th:]Spin Attack (Ex):[After swinging polearm &amp; successfully striking, may continue the arc to another foe.</v>
          </cell>
          <cell r="S622" t="str">
            <v>][Next attack is at the same BAB.  Can hit up to 0 extra foes per round in this way.</v>
          </cell>
          <cell r="AK622" t="str">
            <v/>
          </cell>
          <cell r="AL622" t="str">
            <v/>
          </cell>
          <cell r="AM622" t="str">
            <v/>
          </cell>
          <cell r="AN622" t="str">
            <v/>
          </cell>
          <cell r="AO622" t="str">
            <v/>
          </cell>
          <cell r="AP622" t="str">
            <v/>
          </cell>
          <cell r="AQ622" t="str">
            <v/>
          </cell>
          <cell r="AR622" t="str">
            <v/>
          </cell>
          <cell r="AS622" t="str">
            <v/>
          </cell>
          <cell r="AT622" t="str">
            <v/>
          </cell>
          <cell r="AU622" t="str">
            <v/>
          </cell>
          <cell r="AV622" t="str">
            <v/>
          </cell>
          <cell r="AW622" t="str">
            <v/>
          </cell>
          <cell r="AX622" t="str">
            <v/>
          </cell>
          <cell r="AY622" t="str">
            <v/>
          </cell>
          <cell r="AZ622" t="str">
            <v/>
          </cell>
          <cell r="BA622" t="str">
            <v/>
          </cell>
          <cell r="BB622" t="str">
            <v/>
          </cell>
          <cell r="BC622" t="str">
            <v/>
          </cell>
          <cell r="BD622" t="str">
            <v/>
          </cell>
          <cell r="BE622" t="str">
            <v/>
          </cell>
          <cell r="BF622" t="str">
            <v/>
          </cell>
          <cell r="BG622" t="str">
            <v/>
          </cell>
          <cell r="BH622" t="str">
            <v/>
          </cell>
          <cell r="BI622" t="str">
            <v/>
          </cell>
          <cell r="BJ622" t="str">
            <v/>
          </cell>
          <cell r="BK622" t="str">
            <v/>
          </cell>
          <cell r="BL622" t="str">
            <v/>
          </cell>
          <cell r="BM622" t="str">
            <v/>
          </cell>
          <cell r="BN622" t="str">
            <v/>
          </cell>
          <cell r="BO622" t="str">
            <v/>
          </cell>
          <cell r="BP622">
            <v>0</v>
          </cell>
        </row>
        <row r="623">
          <cell r="A623" t="str">
            <v>Lasher</v>
          </cell>
          <cell r="B623" t="str">
            <v>Lsh</v>
          </cell>
          <cell r="C623">
            <v>0</v>
          </cell>
          <cell r="G623" t="str">
            <v>1st:]Whip Sneak Attack[When opponent denied Dex or flanked,</v>
          </cell>
          <cell r="H623" t="str">
            <v>][+1d6 bonus Whip Sneak Attack dmg w/ whip, whip dagger.</v>
          </cell>
          <cell r="I623" t="str">
            <v>1st:]Close Combat[Doesn't provoke AOO</v>
          </cell>
          <cell r="J623" t="str">
            <v>1st:]Wound[Whip can do normal or subdual dmg.</v>
          </cell>
          <cell r="K623" t="str">
            <v>1st:]Whip Lash[Can attack foes 5' away (as AOO)</v>
          </cell>
          <cell r="L623" t="str">
            <v>2nd:]Improved Trip[Improved Trip feat with Whip (dagger)</v>
          </cell>
          <cell r="M623" t="str">
            <v>2nd:]Third Hand[Use whip as a third hand.</v>
          </cell>
          <cell r="N623" t="str">
            <v>3rd:]Crack of Fate[One extra attack; all attacks at -2.</v>
          </cell>
          <cell r="O623" t="str">
            <v>4th:]Lashing Whip[+2 bonus damage with whip, whip dagger.</v>
          </cell>
          <cell r="P623" t="str">
            <v>5th:]Whip Sneak Attack[When opponent denied Dex or flanked,</v>
          </cell>
          <cell r="Q623" t="str">
            <v>][+2d6 bonus Whip Sneak Attack dmg w/ whip, whip dagger.</v>
          </cell>
          <cell r="R623" t="str">
            <v>6th:]Improved Disarm[Improved Disarm feat with Whip (dagger)</v>
          </cell>
          <cell r="S623" t="str">
            <v xml:space="preserve">7th:]Stunning Snap[Stun opponent; once per round, up to </v>
          </cell>
          <cell r="T623" t="str">
            <v>][Lasher lvl/day.  FORT sv; DC 10 + lvl + STR mod.</v>
          </cell>
          <cell r="U623" t="str">
            <v>][Stunned: Loses DEX to AC, +2 to be hit.</v>
          </cell>
          <cell r="V623" t="str">
            <v>8th:]Crack of Doom[Two extra attacks; all attacks at -4.</v>
          </cell>
          <cell r="W623" t="str">
            <v>][(Supercedes Crack of Fate)</v>
          </cell>
          <cell r="X623" t="str">
            <v>9th:]Whip Sneak Attack[When opponent denied Dex or flanked,</v>
          </cell>
          <cell r="Y623" t="str">
            <v>][+3d6 bonus Whip Sneak Attack dmg w/ whip, whip dagger.</v>
          </cell>
          <cell r="Z623" t="str">
            <v>10th:]Death Spiral (Su) (1/day)[all foes within 15', Reflex save</v>
          </cell>
          <cell r="AA623" t="str">
            <v>][vs. DC: Lasher's attack roll, or be stunned d4+1 rounds.</v>
          </cell>
          <cell r="AB623" t="str">
            <v>][Stunned: Loses DEX to AC, +2 to be hit.</v>
          </cell>
          <cell r="AK623" t="str">
            <v/>
          </cell>
          <cell r="AL623" t="str">
            <v/>
          </cell>
          <cell r="AM623" t="str">
            <v/>
          </cell>
          <cell r="AN623" t="str">
            <v/>
          </cell>
          <cell r="AO623" t="str">
            <v/>
          </cell>
          <cell r="AP623" t="str">
            <v/>
          </cell>
          <cell r="AQ623" t="str">
            <v/>
          </cell>
          <cell r="AR623" t="str">
            <v/>
          </cell>
          <cell r="AS623" t="str">
            <v/>
          </cell>
          <cell r="AT623" t="str">
            <v/>
          </cell>
          <cell r="AU623" t="str">
            <v/>
          </cell>
          <cell r="AV623" t="str">
            <v/>
          </cell>
          <cell r="AW623" t="str">
            <v/>
          </cell>
          <cell r="AX623" t="str">
            <v/>
          </cell>
          <cell r="AY623" t="str">
            <v/>
          </cell>
          <cell r="AZ623" t="str">
            <v/>
          </cell>
          <cell r="BA623" t="str">
            <v/>
          </cell>
          <cell r="BB623" t="str">
            <v/>
          </cell>
          <cell r="BC623" t="str">
            <v/>
          </cell>
          <cell r="BD623" t="str">
            <v/>
          </cell>
          <cell r="BE623" t="str">
            <v/>
          </cell>
          <cell r="BF623" t="str">
            <v/>
          </cell>
          <cell r="BG623" t="str">
            <v/>
          </cell>
          <cell r="BH623" t="str">
            <v/>
          </cell>
          <cell r="BI623" t="str">
            <v/>
          </cell>
          <cell r="BJ623" t="str">
            <v/>
          </cell>
          <cell r="BK623" t="str">
            <v/>
          </cell>
          <cell r="BL623" t="str">
            <v/>
          </cell>
          <cell r="BM623" t="str">
            <v/>
          </cell>
          <cell r="BN623" t="str">
            <v/>
          </cell>
          <cell r="BO623" t="str">
            <v/>
          </cell>
          <cell r="BP623">
            <v>0</v>
          </cell>
        </row>
        <row r="624">
          <cell r="A624" t="str">
            <v>Legionnaire</v>
          </cell>
          <cell r="B624" t="str">
            <v>.</v>
          </cell>
          <cell r="C624">
            <v>0</v>
          </cell>
          <cell r="D624" t="str">
            <v>]Light, Medium, Heavy Armor[</v>
          </cell>
          <cell r="E624" t="str">
            <v>]Shield Use[</v>
          </cell>
          <cell r="F624" t="str">
            <v>]Simple, Martial Weapons[</v>
          </cell>
          <cell r="G624" t="str">
            <v>1st:]Formation Fighting (Ex)[+2 bonus to hit &amp; AC when adjacent to another legionnaire.</v>
          </cell>
          <cell r="H624" t="str">
            <v>][+1 to hit &amp; AC when adjacent to a non-legionnaire ally.</v>
          </cell>
          <cell r="I624" t="str">
            <v>2nd:]Endurance (Ex)[Per the feat.</v>
          </cell>
          <cell r="J624" t="str">
            <v>2nd:]Pack March (Ex)[+2 Str bonus when determining carrying capacity.</v>
          </cell>
          <cell r="K624" t="str">
            <v>4th:]Bonus Feat (Ex)[0 earned so far.</v>
          </cell>
          <cell r="L624" t="str">
            <v>6th:]Hump It (Ex)[Heavy armor check penalty reduced by 1.</v>
          </cell>
          <cell r="M624" t="str">
            <v>][Only 1/2 of weight counts toward swim penalty.</v>
          </cell>
          <cell r="N624" t="str">
            <v>8th:]Weapon Specialization (Ex)[Gains the ability to choose this feat.</v>
          </cell>
          <cell r="O624" t="str">
            <v>9th:]Improved Charge (Ex)[No -2 AC penalty, may make a 2nd attack.</v>
          </cell>
          <cell r="P624" t="str">
            <v>12th:]Leadership (Ex)[Per the feat.  If already has, choose another feat.</v>
          </cell>
          <cell r="Q624" t="str">
            <v>15th:]Superior Charge (Ex)[Target of a charge receives a -0 morale penalty to</v>
          </cell>
          <cell r="R624" t="str">
            <v>][attack, damage, &amp; saves against you for 4 rounds.</v>
          </cell>
          <cell r="AK624" t="str">
            <v/>
          </cell>
          <cell r="AL624" t="str">
            <v/>
          </cell>
          <cell r="AM624" t="str">
            <v/>
          </cell>
          <cell r="AN624" t="str">
            <v/>
          </cell>
          <cell r="AO624" t="str">
            <v/>
          </cell>
          <cell r="AP624" t="str">
            <v/>
          </cell>
          <cell r="AQ624" t="str">
            <v/>
          </cell>
          <cell r="AR624" t="str">
            <v/>
          </cell>
          <cell r="AS624" t="str">
            <v/>
          </cell>
          <cell r="AT624" t="str">
            <v/>
          </cell>
          <cell r="AU624" t="str">
            <v/>
          </cell>
          <cell r="AV624" t="str">
            <v/>
          </cell>
          <cell r="AW624" t="str">
            <v/>
          </cell>
          <cell r="AX624" t="str">
            <v/>
          </cell>
          <cell r="AY624" t="str">
            <v/>
          </cell>
          <cell r="AZ624" t="str">
            <v/>
          </cell>
          <cell r="BA624" t="str">
            <v/>
          </cell>
          <cell r="BB624" t="str">
            <v/>
          </cell>
          <cell r="BC624" t="str">
            <v/>
          </cell>
          <cell r="BD624" t="str">
            <v/>
          </cell>
          <cell r="BE624" t="str">
            <v/>
          </cell>
          <cell r="BF624" t="str">
            <v/>
          </cell>
          <cell r="BG624" t="str">
            <v/>
          </cell>
          <cell r="BH624" t="str">
            <v/>
          </cell>
          <cell r="BI624" t="str">
            <v/>
          </cell>
          <cell r="BJ624" t="str">
            <v/>
          </cell>
          <cell r="BK624" t="str">
            <v/>
          </cell>
          <cell r="BL624" t="str">
            <v/>
          </cell>
          <cell r="BM624" t="str">
            <v/>
          </cell>
          <cell r="BN624" t="str">
            <v/>
          </cell>
          <cell r="BO624" t="str">
            <v/>
          </cell>
          <cell r="BP624">
            <v>0</v>
          </cell>
        </row>
        <row r="625">
          <cell r="A625" t="str">
            <v>Life Drinker</v>
          </cell>
          <cell r="B625" t="str">
            <v>.</v>
          </cell>
          <cell r="C625">
            <v>0</v>
          </cell>
          <cell r="G625" t="str">
            <v>1st:]Lifewell (Ex)[Gain 2 points per level drained &amp; 1 point per point of CON.</v>
          </cell>
          <cell r="H625" t="str">
            <v xml:space="preserve">][Can absorb 3 points per class level.  If 0 points are available, </v>
          </cell>
          <cell r="I625" t="str">
            <v>make a will save (DC 20) or attack nearest living creature.</v>
          </cell>
          <cell r="J625" t="str">
            <v>1st:]Invigorate (Su)[1 lifewell point - gain 1d6 temporary hps until sunrise.  Can only be used</v>
          </cell>
          <cell r="K625" t="str">
            <v>1/day &amp; doesn't stack with other temporary hps.</v>
          </cell>
          <cell r="L625" t="str">
            <v>2nd:]Empower Blood Spell (Ex)[4 lifewell points - empower a spell as the feat with no effect on the spell's level.</v>
          </cell>
          <cell r="M625" t="str">
            <v>3rd:]Heighten Blood Spell (Ex)[2+ lifewell points - for every 2 points spent, a spell is treated as if it was one level higher.</v>
          </cell>
          <cell r="N625" t="str">
            <v>][There is no effect on the spell's level.</v>
          </cell>
          <cell r="O625" t="str">
            <v>4th:]Blood Gift (Ex)[4 lifewell points - Enhances one use of the blood drain or children of the night ability.</v>
          </cell>
          <cell r="P625" t="str">
            <v>][Blood drain increases the CON drain inflicted by 1.5.</v>
          </cell>
          <cell r="Q625" t="str">
            <v>][Children of the night summons 1.5 times the normal number of creatures.</v>
          </cell>
          <cell r="R625" t="str">
            <v>5th:]Blood Servant (Sp)[10 lifewell points - Call an evil outside per the lesser planar ally spell.</v>
          </cell>
          <cell r="S625" t="str">
            <v>][May only have 1 blood servant at a time.</v>
          </cell>
          <cell r="T625" t="str">
            <v>5th:]Night Shroud (Ex)[8 lifewell points - +2 to natural AC, +2 to turn resistance,</v>
          </cell>
          <cell r="U625" t="str">
            <v>][+10 to cold &amp; electricity resistance, increase damage reduction to 20/+2.</v>
          </cell>
          <cell r="V625" t="str">
            <v>][All affects last until the next sunrise.</v>
          </cell>
          <cell r="W625" t="str">
            <v>6th:]Maximize Blood Spell (Ex)[6 lifewell points - maximize a spell as the feat with no effect on the spell's level.</v>
          </cell>
          <cell r="X625" t="str">
            <v>7th:]Greater Blood Drain (Ex)[Blood Drain Ability no inflicts 1d6 permanent CON loss.</v>
          </cell>
          <cell r="Y625" t="str">
            <v>7th:]Night's Boon (Ex)[6 lifewell points - Enhances one use of the blood drain or children of the night ability.</v>
          </cell>
          <cell r="Z625" t="str">
            <v>][Blood drain increases the CON drain inflicted to 6.</v>
          </cell>
          <cell r="AA625" t="str">
            <v>][Children of the night summons the maximum number of creatures. (32 rats, 100 bats, or 18 wolves)</v>
          </cell>
          <cell r="AB625" t="str">
            <v>8th:]Quicken Blood Spell (Ex)[8 lifewell points - maximize a spell as the feat with no effect on the spell's level.</v>
          </cell>
          <cell r="AC625" t="str">
            <v>9th:]Night's Strength (Su)[3 lifewell points - increase STR by +2 until the next sunrise.</v>
          </cell>
          <cell r="AD625" t="str">
            <v>10th:]Blood Revel (Su)[After draining any blood from a victim, may revel for 10 rounds.</v>
          </cell>
          <cell r="AE625" t="str">
            <v>][+4 enhancement bonus to STR, damage reduction increases to 25/+3,</v>
          </cell>
          <cell r="AF625" t="str">
            <v>][fasthealing increases to 10/round, ignores weaknesses to garlic, mirrors, holy</v>
          </cell>
          <cell r="AG625" t="str">
            <v>][symbols, running water, &amp; sunlight.  Cannot flee &amp; must engage in physical combat</v>
          </cell>
          <cell r="AH625" t="str">
            <v>][during this time.</v>
          </cell>
          <cell r="AK625" t="str">
            <v/>
          </cell>
          <cell r="AL625" t="str">
            <v/>
          </cell>
          <cell r="AM625" t="str">
            <v/>
          </cell>
          <cell r="AN625" t="str">
            <v/>
          </cell>
          <cell r="AO625" t="str">
            <v/>
          </cell>
          <cell r="AP625" t="str">
            <v/>
          </cell>
          <cell r="AQ625" t="str">
            <v/>
          </cell>
          <cell r="AR625" t="str">
            <v/>
          </cell>
          <cell r="AS625" t="str">
            <v/>
          </cell>
          <cell r="AT625" t="str">
            <v/>
          </cell>
          <cell r="AU625" t="str">
            <v/>
          </cell>
          <cell r="AV625" t="str">
            <v/>
          </cell>
          <cell r="AW625" t="str">
            <v/>
          </cell>
          <cell r="AX625" t="str">
            <v/>
          </cell>
          <cell r="AY625" t="str">
            <v/>
          </cell>
          <cell r="AZ625" t="str">
            <v/>
          </cell>
          <cell r="BA625" t="str">
            <v/>
          </cell>
          <cell r="BB625" t="str">
            <v/>
          </cell>
          <cell r="BC625" t="str">
            <v/>
          </cell>
          <cell r="BD625" t="str">
            <v/>
          </cell>
          <cell r="BE625" t="str">
            <v/>
          </cell>
          <cell r="BF625" t="str">
            <v/>
          </cell>
          <cell r="BG625" t="str">
            <v/>
          </cell>
          <cell r="BH625" t="str">
            <v/>
          </cell>
          <cell r="BI625" t="str">
            <v/>
          </cell>
          <cell r="BJ625" t="str">
            <v/>
          </cell>
          <cell r="BK625" t="str">
            <v/>
          </cell>
          <cell r="BL625" t="str">
            <v/>
          </cell>
          <cell r="BM625" t="str">
            <v/>
          </cell>
          <cell r="BN625" t="str">
            <v/>
          </cell>
          <cell r="BO625" t="str">
            <v/>
          </cell>
          <cell r="BP625">
            <v>0</v>
          </cell>
        </row>
        <row r="626">
          <cell r="A626" t="str">
            <v>Lightbearer</v>
          </cell>
          <cell r="B626" t="str">
            <v>.</v>
          </cell>
          <cell r="C626">
            <v>0</v>
          </cell>
          <cell r="G626" t="str">
            <v>1st:]Detect Evil (Sp)[Detect Evil at will as a cleric of equal character level.</v>
          </cell>
          <cell r="H626" t="str">
            <v>1st:]Light (Sp)[Light at will as a cleric of equal character level.</v>
          </cell>
          <cell r="I626" t="str">
            <v>2nd:]Resist Elements (Sp)[Resist Elements 1/day as a cleric of equal class level.</v>
          </cell>
          <cell r="J626" t="str">
            <v>3rd:]Share Aura (Su)[Can share abilities of Resist Elements, Deflect Attacks, &amp;</v>
          </cell>
          <cell r="K626" t="str">
            <v>][Resist Spells with one other creature in physical contact.</v>
          </cell>
          <cell r="L626" t="str">
            <v>3rd:]Deflect Attacks (Su)[+2 deflection bonus to AC. +4 at 6th level. +6 at 9th level.</v>
          </cell>
          <cell r="M626" t="str">
            <v>4th:]Provide Healing (Sp)[Remove Disease, Remove Blindness/Deafness, Cure Serious Wounds, or</v>
          </cell>
          <cell r="N626" t="str">
            <v>][Restoration 1/day as a cleric of equal character level.</v>
          </cell>
          <cell r="O626" t="str">
            <v>5th:]Darkvision (Su)[Darkvision 100'</v>
          </cell>
          <cell r="P626" t="str">
            <v>7th:]Dispell Evil (Sp)[Dispell Evil 1/day as a cleric of equal class level.</v>
          </cell>
          <cell r="Q626" t="str">
            <v>8th:]Holy Word (Sp)[Holy Word 1/day as a cleric of equal class level.</v>
          </cell>
          <cell r="R626" t="str">
            <v>10th:]Resist Spells[Gains SR 25.</v>
          </cell>
          <cell r="AK626" t="str">
            <v/>
          </cell>
          <cell r="AL626" t="str">
            <v/>
          </cell>
          <cell r="AM626" t="str">
            <v/>
          </cell>
          <cell r="AN626" t="str">
            <v/>
          </cell>
          <cell r="AO626" t="str">
            <v/>
          </cell>
          <cell r="AP626" t="str">
            <v/>
          </cell>
          <cell r="AQ626" t="str">
            <v/>
          </cell>
          <cell r="AR626" t="str">
            <v/>
          </cell>
          <cell r="AS626" t="str">
            <v/>
          </cell>
          <cell r="AT626" t="str">
            <v/>
          </cell>
          <cell r="AU626" t="str">
            <v/>
          </cell>
          <cell r="AV626" t="str">
            <v/>
          </cell>
          <cell r="AW626" t="str">
            <v/>
          </cell>
          <cell r="AX626" t="str">
            <v/>
          </cell>
          <cell r="AY626" t="str">
            <v/>
          </cell>
          <cell r="AZ626" t="str">
            <v/>
          </cell>
          <cell r="BA626" t="str">
            <v/>
          </cell>
          <cell r="BB626" t="str">
            <v/>
          </cell>
          <cell r="BC626" t="str">
            <v/>
          </cell>
          <cell r="BD626" t="str">
            <v/>
          </cell>
          <cell r="BE626" t="str">
            <v/>
          </cell>
          <cell r="BF626" t="str">
            <v/>
          </cell>
          <cell r="BG626" t="str">
            <v/>
          </cell>
          <cell r="BH626" t="str">
            <v/>
          </cell>
          <cell r="BI626" t="str">
            <v/>
          </cell>
          <cell r="BJ626" t="str">
            <v/>
          </cell>
          <cell r="BK626" t="str">
            <v/>
          </cell>
          <cell r="BL626" t="str">
            <v/>
          </cell>
          <cell r="BM626" t="str">
            <v/>
          </cell>
          <cell r="BN626" t="str">
            <v/>
          </cell>
          <cell r="BO626" t="str">
            <v/>
          </cell>
          <cell r="BP626">
            <v>0</v>
          </cell>
        </row>
        <row r="627">
          <cell r="A627" t="str">
            <v>Lion's Pride</v>
          </cell>
          <cell r="C627">
            <v>0</v>
          </cell>
          <cell r="AK627" t="str">
            <v/>
          </cell>
          <cell r="AL627" t="str">
            <v/>
          </cell>
          <cell r="AM627" t="str">
            <v/>
          </cell>
          <cell r="AN627" t="str">
            <v/>
          </cell>
          <cell r="AO627" t="str">
            <v/>
          </cell>
          <cell r="AP627" t="str">
            <v/>
          </cell>
          <cell r="AQ627" t="str">
            <v/>
          </cell>
          <cell r="AR627" t="str">
            <v/>
          </cell>
          <cell r="AS627" t="str">
            <v/>
          </cell>
          <cell r="AT627" t="str">
            <v/>
          </cell>
          <cell r="AU627" t="str">
            <v/>
          </cell>
          <cell r="AV627" t="str">
            <v/>
          </cell>
          <cell r="AW627" t="str">
            <v/>
          </cell>
          <cell r="AX627" t="str">
            <v/>
          </cell>
          <cell r="AY627" t="str">
            <v/>
          </cell>
          <cell r="AZ627" t="str">
            <v/>
          </cell>
          <cell r="BA627" t="str">
            <v/>
          </cell>
          <cell r="BB627" t="str">
            <v/>
          </cell>
          <cell r="BC627" t="str">
            <v/>
          </cell>
          <cell r="BD627" t="str">
            <v/>
          </cell>
          <cell r="BE627" t="str">
            <v/>
          </cell>
          <cell r="BF627" t="str">
            <v/>
          </cell>
          <cell r="BG627" t="str">
            <v/>
          </cell>
          <cell r="BH627" t="str">
            <v/>
          </cell>
          <cell r="BI627" t="str">
            <v/>
          </cell>
          <cell r="BJ627" t="str">
            <v/>
          </cell>
          <cell r="BK627" t="str">
            <v/>
          </cell>
          <cell r="BL627" t="str">
            <v/>
          </cell>
          <cell r="BM627" t="str">
            <v/>
          </cell>
          <cell r="BN627" t="str">
            <v/>
          </cell>
          <cell r="BO627" t="str">
            <v/>
          </cell>
          <cell r="BP627">
            <v>0</v>
          </cell>
        </row>
        <row r="628">
          <cell r="A628" t="str">
            <v>Loremaster</v>
          </cell>
          <cell r="B628" t="str">
            <v>Lms</v>
          </cell>
          <cell r="C628">
            <v>0</v>
          </cell>
          <cell r="G628" t="str">
            <v>]Spells Per Day[+1 level of existing class per Loremaster level</v>
          </cell>
          <cell r="H628" t="str">
            <v>1st:]Secret[See table (DMG pg 35)</v>
          </cell>
          <cell r="I628" t="str">
            <v>2:]Lore[Add level to knowledge checks</v>
          </cell>
          <cell r="J628" t="str">
            <v>3:]Secret[See table (DMG pg 35)</v>
          </cell>
          <cell r="K628" t="str">
            <v>4:]Bonus Language[</v>
          </cell>
          <cell r="L628" t="str">
            <v>5:]Secret[See table (DMG pg 35)</v>
          </cell>
          <cell r="M628" t="str">
            <v>6:]Greater Lore (ex)[Identify Items</v>
          </cell>
          <cell r="N628" t="str">
            <v>7:]Secret[See table (DMG pg 35)</v>
          </cell>
          <cell r="O628" t="str">
            <v>8:]Bonus Language[</v>
          </cell>
          <cell r="P628" t="str">
            <v>9:]Secret[See table (DMG pg 35)</v>
          </cell>
          <cell r="Q628" t="str">
            <v>10:]True Lore (ex)[Analyse Dweomer</v>
          </cell>
          <cell r="AK628" t="str">
            <v/>
          </cell>
          <cell r="AL628" t="str">
            <v/>
          </cell>
          <cell r="AM628" t="str">
            <v/>
          </cell>
          <cell r="AN628" t="str">
            <v/>
          </cell>
          <cell r="AO628" t="str">
            <v/>
          </cell>
          <cell r="AP628" t="str">
            <v/>
          </cell>
          <cell r="AQ628" t="str">
            <v/>
          </cell>
          <cell r="AR628" t="str">
            <v/>
          </cell>
          <cell r="AS628" t="str">
            <v/>
          </cell>
          <cell r="AT628" t="str">
            <v/>
          </cell>
          <cell r="AU628" t="str">
            <v/>
          </cell>
          <cell r="AV628" t="str">
            <v/>
          </cell>
          <cell r="AW628" t="str">
            <v/>
          </cell>
          <cell r="AX628" t="str">
            <v/>
          </cell>
          <cell r="AY628" t="str">
            <v/>
          </cell>
          <cell r="AZ628" t="str">
            <v/>
          </cell>
          <cell r="BA628" t="str">
            <v/>
          </cell>
          <cell r="BB628" t="str">
            <v/>
          </cell>
          <cell r="BC628" t="str">
            <v/>
          </cell>
          <cell r="BD628" t="str">
            <v/>
          </cell>
          <cell r="BE628" t="str">
            <v/>
          </cell>
          <cell r="BF628" t="str">
            <v/>
          </cell>
          <cell r="BG628" t="str">
            <v/>
          </cell>
          <cell r="BH628" t="str">
            <v/>
          </cell>
          <cell r="BI628" t="str">
            <v/>
          </cell>
          <cell r="BJ628" t="str">
            <v/>
          </cell>
          <cell r="BK628" t="str">
            <v/>
          </cell>
          <cell r="BL628" t="str">
            <v/>
          </cell>
          <cell r="BM628" t="str">
            <v/>
          </cell>
          <cell r="BN628" t="str">
            <v/>
          </cell>
          <cell r="BO628" t="str">
            <v/>
          </cell>
          <cell r="BP628">
            <v>0</v>
          </cell>
        </row>
        <row r="629">
          <cell r="A629" t="str">
            <v>Mage of the Arcane Order</v>
          </cell>
          <cell r="B629" t="str">
            <v>Mao</v>
          </cell>
          <cell r="C629">
            <v>0</v>
          </cell>
          <cell r="G629" t="str">
            <v>1st:]Guild Member[Member of guild; 30 gp / mo</v>
          </cell>
          <cell r="H629" t="str">
            <v>1st:]Spellpool I (Sp)[Call spells (lvls 1st-3rd) from spellpool.</v>
          </cell>
          <cell r="I629" t="str">
            <v>][See Tome &amp; Blood p. 62-63 for description of spellpool.</v>
          </cell>
          <cell r="J629" t="str">
            <v>1st:]Spells per day[+1 level per Mage of the Arcane Order level.</v>
          </cell>
          <cell r="K629" t="str">
            <v>2nd:]Research Breakthrough[Bonus Metamagic Feat</v>
          </cell>
          <cell r="L629" t="str">
            <v>3rd:]Bonus Language[</v>
          </cell>
          <cell r="M629" t="str">
            <v>4th:]Spellpool II (Sp)[Call spells (lvls 1st-6th) from spellpool.</v>
          </cell>
          <cell r="N629" t="str">
            <v>][See Tome &amp; Blood p. 62-63 for description of spellpool.</v>
          </cell>
          <cell r="O629" t="str">
            <v>5th:]New Spell[Copy a spell from fellow Guildmember's spellbook.</v>
          </cell>
          <cell r="P629" t="str">
            <v>6th:]Bonus Language[</v>
          </cell>
          <cell r="Q629" t="str">
            <v>7th:]Spellpool III (Sp)[Call spells (lvls 1st-9th) from spellpool.</v>
          </cell>
          <cell r="R629" t="str">
            <v>][See Tome &amp; Blood p. 62-63 for description of spellpool.</v>
          </cell>
          <cell r="S629" t="str">
            <v>8th:]New Spell[Copy a spell from fellow Guildmember's spellbook.</v>
          </cell>
          <cell r="T629" t="str">
            <v>9th:]Research Breakthrough[Bonus Metamagic Feat</v>
          </cell>
          <cell r="U629" t="str">
            <v>10th:]Regent[No longer pays guild dues; sets policies.</v>
          </cell>
          <cell r="AK629" t="str">
            <v/>
          </cell>
          <cell r="AL629" t="str">
            <v/>
          </cell>
          <cell r="AM629" t="str">
            <v/>
          </cell>
          <cell r="AN629" t="str">
            <v/>
          </cell>
          <cell r="AO629" t="str">
            <v/>
          </cell>
          <cell r="AP629" t="str">
            <v/>
          </cell>
          <cell r="AQ629" t="str">
            <v/>
          </cell>
          <cell r="AR629" t="str">
            <v/>
          </cell>
          <cell r="AS629" t="str">
            <v/>
          </cell>
          <cell r="AT629" t="str">
            <v/>
          </cell>
          <cell r="AU629" t="str">
            <v/>
          </cell>
          <cell r="AV629" t="str">
            <v/>
          </cell>
          <cell r="AW629" t="str">
            <v/>
          </cell>
          <cell r="AX629" t="str">
            <v/>
          </cell>
          <cell r="AY629" t="str">
            <v/>
          </cell>
          <cell r="AZ629" t="str">
            <v/>
          </cell>
          <cell r="BA629" t="str">
            <v/>
          </cell>
          <cell r="BB629" t="str">
            <v/>
          </cell>
          <cell r="BC629" t="str">
            <v/>
          </cell>
          <cell r="BD629" t="str">
            <v/>
          </cell>
          <cell r="BE629" t="str">
            <v/>
          </cell>
          <cell r="BF629" t="str">
            <v/>
          </cell>
          <cell r="BG629" t="str">
            <v/>
          </cell>
          <cell r="BH629" t="str">
            <v/>
          </cell>
          <cell r="BI629" t="str">
            <v/>
          </cell>
          <cell r="BJ629" t="str">
            <v/>
          </cell>
          <cell r="BK629" t="str">
            <v/>
          </cell>
          <cell r="BL629" t="str">
            <v/>
          </cell>
          <cell r="BM629" t="str">
            <v/>
          </cell>
          <cell r="BN629" t="str">
            <v/>
          </cell>
          <cell r="BO629" t="str">
            <v/>
          </cell>
          <cell r="BP629">
            <v>0</v>
          </cell>
        </row>
        <row r="630">
          <cell r="A630" t="str">
            <v>Mage-Killer</v>
          </cell>
          <cell r="B630" t="str">
            <v>.</v>
          </cell>
          <cell r="C630">
            <v>0</v>
          </cell>
          <cell r="G630" t="str">
            <v>1st:]Spells per day[+1 spellcasting level per Mage-Killer class level.</v>
          </cell>
          <cell r="H630" t="str">
            <v>1st:]Improved Saves[+1 bonus on either Fortitude or Reflex saves.</v>
          </cell>
          <cell r="I630" t="str">
            <v>2nd:]Augment Summoning[Gains the Augment Summoning feat.</v>
          </cell>
          <cell r="J630" t="str">
            <v>3rd:]Improved Saves[+1 bonus on either Fortitude or Reflex saves.</v>
          </cell>
          <cell r="K630" t="str">
            <v>4th:]Spell Focus[Gains the Spell Focus feat in either Conjuration,</v>
          </cell>
          <cell r="L630" t="str">
            <v>][Evocation, Necromancy, or Transmutation.</v>
          </cell>
          <cell r="M630" t="str">
            <v>5th:]Improved Saves[+1 bonus on either Fortitude or Reflex saves.</v>
          </cell>
          <cell r="N630" t="str">
            <v>6th:]Spell Focus[Gains the Spell Focus feat in either Conjuration,</v>
          </cell>
          <cell r="O630" t="str">
            <v>][Evocation, Necromancy, or Transmutation.</v>
          </cell>
          <cell r="P630" t="str">
            <v>7th:]Improved Saves[+1 bonus on either Fortitude or Reflex saves.</v>
          </cell>
          <cell r="Q630" t="str">
            <v>8th:]Spell Focus[Gains the Spell Focus feat in either Conjuration,</v>
          </cell>
          <cell r="R630" t="str">
            <v>][Evocation, Necromancy, or Transmutation.</v>
          </cell>
          <cell r="S630" t="str">
            <v>9th:]Improved Saves[+1 bonus on either Fortitude or Reflex saves.</v>
          </cell>
          <cell r="T630" t="str">
            <v>10th:]Spell Focus[Gains the Spell Focus feat in either Conjuration,</v>
          </cell>
          <cell r="U630" t="str">
            <v>][Evocation, Necromancy, or Transmutation.</v>
          </cell>
          <cell r="AK630" t="str">
            <v/>
          </cell>
          <cell r="AL630" t="str">
            <v/>
          </cell>
          <cell r="AM630" t="str">
            <v/>
          </cell>
          <cell r="AN630" t="str">
            <v/>
          </cell>
          <cell r="AO630" t="str">
            <v/>
          </cell>
          <cell r="AP630" t="str">
            <v/>
          </cell>
          <cell r="AQ630" t="str">
            <v/>
          </cell>
          <cell r="AR630" t="str">
            <v/>
          </cell>
          <cell r="AS630" t="str">
            <v/>
          </cell>
          <cell r="AT630" t="str">
            <v/>
          </cell>
          <cell r="AU630" t="str">
            <v/>
          </cell>
          <cell r="AV630" t="str">
            <v/>
          </cell>
          <cell r="AW630" t="str">
            <v/>
          </cell>
          <cell r="AX630" t="str">
            <v/>
          </cell>
          <cell r="AY630" t="str">
            <v/>
          </cell>
          <cell r="AZ630" t="str">
            <v/>
          </cell>
          <cell r="BA630" t="str">
            <v/>
          </cell>
          <cell r="BB630" t="str">
            <v/>
          </cell>
          <cell r="BC630" t="str">
            <v/>
          </cell>
          <cell r="BD630" t="str">
            <v/>
          </cell>
          <cell r="BE630" t="str">
            <v/>
          </cell>
          <cell r="BF630" t="str">
            <v/>
          </cell>
          <cell r="BG630" t="str">
            <v/>
          </cell>
          <cell r="BH630" t="str">
            <v/>
          </cell>
          <cell r="BI630" t="str">
            <v/>
          </cell>
          <cell r="BJ630" t="str">
            <v/>
          </cell>
          <cell r="BK630" t="str">
            <v/>
          </cell>
          <cell r="BL630" t="str">
            <v/>
          </cell>
          <cell r="BM630" t="str">
            <v/>
          </cell>
          <cell r="BN630" t="str">
            <v/>
          </cell>
          <cell r="BO630" t="str">
            <v/>
          </cell>
          <cell r="BP630">
            <v>0</v>
          </cell>
        </row>
        <row r="631">
          <cell r="A631" t="str">
            <v>Magesmith</v>
          </cell>
          <cell r="B631" t="str">
            <v>Msm</v>
          </cell>
          <cell r="C631">
            <v>0</v>
          </cell>
          <cell r="G631" t="str">
            <v>1st:]Ignore Prerequisites (Ex)[Can create items as if able to cast any 1st lvl spell.</v>
          </cell>
          <cell r="H631" t="str">
            <v>1st:]Bonus Feat (Ex)[1 earned.  Any item creation, Master Artisan, or Skill Focus (Craft(any))</v>
          </cell>
          <cell r="I631" t="str">
            <v>2nd:]Reduced XP Cost (Ex)[XP cost reduced by 5%.</v>
          </cell>
          <cell r="J631" t="str">
            <v>3rd:]Fast Crafting (Ex)[1/day to create per 1,500gp of value.</v>
          </cell>
          <cell r="K631" t="str">
            <v>3rd:]Signature Rune (Su)[Develope a signature rune.  Any item bearing this rune is</v>
          </cell>
          <cell r="L631" t="str">
            <v>][5lbs. lighter when carried by someone marked with your arcane mark.</v>
          </cell>
          <cell r="AK631" t="str">
            <v/>
          </cell>
          <cell r="AL631" t="str">
            <v/>
          </cell>
          <cell r="AM631" t="str">
            <v/>
          </cell>
          <cell r="AN631" t="str">
            <v/>
          </cell>
          <cell r="AO631" t="str">
            <v/>
          </cell>
          <cell r="AP631" t="str">
            <v/>
          </cell>
          <cell r="AQ631" t="str">
            <v/>
          </cell>
          <cell r="AR631" t="str">
            <v/>
          </cell>
          <cell r="AS631" t="str">
            <v/>
          </cell>
          <cell r="AT631" t="str">
            <v/>
          </cell>
          <cell r="AU631" t="str">
            <v/>
          </cell>
          <cell r="AV631" t="str">
            <v/>
          </cell>
          <cell r="AW631" t="str">
            <v/>
          </cell>
          <cell r="AX631" t="str">
            <v/>
          </cell>
          <cell r="AY631" t="str">
            <v/>
          </cell>
          <cell r="AZ631" t="str">
            <v/>
          </cell>
          <cell r="BA631" t="str">
            <v/>
          </cell>
          <cell r="BB631" t="str">
            <v/>
          </cell>
          <cell r="BC631" t="str">
            <v/>
          </cell>
          <cell r="BD631" t="str">
            <v/>
          </cell>
          <cell r="BE631" t="str">
            <v/>
          </cell>
          <cell r="BF631" t="str">
            <v/>
          </cell>
          <cell r="BG631" t="str">
            <v/>
          </cell>
          <cell r="BH631" t="str">
            <v/>
          </cell>
          <cell r="BI631" t="str">
            <v/>
          </cell>
          <cell r="BJ631" t="str">
            <v/>
          </cell>
          <cell r="BK631" t="str">
            <v/>
          </cell>
          <cell r="BL631" t="str">
            <v/>
          </cell>
          <cell r="BM631" t="str">
            <v/>
          </cell>
          <cell r="BN631" t="str">
            <v/>
          </cell>
          <cell r="BO631" t="str">
            <v/>
          </cell>
          <cell r="BP631">
            <v>0</v>
          </cell>
        </row>
        <row r="632">
          <cell r="A632" t="str">
            <v>Master Alchemist</v>
          </cell>
          <cell r="B632" t="str">
            <v>.</v>
          </cell>
          <cell r="C632">
            <v>0</v>
          </cell>
          <cell r="G632" t="str">
            <v>1st:]Spells per day[+1 spellcasting level per Master Alchemist class level.</v>
          </cell>
          <cell r="H632" t="str">
            <v xml:space="preserve">1st:]Brew 2/day[Can brew two potions (totalling no more than </v>
          </cell>
          <cell r="I632" t="str">
            <v>][1,000 GP market value) in one day (an 8-hour period) instead of one.</v>
          </cell>
          <cell r="J632" t="str">
            <v>2nd:]Brew Potion (4th)[Can brew potions of 4th-level spells.</v>
          </cell>
          <cell r="K632" t="str">
            <v>][(Market price: 50 GP per spell level times level of caster.)</v>
          </cell>
          <cell r="L632" t="str">
            <v>3rd:]Brew Potion (5th)[Can brew potions of 5th-level spells.</v>
          </cell>
          <cell r="M632" t="str">
            <v>][(Market price: 50 GP per spell level times level of caster.)</v>
          </cell>
          <cell r="N632" t="str">
            <v>4th:]Brew Potion (6th)[Can brew potions of 6th-level spells.</v>
          </cell>
          <cell r="O632" t="str">
            <v>][(Market price: 50 GP per spell level times level of caster.)</v>
          </cell>
          <cell r="P632" t="str">
            <v xml:space="preserve">5th:]Brew 3/day[Can brew three potions (totalling no more than </v>
          </cell>
          <cell r="Q632" t="str">
            <v>][1,000 GP market value) in one day (an 8-hour period) instead of one.</v>
          </cell>
          <cell r="R632" t="str">
            <v xml:space="preserve">6th:]Improved Identification[Needs no alchemy equipment, spends </v>
          </cell>
          <cell r="S632" t="str">
            <v>][no GP, and requires only 1 minute to identify.  (+10 to DC to identify).</v>
          </cell>
          <cell r="T632" t="str">
            <v>][No retries.  If fails, use normal identification rules (Alchemy skill).</v>
          </cell>
          <cell r="U632" t="str">
            <v>7th:]Brew Potion (7th)[Can brew potions of 7th-level spells.</v>
          </cell>
          <cell r="V632" t="str">
            <v>][(Market price: 50 GP per spell level times level of caster.)</v>
          </cell>
          <cell r="W632" t="str">
            <v>8th:]Brew Potion (8th)[Can brew potions of 8th-level spells.</v>
          </cell>
          <cell r="X632" t="str">
            <v>][(Market price: 50 GP per spell level times level of caster.)</v>
          </cell>
          <cell r="Y632" t="str">
            <v xml:space="preserve">9th:]Brew 4/day[Can brew four potions (totalling no more than </v>
          </cell>
          <cell r="Z632" t="str">
            <v>][1,000 GP market value) in one day (an 8-hour period) instead of one.</v>
          </cell>
          <cell r="AA632" t="str">
            <v>10th:]Brew Potion (9th)[Can brew potions of 9th-level spells.</v>
          </cell>
          <cell r="AB632" t="str">
            <v>][(Market price: 50 GP per spell level times level of caster.)</v>
          </cell>
          <cell r="AK632" t="str">
            <v/>
          </cell>
          <cell r="AL632" t="str">
            <v/>
          </cell>
          <cell r="AM632" t="str">
            <v/>
          </cell>
          <cell r="AN632" t="str">
            <v/>
          </cell>
          <cell r="AO632" t="str">
            <v/>
          </cell>
          <cell r="AP632" t="str">
            <v/>
          </cell>
          <cell r="AQ632" t="str">
            <v/>
          </cell>
          <cell r="AR632" t="str">
            <v/>
          </cell>
          <cell r="AS632" t="str">
            <v/>
          </cell>
          <cell r="AT632" t="str">
            <v/>
          </cell>
          <cell r="AU632" t="str">
            <v/>
          </cell>
          <cell r="AV632" t="str">
            <v/>
          </cell>
          <cell r="AW632" t="str">
            <v/>
          </cell>
          <cell r="AX632" t="str">
            <v/>
          </cell>
          <cell r="AY632" t="str">
            <v/>
          </cell>
          <cell r="AZ632" t="str">
            <v/>
          </cell>
          <cell r="BA632" t="str">
            <v/>
          </cell>
          <cell r="BB632" t="str">
            <v/>
          </cell>
          <cell r="BC632" t="str">
            <v/>
          </cell>
          <cell r="BD632" t="str">
            <v/>
          </cell>
          <cell r="BE632" t="str">
            <v/>
          </cell>
          <cell r="BF632" t="str">
            <v/>
          </cell>
          <cell r="BG632" t="str">
            <v/>
          </cell>
          <cell r="BH632" t="str">
            <v/>
          </cell>
          <cell r="BI632" t="str">
            <v/>
          </cell>
          <cell r="BJ632" t="str">
            <v/>
          </cell>
          <cell r="BK632" t="str">
            <v/>
          </cell>
          <cell r="BL632" t="str">
            <v/>
          </cell>
          <cell r="BM632" t="str">
            <v/>
          </cell>
          <cell r="BN632" t="str">
            <v/>
          </cell>
          <cell r="BO632" t="str">
            <v/>
          </cell>
          <cell r="BP632">
            <v>0</v>
          </cell>
        </row>
        <row r="633">
          <cell r="A633" t="str">
            <v>Master of Chains</v>
          </cell>
          <cell r="B633" t="str">
            <v>Moc</v>
          </cell>
          <cell r="C633">
            <v>0</v>
          </cell>
          <cell r="G633" t="str">
            <v>1st:]Scare (Su)[Std action; induce Fear (claster lvl: lvl)(Lvl/day)</v>
          </cell>
          <cell r="H633" t="str">
            <v>2nd:]Climb fighting[No climbing penalties</v>
          </cell>
          <cell r="I633" t="str">
            <v>3rd:]Superior Weapon Focus[Addl +1 to attack rolls with chains</v>
          </cell>
          <cell r="J633" t="str">
            <v>4th:]Chain Bind[Full-round; locks chain around sml, med, lrg; Escape Artist dc25, Str check dc30</v>
          </cell>
          <cell r="K633" t="str">
            <v>5th:]Chain Armor[w/ 20' of chain- +5 Armor Bonus, -2 check pen, 30% arcane fail</v>
          </cell>
          <cell r="L633" t="str">
            <v>5th:]Double Chain[Use chain as dbl weapon, or single w/ reach</v>
          </cell>
          <cell r="M633" t="str">
            <v>6th:]Deflect Attacks (Ex)[Mv-Equiv; +4 deflection AC from 180 degree arc</v>
          </cell>
          <cell r="N633" t="str">
            <v>6th:]Extra Lash[Full attack action; Addl 1d6 dmg w/ spiked chain</v>
          </cell>
          <cell r="O633" t="str">
            <v>7th:]Superior Weapon Specialization[Addl +2 to dmg with a chain</v>
          </cell>
          <cell r="P633" t="str">
            <v>8th:]Superior Barbed Chain[Causes bleeding</v>
          </cell>
          <cell r="Q633" t="str">
            <v>9th:]Swinging attack[Full-round; swing 10', foe is flat-footed, +2 attack, +3d6 dmg</v>
          </cell>
          <cell r="R633" t="str">
            <v>10th:]Chain Mastery (Su)["Animate Rope", but with chains for 10 rnds</v>
          </cell>
          <cell r="AK633" t="str">
            <v/>
          </cell>
          <cell r="AL633" t="str">
            <v/>
          </cell>
          <cell r="AM633" t="str">
            <v/>
          </cell>
          <cell r="AN633" t="str">
            <v/>
          </cell>
          <cell r="AO633" t="str">
            <v/>
          </cell>
          <cell r="AP633" t="str">
            <v/>
          </cell>
          <cell r="AQ633" t="str">
            <v/>
          </cell>
          <cell r="AR633" t="str">
            <v/>
          </cell>
          <cell r="AS633" t="str">
            <v/>
          </cell>
          <cell r="AT633" t="str">
            <v/>
          </cell>
          <cell r="AU633" t="str">
            <v/>
          </cell>
          <cell r="AV633" t="str">
            <v/>
          </cell>
          <cell r="AW633" t="str">
            <v/>
          </cell>
          <cell r="AX633" t="str">
            <v/>
          </cell>
          <cell r="AY633" t="str">
            <v/>
          </cell>
          <cell r="AZ633" t="str">
            <v/>
          </cell>
          <cell r="BA633" t="str">
            <v/>
          </cell>
          <cell r="BB633" t="str">
            <v/>
          </cell>
          <cell r="BC633" t="str">
            <v/>
          </cell>
          <cell r="BD633" t="str">
            <v/>
          </cell>
          <cell r="BE633" t="str">
            <v/>
          </cell>
          <cell r="BF633" t="str">
            <v/>
          </cell>
          <cell r="BG633" t="str">
            <v/>
          </cell>
          <cell r="BH633" t="str">
            <v/>
          </cell>
          <cell r="BI633" t="str">
            <v/>
          </cell>
          <cell r="BJ633" t="str">
            <v/>
          </cell>
          <cell r="BK633" t="str">
            <v/>
          </cell>
          <cell r="BL633" t="str">
            <v/>
          </cell>
          <cell r="BM633" t="str">
            <v/>
          </cell>
          <cell r="BN633" t="str">
            <v/>
          </cell>
          <cell r="BO633" t="str">
            <v/>
          </cell>
          <cell r="BP633">
            <v>0</v>
          </cell>
        </row>
        <row r="634">
          <cell r="A634" t="str">
            <v>Master of Shrouds</v>
          </cell>
          <cell r="B634" t="str">
            <v>Mshr</v>
          </cell>
          <cell r="C634">
            <v>0</v>
          </cell>
          <cell r="D634" t="str">
            <v>]Light, Medium, Heavy Armor[</v>
          </cell>
          <cell r="E634" t="str">
            <v>]Shield Use[</v>
          </cell>
          <cell r="F634" t="str">
            <v>]Simple Weapons[</v>
          </cell>
          <cell r="G634" t="str">
            <v xml:space="preserve">]Summon Undead special notes[May set a shorter duration than </v>
          </cell>
          <cell r="H634" t="str">
            <v>][1 round per caster level.  If summoned undead remain after last</v>
          </cell>
          <cell r="I634" t="str">
            <v>][enemy is gone, they attack the Master of Shrouds, unless he</v>
          </cell>
          <cell r="J634" t="str">
            <v>][succeeds at a turning check for each creature every round until</v>
          </cell>
          <cell r="K634" t="str">
            <v>][they disappear.</v>
          </cell>
          <cell r="L634" t="str">
            <v>1st:]Bonus Domains[gains access to Death, Evil, and Protection</v>
          </cell>
          <cell r="M634" t="str">
            <v>1st:]Spells per day[+1 level per level of Master of Shrouds.</v>
          </cell>
          <cell r="N634" t="str">
            <v>1st:]Special spells[Masters of Shrouds gain access to</v>
          </cell>
          <cell r="O634" t="str">
            <v>][additional spells.  See DotF p. 69 for this list.</v>
          </cell>
          <cell r="P634" t="str">
            <v>1st:]Extra Turning[Class feat; +4 turning attempts per day</v>
          </cell>
          <cell r="Q634" t="str">
            <v>][(enter in "Feats: Character can select" for effect)</v>
          </cell>
          <cell r="R634" t="str">
            <v>3rd:]Summon Undead I (Sp)[Summon up to 2 Shadows &amp; Allips</v>
          </cell>
          <cell r="S634" t="str">
            <v>5th:]Summon Undead II (Sp)[Summon two Wraiths, or up to four</v>
          </cell>
          <cell r="T634" t="str">
            <v>][Shadows &amp; Allips (any combination)</v>
          </cell>
          <cell r="U634" t="str">
            <v>7th:]Summon Undead III (Sp)[Summon two specters, or up to</v>
          </cell>
          <cell r="V634" t="str">
            <v>][four Wraiths, Shadows, and Allips (any combination)</v>
          </cell>
          <cell r="W634" t="str">
            <v>9th:]Summon Undead IV (Sp)[Summon any eight undead, any</v>
          </cell>
          <cell r="X634" t="str">
            <v>][combination of Specters, Wraiths, Shadows, and Allips.</v>
          </cell>
          <cell r="AK634" t="str">
            <v/>
          </cell>
          <cell r="AL634" t="str">
            <v/>
          </cell>
          <cell r="AM634" t="str">
            <v/>
          </cell>
          <cell r="AN634" t="str">
            <v/>
          </cell>
          <cell r="AO634" t="str">
            <v/>
          </cell>
          <cell r="AP634" t="str">
            <v/>
          </cell>
          <cell r="AQ634" t="str">
            <v/>
          </cell>
          <cell r="AR634" t="str">
            <v/>
          </cell>
          <cell r="AS634" t="str">
            <v/>
          </cell>
          <cell r="AT634" t="str">
            <v/>
          </cell>
          <cell r="AU634" t="str">
            <v/>
          </cell>
          <cell r="AV634" t="str">
            <v/>
          </cell>
          <cell r="AW634" t="str">
            <v/>
          </cell>
          <cell r="AX634" t="str">
            <v/>
          </cell>
          <cell r="AY634" t="str">
            <v/>
          </cell>
          <cell r="AZ634" t="str">
            <v/>
          </cell>
          <cell r="BA634" t="str">
            <v/>
          </cell>
          <cell r="BB634" t="str">
            <v/>
          </cell>
          <cell r="BC634" t="str">
            <v/>
          </cell>
          <cell r="BD634" t="str">
            <v/>
          </cell>
          <cell r="BE634" t="str">
            <v/>
          </cell>
          <cell r="BF634" t="str">
            <v/>
          </cell>
          <cell r="BG634" t="str">
            <v/>
          </cell>
          <cell r="BH634" t="str">
            <v/>
          </cell>
          <cell r="BI634" t="str">
            <v/>
          </cell>
          <cell r="BJ634" t="str">
            <v/>
          </cell>
          <cell r="BK634" t="str">
            <v/>
          </cell>
          <cell r="BL634" t="str">
            <v/>
          </cell>
          <cell r="BM634" t="str">
            <v/>
          </cell>
          <cell r="BN634" t="str">
            <v/>
          </cell>
          <cell r="BO634" t="str">
            <v/>
          </cell>
          <cell r="BP634">
            <v>0</v>
          </cell>
        </row>
        <row r="635">
          <cell r="A635" t="str">
            <v>Master of the Akasha</v>
          </cell>
          <cell r="C635">
            <v>0</v>
          </cell>
          <cell r="AK635" t="str">
            <v/>
          </cell>
          <cell r="AL635" t="str">
            <v/>
          </cell>
          <cell r="AM635" t="str">
            <v/>
          </cell>
          <cell r="AN635" t="str">
            <v/>
          </cell>
          <cell r="AO635" t="str">
            <v/>
          </cell>
          <cell r="AP635" t="str">
            <v/>
          </cell>
          <cell r="AQ635" t="str">
            <v/>
          </cell>
          <cell r="AR635" t="str">
            <v/>
          </cell>
          <cell r="AS635" t="str">
            <v/>
          </cell>
          <cell r="AT635" t="str">
            <v/>
          </cell>
          <cell r="AU635" t="str">
            <v/>
          </cell>
          <cell r="AV635" t="str">
            <v/>
          </cell>
          <cell r="AW635" t="str">
            <v/>
          </cell>
          <cell r="AX635" t="str">
            <v/>
          </cell>
          <cell r="AY635" t="str">
            <v/>
          </cell>
          <cell r="AZ635" t="str">
            <v/>
          </cell>
          <cell r="BA635" t="str">
            <v/>
          </cell>
          <cell r="BB635" t="str">
            <v/>
          </cell>
          <cell r="BC635" t="str">
            <v/>
          </cell>
          <cell r="BD635" t="str">
            <v/>
          </cell>
          <cell r="BE635" t="str">
            <v/>
          </cell>
          <cell r="BF635" t="str">
            <v/>
          </cell>
          <cell r="BG635" t="str">
            <v/>
          </cell>
          <cell r="BH635" t="str">
            <v/>
          </cell>
          <cell r="BI635" t="str">
            <v/>
          </cell>
          <cell r="BJ635" t="str">
            <v/>
          </cell>
          <cell r="BK635" t="str">
            <v/>
          </cell>
          <cell r="BL635" t="str">
            <v/>
          </cell>
          <cell r="BM635" t="str">
            <v/>
          </cell>
          <cell r="BN635" t="str">
            <v/>
          </cell>
          <cell r="BO635" t="str">
            <v/>
          </cell>
          <cell r="BP635">
            <v>0</v>
          </cell>
        </row>
        <row r="636">
          <cell r="A636" t="str">
            <v>Master Samurai</v>
          </cell>
          <cell r="B636" t="str">
            <v>Msm</v>
          </cell>
          <cell r="C636">
            <v>0</v>
          </cell>
          <cell r="D636" t="str">
            <v>]Light, Medium, Heavy Armor[</v>
          </cell>
          <cell r="E636" t="str">
            <v>]Shield Use[</v>
          </cell>
          <cell r="F636" t="str">
            <v>]Simple, Martial Weapons[</v>
          </cell>
          <cell r="G636" t="str">
            <v>]Code[Must follow a code of conduct to remain a Master Samurai.</v>
          </cell>
          <cell r="H636" t="str">
            <v>]Support[Receive support from overlord.</v>
          </cell>
          <cell r="I636" t="str">
            <v>][Room, Board, transportation, normal (incl. Mstrwk) arms, and armor.</v>
          </cell>
          <cell r="J636" t="str">
            <v>1st:]Skill Bonus: Tumble[+2 competence bonus on all Tumble checks</v>
          </cell>
          <cell r="K636" t="str">
            <v>1st:]Great Cleave[make any number of Cleave attacks per round.</v>
          </cell>
          <cell r="L636" t="str">
            <v>2nd:]Supreme Cleave[May make one 5' step before a Cleave attack.</v>
          </cell>
          <cell r="M636" t="str">
            <v>2nd:]Blades of Fury[If Master Samurai delays katana attack until</v>
          </cell>
          <cell r="N636" t="str">
            <v>][after he is attacked, he gets a +2 bonus to hit and damage</v>
          </cell>
          <cell r="O636" t="str">
            <v>3rd:]Supreme Mobility[+6 to AC instead of +4 (Mobility)</v>
          </cell>
          <cell r="P636" t="str">
            <v>4th:]Blades of Death[Two-handed Katana adds double STR mod.</v>
          </cell>
          <cell r="Q636" t="str">
            <v>5th:]Ki Strength 1/day (Ex)[+2 to STR score for WIS mod rounds</v>
          </cell>
          <cell r="R636" t="str">
            <v>6th:]Ki Attack 1/day (Ex)[One attack, his weapon is considered</v>
          </cell>
          <cell r="S636" t="str">
            <v>][to be enchanted at his WIS mod, until a successful hit, to bypass DR.</v>
          </cell>
          <cell r="T636" t="str">
            <v>7th:]Ki Strength 2/day (Ex)[+2 to STR score for WIS mod rounds</v>
          </cell>
          <cell r="U636" t="str">
            <v>8th:]Ki Attack 2/day (Ex)[One attack, his weapon is considered</v>
          </cell>
          <cell r="V636" t="str">
            <v>][to be enchanted at his WIS mod, until a successful hit, to bypass DR.</v>
          </cell>
          <cell r="W636" t="str">
            <v>9th:]Ki Strength 3/day (Ex)[+2 to STR score for WIS mod rounds</v>
          </cell>
          <cell r="X636" t="str">
            <v>10th:]Ki Attack 3/day (Ex)[One attack, his weapon is considered</v>
          </cell>
          <cell r="Y636" t="str">
            <v>][to be enchanted at his WIS mod, until a successful hit, to bypass DR.</v>
          </cell>
          <cell r="AK636" t="str">
            <v/>
          </cell>
          <cell r="AL636" t="str">
            <v/>
          </cell>
          <cell r="AM636" t="str">
            <v/>
          </cell>
          <cell r="AN636" t="str">
            <v/>
          </cell>
          <cell r="AO636" t="str">
            <v/>
          </cell>
          <cell r="AP636" t="str">
            <v/>
          </cell>
          <cell r="AQ636" t="str">
            <v/>
          </cell>
          <cell r="AR636" t="str">
            <v/>
          </cell>
          <cell r="AS636" t="str">
            <v/>
          </cell>
          <cell r="AT636" t="str">
            <v/>
          </cell>
          <cell r="AU636" t="str">
            <v/>
          </cell>
          <cell r="AV636" t="str">
            <v/>
          </cell>
          <cell r="AW636" t="str">
            <v/>
          </cell>
          <cell r="AX636" t="str">
            <v/>
          </cell>
          <cell r="AY636" t="str">
            <v/>
          </cell>
          <cell r="AZ636" t="str">
            <v/>
          </cell>
          <cell r="BA636" t="str">
            <v/>
          </cell>
          <cell r="BB636" t="str">
            <v/>
          </cell>
          <cell r="BC636" t="str">
            <v/>
          </cell>
          <cell r="BD636" t="str">
            <v/>
          </cell>
          <cell r="BE636" t="str">
            <v/>
          </cell>
          <cell r="BF636" t="str">
            <v/>
          </cell>
          <cell r="BG636" t="str">
            <v/>
          </cell>
          <cell r="BH636" t="str">
            <v/>
          </cell>
          <cell r="BI636" t="str">
            <v/>
          </cell>
          <cell r="BJ636" t="str">
            <v/>
          </cell>
          <cell r="BK636" t="str">
            <v/>
          </cell>
          <cell r="BL636" t="str">
            <v/>
          </cell>
          <cell r="BM636" t="str">
            <v/>
          </cell>
          <cell r="BN636" t="str">
            <v/>
          </cell>
          <cell r="BO636" t="str">
            <v/>
          </cell>
          <cell r="BP636">
            <v>0</v>
          </cell>
        </row>
        <row r="637">
          <cell r="A637" t="str">
            <v>Master Summoner</v>
          </cell>
          <cell r="C637">
            <v>0</v>
          </cell>
          <cell r="AK637" t="str">
            <v/>
          </cell>
          <cell r="AL637" t="str">
            <v/>
          </cell>
          <cell r="AM637" t="str">
            <v/>
          </cell>
          <cell r="AN637" t="str">
            <v/>
          </cell>
          <cell r="AO637" t="str">
            <v/>
          </cell>
          <cell r="AP637" t="str">
            <v/>
          </cell>
          <cell r="AQ637" t="str">
            <v/>
          </cell>
          <cell r="AR637" t="str">
            <v/>
          </cell>
          <cell r="AS637" t="str">
            <v/>
          </cell>
          <cell r="AT637" t="str">
            <v/>
          </cell>
          <cell r="AU637" t="str">
            <v/>
          </cell>
          <cell r="AV637" t="str">
            <v/>
          </cell>
          <cell r="AW637" t="str">
            <v/>
          </cell>
          <cell r="AX637" t="str">
            <v/>
          </cell>
          <cell r="AY637" t="str">
            <v/>
          </cell>
          <cell r="AZ637" t="str">
            <v/>
          </cell>
          <cell r="BA637" t="str">
            <v/>
          </cell>
          <cell r="BB637" t="str">
            <v/>
          </cell>
          <cell r="BC637" t="str">
            <v/>
          </cell>
          <cell r="BD637" t="str">
            <v/>
          </cell>
          <cell r="BE637" t="str">
            <v/>
          </cell>
          <cell r="BF637" t="str">
            <v/>
          </cell>
          <cell r="BG637" t="str">
            <v/>
          </cell>
          <cell r="BH637" t="str">
            <v/>
          </cell>
          <cell r="BI637" t="str">
            <v/>
          </cell>
          <cell r="BJ637" t="str">
            <v/>
          </cell>
          <cell r="BK637" t="str">
            <v/>
          </cell>
          <cell r="BL637" t="str">
            <v/>
          </cell>
          <cell r="BM637" t="str">
            <v/>
          </cell>
          <cell r="BN637" t="str">
            <v/>
          </cell>
          <cell r="BO637" t="str">
            <v/>
          </cell>
          <cell r="BP637">
            <v>0</v>
          </cell>
        </row>
        <row r="638">
          <cell r="A638" t="str">
            <v>Mastermind</v>
          </cell>
          <cell r="C638">
            <v>0</v>
          </cell>
          <cell r="AK638" t="str">
            <v/>
          </cell>
          <cell r="AL638" t="str">
            <v/>
          </cell>
          <cell r="AM638" t="str">
            <v/>
          </cell>
          <cell r="AN638" t="str">
            <v/>
          </cell>
          <cell r="AO638" t="str">
            <v/>
          </cell>
          <cell r="AP638" t="str">
            <v/>
          </cell>
          <cell r="AQ638" t="str">
            <v/>
          </cell>
          <cell r="AR638" t="str">
            <v/>
          </cell>
          <cell r="AS638" t="str">
            <v/>
          </cell>
          <cell r="AT638" t="str">
            <v/>
          </cell>
          <cell r="AU638" t="str">
            <v/>
          </cell>
          <cell r="AV638" t="str">
            <v/>
          </cell>
          <cell r="AW638" t="str">
            <v/>
          </cell>
          <cell r="AX638" t="str">
            <v/>
          </cell>
          <cell r="AY638" t="str">
            <v/>
          </cell>
          <cell r="AZ638" t="str">
            <v/>
          </cell>
          <cell r="BA638" t="str">
            <v/>
          </cell>
          <cell r="BB638" t="str">
            <v/>
          </cell>
          <cell r="BC638" t="str">
            <v/>
          </cell>
          <cell r="BD638" t="str">
            <v/>
          </cell>
          <cell r="BE638" t="str">
            <v/>
          </cell>
          <cell r="BF638" t="str">
            <v/>
          </cell>
          <cell r="BG638" t="str">
            <v/>
          </cell>
          <cell r="BH638" t="str">
            <v/>
          </cell>
          <cell r="BI638" t="str">
            <v/>
          </cell>
          <cell r="BJ638" t="str">
            <v/>
          </cell>
          <cell r="BK638" t="str">
            <v/>
          </cell>
          <cell r="BL638" t="str">
            <v/>
          </cell>
          <cell r="BM638" t="str">
            <v/>
          </cell>
          <cell r="BN638" t="str">
            <v/>
          </cell>
          <cell r="BO638" t="str">
            <v/>
          </cell>
          <cell r="BP638">
            <v>0</v>
          </cell>
        </row>
        <row r="639">
          <cell r="A639" t="str">
            <v>Matsu Elite Guard</v>
          </cell>
          <cell r="C639">
            <v>0</v>
          </cell>
          <cell r="AK639" t="str">
            <v/>
          </cell>
          <cell r="AL639" t="str">
            <v/>
          </cell>
          <cell r="AM639" t="str">
            <v/>
          </cell>
          <cell r="AN639" t="str">
            <v/>
          </cell>
          <cell r="AO639" t="str">
            <v/>
          </cell>
          <cell r="AP639" t="str">
            <v/>
          </cell>
          <cell r="AQ639" t="str">
            <v/>
          </cell>
          <cell r="AR639" t="str">
            <v/>
          </cell>
          <cell r="AS639" t="str">
            <v/>
          </cell>
          <cell r="AT639" t="str">
            <v/>
          </cell>
          <cell r="AU639" t="str">
            <v/>
          </cell>
          <cell r="AV639" t="str">
            <v/>
          </cell>
          <cell r="AW639" t="str">
            <v/>
          </cell>
          <cell r="AX639" t="str">
            <v/>
          </cell>
          <cell r="AY639" t="str">
            <v/>
          </cell>
          <cell r="AZ639" t="str">
            <v/>
          </cell>
          <cell r="BA639" t="str">
            <v/>
          </cell>
          <cell r="BB639" t="str">
            <v/>
          </cell>
          <cell r="BC639" t="str">
            <v/>
          </cell>
          <cell r="BD639" t="str">
            <v/>
          </cell>
          <cell r="BE639" t="str">
            <v/>
          </cell>
          <cell r="BF639" t="str">
            <v/>
          </cell>
          <cell r="BG639" t="str">
            <v/>
          </cell>
          <cell r="BH639" t="str">
            <v/>
          </cell>
          <cell r="BI639" t="str">
            <v/>
          </cell>
          <cell r="BJ639" t="str">
            <v/>
          </cell>
          <cell r="BK639" t="str">
            <v/>
          </cell>
          <cell r="BL639" t="str">
            <v/>
          </cell>
          <cell r="BM639" t="str">
            <v/>
          </cell>
          <cell r="BN639" t="str">
            <v/>
          </cell>
          <cell r="BO639" t="str">
            <v/>
          </cell>
          <cell r="BP639">
            <v>0</v>
          </cell>
        </row>
        <row r="640">
          <cell r="A640" t="str">
            <v>Meditant</v>
          </cell>
          <cell r="B640" t="str">
            <v>Med</v>
          </cell>
          <cell r="C640">
            <v>0</v>
          </cell>
          <cell r="G640" t="str">
            <v>1st:]Psionic Combat Modes (Sp)[ as a psychic warrior</v>
          </cell>
          <cell r="H640" t="str">
            <v>1st:]Psicrystal Level (Ex)[ at each level</v>
          </cell>
          <cell r="I640" t="str">
            <v>1st:]+1 Psion Caster Level (Sp)[    at level 1-3,5-8,10</v>
          </cell>
          <cell r="J640" t="str">
            <v>1st:]Psychic Meditation feat(Ex)[ at lvl 1,2,3</v>
          </cell>
          <cell r="K640" t="str">
            <v>1st:]Inner Peace 1 (Ex)[Meditation time is reduced by 5 minutes at 1st, 3rd, 5th, and 7th levels (minimum of 1 minute).</v>
          </cell>
          <cell r="L640" t="str">
            <v>2nd:]Prepared Mind (Su)[ add half meditant levels as a modifier to the defender's Will save DC for psionic combat. Usable per day: 1 at lvl2, 2 at lvl4, 3 at lvl6, 4 at lvl8</v>
          </cell>
          <cell r="M640" t="str">
            <v>4th:]Intense Psychic Meditation feat(Ex)[ at lvl 4-10</v>
          </cell>
          <cell r="N640" t="str">
            <v>9th:]Ethereal Form (Su)[The meditant can become ethereal and return back to material existence at will as a standard action 3 times/day</v>
          </cell>
          <cell r="O640" t="str">
            <v>10th:]Inner Harmony (Su)[Once the meditant has gained the ability to intensely meditate and activate all seven psychic energy centers (via the Intense Psychic Meditation feat), the duration for the bonuses increases by 4 hours</v>
          </cell>
          <cell r="AK640" t="str">
            <v/>
          </cell>
          <cell r="AL640" t="str">
            <v/>
          </cell>
          <cell r="AM640" t="str">
            <v/>
          </cell>
          <cell r="AN640" t="str">
            <v/>
          </cell>
          <cell r="AO640" t="str">
            <v/>
          </cell>
          <cell r="AP640" t="str">
            <v/>
          </cell>
          <cell r="AQ640" t="str">
            <v/>
          </cell>
          <cell r="AR640" t="str">
            <v/>
          </cell>
          <cell r="AS640" t="str">
            <v/>
          </cell>
          <cell r="AT640" t="str">
            <v/>
          </cell>
          <cell r="AU640" t="str">
            <v/>
          </cell>
          <cell r="AV640" t="str">
            <v/>
          </cell>
          <cell r="AW640" t="str">
            <v/>
          </cell>
          <cell r="AX640" t="str">
            <v/>
          </cell>
          <cell r="AY640" t="str">
            <v/>
          </cell>
          <cell r="AZ640" t="str">
            <v/>
          </cell>
          <cell r="BA640" t="str">
            <v/>
          </cell>
          <cell r="BB640" t="str">
            <v/>
          </cell>
          <cell r="BC640" t="str">
            <v/>
          </cell>
          <cell r="BD640" t="str">
            <v/>
          </cell>
          <cell r="BE640" t="str">
            <v/>
          </cell>
          <cell r="BF640" t="str">
            <v/>
          </cell>
          <cell r="BG640" t="str">
            <v/>
          </cell>
          <cell r="BH640" t="str">
            <v/>
          </cell>
          <cell r="BI640" t="str">
            <v/>
          </cell>
          <cell r="BJ640" t="str">
            <v/>
          </cell>
          <cell r="BK640" t="str">
            <v/>
          </cell>
          <cell r="BL640" t="str">
            <v/>
          </cell>
          <cell r="BM640" t="str">
            <v/>
          </cell>
          <cell r="BN640" t="str">
            <v/>
          </cell>
          <cell r="BO640" t="str">
            <v/>
          </cell>
          <cell r="BP640">
            <v>0</v>
          </cell>
        </row>
        <row r="641">
          <cell r="A641" t="str">
            <v>Mercenary Captain</v>
          </cell>
          <cell r="B641" t="str">
            <v>.</v>
          </cell>
          <cell r="C641">
            <v>0</v>
          </cell>
          <cell r="D641" t="str">
            <v>]Light, Medium, Heavy Armor[</v>
          </cell>
          <cell r="E641" t="str">
            <v>]Shield Use[</v>
          </cell>
          <cell r="F641" t="str">
            <v>]Simple, Martial Weapons[</v>
          </cell>
          <cell r="G641" t="str">
            <v>1st:]Grizzled (Ex)[+6 morale bonus to all saves against fear, both magical &amp; mundane.</v>
          </cell>
          <cell r="H641" t="str">
            <v>][All allies within 10' receive a +2 morale bonus.</v>
          </cell>
          <cell r="I641" t="str">
            <v>1st:]War Cry (Su)[As the bardic ability inspire courage for -2 rounds 0/day.</v>
          </cell>
          <cell r="J641" t="str">
            <v>2nd:]Attack Drill (Su)[0/day inspire allies for -1 round(s) granting an expertise bonus of +0 to attack &amp; damage rolls.</v>
          </cell>
          <cell r="K641" t="str">
            <v>3rd:]Battle Music (Su)[Convey orders for the next round via horn/bugle to allies within 100' with a perform check (DC 15).</v>
          </cell>
          <cell r="L641" t="str">
            <v>][Charge:  +4 morale bonus to initiative &amp; can charge with a +4 bonus to attack &amp; no AC penalty.</v>
          </cell>
          <cell r="M641" t="str">
            <v>][Retreat:  Move 5x speed w/o provoking AoO for 1d6 rounds or until Rally or Regroup is ordered.</v>
          </cell>
          <cell r="N641" t="str">
            <v>][Rally:  +2 morale bonus to shrug off fear/panic/compulsion.  DC same as original save or 20 if none.</v>
          </cell>
          <cell r="O641" t="str">
            <v>][Regroup:  Break out of combat w/o provoking AoO &amp; surround the captain.  -2 penalty to attack on the following round.</v>
          </cell>
          <cell r="P641" t="str">
            <v>][Defend the Line:  Gain an extra AoO against anyone they threaten for 2 rounds.</v>
          </cell>
          <cell r="Q641" t="str">
            <v>4th:]Tactical Superiority (Ex)[0/day after 6 rounds of instruction, allies gain +3 morale bonus to attack &amp; damage rolls.</v>
          </cell>
          <cell r="R641" t="str">
            <v>][Lasts duration of battle or until Retreat is sounded.</v>
          </cell>
          <cell r="S641" t="str">
            <v>6th:]Strategic Master (Ex)[0/day after 10 rounds of instruction, allies gain +3 morale bonus to AC.</v>
          </cell>
          <cell r="T641" t="str">
            <v>][May affect up to 0 allies.  Lasts duration of battle, until Retreat is sounded, or ally leaves combat.</v>
          </cell>
          <cell r="U641" t="str">
            <v>7th:]Without Hesitation (Ex)[Allies under his Leadership (the feat) &amp; in combat with orders, become immune to fear/panic/compulsion.</v>
          </cell>
          <cell r="V641" t="str">
            <v>][Lasts until combat is over or Retreat is sounded.</v>
          </cell>
          <cell r="W641" t="str">
            <v>9th:]Battle Brother (Ex)[Attracts 2 additional cohorts - lieutenant (can give orders) &amp; standard bearer (+1 morale bonus to saves).</v>
          </cell>
          <cell r="X641" t="str">
            <v>10th:]Battle Master (Ex)[Allies fight to the death &amp; receive +4  bonus to AC, attacks, &amp; saves.</v>
          </cell>
          <cell r="AK641" t="str">
            <v/>
          </cell>
          <cell r="AL641" t="str">
            <v/>
          </cell>
          <cell r="AM641" t="str">
            <v/>
          </cell>
          <cell r="AN641" t="str">
            <v/>
          </cell>
          <cell r="AO641" t="str">
            <v/>
          </cell>
          <cell r="AP641" t="str">
            <v/>
          </cell>
          <cell r="AQ641" t="str">
            <v/>
          </cell>
          <cell r="AR641" t="str">
            <v/>
          </cell>
          <cell r="AS641" t="str">
            <v/>
          </cell>
          <cell r="AT641" t="str">
            <v/>
          </cell>
          <cell r="AU641" t="str">
            <v/>
          </cell>
          <cell r="AV641" t="str">
            <v/>
          </cell>
          <cell r="AW641" t="str">
            <v/>
          </cell>
          <cell r="AX641" t="str">
            <v/>
          </cell>
          <cell r="AY641" t="str">
            <v/>
          </cell>
          <cell r="AZ641" t="str">
            <v/>
          </cell>
          <cell r="BA641" t="str">
            <v/>
          </cell>
          <cell r="BB641" t="str">
            <v/>
          </cell>
          <cell r="BC641" t="str">
            <v/>
          </cell>
          <cell r="BD641" t="str">
            <v/>
          </cell>
          <cell r="BE641" t="str">
            <v/>
          </cell>
          <cell r="BF641" t="str">
            <v/>
          </cell>
          <cell r="BG641" t="str">
            <v/>
          </cell>
          <cell r="BH641" t="str">
            <v/>
          </cell>
          <cell r="BI641" t="str">
            <v/>
          </cell>
          <cell r="BJ641" t="str">
            <v/>
          </cell>
          <cell r="BK641" t="str">
            <v/>
          </cell>
          <cell r="BL641" t="str">
            <v/>
          </cell>
          <cell r="BM641" t="str">
            <v/>
          </cell>
          <cell r="BN641" t="str">
            <v/>
          </cell>
          <cell r="BO641" t="str">
            <v/>
          </cell>
          <cell r="BP641">
            <v>0</v>
          </cell>
        </row>
        <row r="642">
          <cell r="A642" t="str">
            <v>Mercenary Ranger</v>
          </cell>
          <cell r="B642" t="str">
            <v>.</v>
          </cell>
          <cell r="C642">
            <v>0</v>
          </cell>
          <cell r="D642" t="str">
            <v>]Light, Medium Armor[</v>
          </cell>
          <cell r="E642" t="str">
            <v>]Shield Use[</v>
          </cell>
          <cell r="F642" t="str">
            <v>]Simple, Martial Weapons[</v>
          </cell>
          <cell r="G642" t="str">
            <v>1st:]Track (Ex)[Bonus Feat.</v>
          </cell>
          <cell r="H642" t="str">
            <v>1st:]Favored Enemy (Ex)[+1 bonus to hit &amp; damage split between 1 to 1 enemy(s).</v>
          </cell>
          <cell r="I642" t="str">
            <v>]Favored Enemy(s):[</v>
          </cell>
          <cell r="J642" t="str">
            <v>1st:]Favored Terrain (Ex)[+2 bonus to Climb, Hide, Intuit Direction, Listen, Move Silently,</v>
          </cell>
          <cell r="K642" t="str">
            <v>][Search, Spot, Wilderness Lore.</v>
          </cell>
          <cell r="L642" t="str">
            <v>]Favored Terrain:[</v>
          </cell>
          <cell r="M642" t="str">
            <v>2nd:]Ranger Option (Ex)[1 earned so far.  Choose one of the 10 options on pp.37-38</v>
          </cell>
          <cell r="N642" t="str">
            <v>3rd:]Favored Terrain (Ex)[+5 to DC's of attempts to track you.</v>
          </cell>
          <cell r="O642" t="str">
            <v>7th:]Bonus Feat (Ex)[0 earned so far.</v>
          </cell>
          <cell r="P642" t="str">
            <v>8th:]Favored Terrain (Ex)[You &amp; your party's overland movement bonus treated 1 step better.</v>
          </cell>
          <cell r="Q642" t="str">
            <v>13th:]Favored Terrain (Ex)[Trackless Step.</v>
          </cell>
          <cell r="R642" t="str">
            <v>18th:]Favored Terrain (Ex)[+2 bonus to initiative.</v>
          </cell>
          <cell r="S642" t="str">
            <v>20th:]Call of the Wild (Ex)[Leadership feat with a score of 10.  Only attracts animals.</v>
          </cell>
          <cell r="AK642" t="str">
            <v/>
          </cell>
          <cell r="AL642" t="str">
            <v/>
          </cell>
          <cell r="AM642" t="str">
            <v/>
          </cell>
          <cell r="AN642" t="str">
            <v/>
          </cell>
          <cell r="AO642" t="str">
            <v/>
          </cell>
          <cell r="AP642" t="str">
            <v/>
          </cell>
          <cell r="AQ642" t="str">
            <v/>
          </cell>
          <cell r="AR642" t="str">
            <v/>
          </cell>
          <cell r="AS642" t="str">
            <v/>
          </cell>
          <cell r="AT642" t="str">
            <v/>
          </cell>
          <cell r="AU642" t="str">
            <v/>
          </cell>
          <cell r="AV642" t="str">
            <v/>
          </cell>
          <cell r="AW642" t="str">
            <v/>
          </cell>
          <cell r="AX642" t="str">
            <v/>
          </cell>
          <cell r="AY642" t="str">
            <v/>
          </cell>
          <cell r="AZ642" t="str">
            <v/>
          </cell>
          <cell r="BA642" t="str">
            <v/>
          </cell>
          <cell r="BB642" t="str">
            <v/>
          </cell>
          <cell r="BC642" t="str">
            <v/>
          </cell>
          <cell r="BD642" t="str">
            <v/>
          </cell>
          <cell r="BE642" t="str">
            <v/>
          </cell>
          <cell r="BF642" t="str">
            <v/>
          </cell>
          <cell r="BG642" t="str">
            <v/>
          </cell>
          <cell r="BH642" t="str">
            <v/>
          </cell>
          <cell r="BI642" t="str">
            <v/>
          </cell>
          <cell r="BJ642" t="str">
            <v/>
          </cell>
          <cell r="BK642" t="str">
            <v/>
          </cell>
          <cell r="BL642" t="str">
            <v/>
          </cell>
          <cell r="BM642" t="str">
            <v/>
          </cell>
          <cell r="BN642" t="str">
            <v/>
          </cell>
          <cell r="BO642" t="str">
            <v/>
          </cell>
          <cell r="BP642">
            <v>0</v>
          </cell>
        </row>
        <row r="643">
          <cell r="A643" t="str">
            <v>Mighty Contender of Kord</v>
          </cell>
          <cell r="C643">
            <v>0</v>
          </cell>
          <cell r="AK643" t="str">
            <v/>
          </cell>
          <cell r="AL643" t="str">
            <v/>
          </cell>
          <cell r="AM643" t="str">
            <v/>
          </cell>
          <cell r="AN643" t="str">
            <v/>
          </cell>
          <cell r="AO643" t="str">
            <v/>
          </cell>
          <cell r="AP643" t="str">
            <v/>
          </cell>
          <cell r="AQ643" t="str">
            <v/>
          </cell>
          <cell r="AR643" t="str">
            <v/>
          </cell>
          <cell r="AS643" t="str">
            <v/>
          </cell>
          <cell r="AT643" t="str">
            <v/>
          </cell>
          <cell r="AU643" t="str">
            <v/>
          </cell>
          <cell r="AV643" t="str">
            <v/>
          </cell>
          <cell r="AW643" t="str">
            <v/>
          </cell>
          <cell r="AX643" t="str">
            <v/>
          </cell>
          <cell r="AY643" t="str">
            <v/>
          </cell>
          <cell r="AZ643" t="str">
            <v/>
          </cell>
          <cell r="BA643" t="str">
            <v/>
          </cell>
          <cell r="BB643" t="str">
            <v/>
          </cell>
          <cell r="BC643" t="str">
            <v/>
          </cell>
          <cell r="BD643" t="str">
            <v/>
          </cell>
          <cell r="BE643" t="str">
            <v/>
          </cell>
          <cell r="BF643" t="str">
            <v/>
          </cell>
          <cell r="BG643" t="str">
            <v/>
          </cell>
          <cell r="BH643" t="str">
            <v/>
          </cell>
          <cell r="BI643" t="str">
            <v/>
          </cell>
          <cell r="BJ643" t="str">
            <v/>
          </cell>
          <cell r="BK643" t="str">
            <v/>
          </cell>
          <cell r="BL643" t="str">
            <v/>
          </cell>
          <cell r="BM643" t="str">
            <v/>
          </cell>
          <cell r="BN643" t="str">
            <v/>
          </cell>
          <cell r="BO643" t="str">
            <v/>
          </cell>
          <cell r="BP643">
            <v>0</v>
          </cell>
        </row>
        <row r="644">
          <cell r="A644" t="str">
            <v>Mindbender</v>
          </cell>
          <cell r="B644" t="str">
            <v>Bnd</v>
          </cell>
          <cell r="C644">
            <v>0</v>
          </cell>
          <cell r="G644" t="str">
            <v>1st:]Skill Boost (Ex)[+6 competence bonus; split as desired</v>
          </cell>
          <cell r="H644" t="str">
            <v>][between Bluff, Diplomacy, Intimidate, Sense Motive.</v>
          </cell>
          <cell r="I644" t="str">
            <v>1st:]Spells Per Day[+1 level per odd Mindbender level.</v>
          </cell>
          <cell r="J644" t="str">
            <v>1st:]Telepathy (Su)[Communicate with creatures within 100'</v>
          </cell>
          <cell r="K644" t="str">
            <v>2nd:]Suggestion (Su) (2/day)[Large or smaller creature within</v>
          </cell>
          <cell r="L644" t="str">
            <v>][100' will do the Mindbender's bidding unless Will DC 17 is made.</v>
          </cell>
          <cell r="M644" t="str">
            <v>3rd:]Mindread (Su)(2/day)[Within 100', read a creature's thoughts</v>
          </cell>
          <cell r="N644" t="str">
            <v>][Will DC 17 resists this effect.</v>
          </cell>
          <cell r="O644" t="str">
            <v>4th:]Beguile (Su)(1/day)[Beguile a creature within 100' unless a</v>
          </cell>
          <cell r="P644" t="str">
            <v>][Will DC 18 save is made.  If failed, as if under Charm Person spell.</v>
          </cell>
          <cell r="Q644" t="str">
            <v>5th:]Skill Boost (Ex)[+6 competence bonus; split as desired</v>
          </cell>
          <cell r="R644" t="str">
            <v>][between Bluff, Diplomacy, Intimidate, Sense Motive.</v>
          </cell>
          <cell r="S644" t="str">
            <v>6th:]Friends Forever (Su)[Beguiled creature becomes permanent</v>
          </cell>
          <cell r="T644" t="str">
            <v>][ friend.  (Dispel Magic vs. caster level 14 negates)</v>
          </cell>
          <cell r="U644" t="str">
            <v>7th:]Skill Boost (Ex)[+6 competence bonus; split as desired</v>
          </cell>
          <cell r="V644" t="str">
            <v>][between Bluff, Diplomacy, Intimidate, Sense Motive.</v>
          </cell>
          <cell r="W644" t="str">
            <v>8th:]Dominate (Su)(1/day)[As spell Dominate Person, Large or</v>
          </cell>
          <cell r="X644" t="str">
            <v>][smaller creature within 100', Will DC 19 to resist.</v>
          </cell>
          <cell r="Y644" t="str">
            <v>9th:]Mass Beguile (Su)(1/day)[Up to 40 HD.</v>
          </cell>
          <cell r="Z644" t="str">
            <v>10th:]Thrall (Su)[Dominated creature becomes permanent thrall.</v>
          </cell>
          <cell r="AA644" t="str">
            <v>][(Dispel Magic vs. caster level 18 negates)</v>
          </cell>
          <cell r="AK644" t="str">
            <v/>
          </cell>
          <cell r="AL644" t="str">
            <v/>
          </cell>
          <cell r="AM644" t="str">
            <v/>
          </cell>
          <cell r="AN644" t="str">
            <v/>
          </cell>
          <cell r="AO644" t="str">
            <v/>
          </cell>
          <cell r="AP644" t="str">
            <v/>
          </cell>
          <cell r="AQ644" t="str">
            <v/>
          </cell>
          <cell r="AR644" t="str">
            <v/>
          </cell>
          <cell r="AS644" t="str">
            <v/>
          </cell>
          <cell r="AT644" t="str">
            <v/>
          </cell>
          <cell r="AU644" t="str">
            <v/>
          </cell>
          <cell r="AV644" t="str">
            <v/>
          </cell>
          <cell r="AW644" t="str">
            <v/>
          </cell>
          <cell r="AX644" t="str">
            <v/>
          </cell>
          <cell r="AY644" t="str">
            <v/>
          </cell>
          <cell r="AZ644" t="str">
            <v/>
          </cell>
          <cell r="BA644" t="str">
            <v/>
          </cell>
          <cell r="BB644" t="str">
            <v/>
          </cell>
          <cell r="BC644" t="str">
            <v/>
          </cell>
          <cell r="BD644" t="str">
            <v/>
          </cell>
          <cell r="BE644" t="str">
            <v/>
          </cell>
          <cell r="BF644" t="str">
            <v/>
          </cell>
          <cell r="BG644" t="str">
            <v/>
          </cell>
          <cell r="BH644" t="str">
            <v/>
          </cell>
          <cell r="BI644" t="str">
            <v/>
          </cell>
          <cell r="BJ644" t="str">
            <v/>
          </cell>
          <cell r="BK644" t="str">
            <v/>
          </cell>
          <cell r="BL644" t="str">
            <v/>
          </cell>
          <cell r="BM644" t="str">
            <v/>
          </cell>
          <cell r="BN644" t="str">
            <v/>
          </cell>
          <cell r="BO644" t="str">
            <v/>
          </cell>
          <cell r="BP644">
            <v>0</v>
          </cell>
        </row>
        <row r="645">
          <cell r="A645" t="str">
            <v>Mirror Master</v>
          </cell>
          <cell r="B645" t="str">
            <v>.</v>
          </cell>
          <cell r="C645">
            <v>0</v>
          </cell>
          <cell r="G645" t="str">
            <v>1st:] Spells per day[+1 spellcasting level per 2 Mirror Master levels.</v>
          </cell>
          <cell r="H645" t="str">
            <v>1st:] Mirror Thoughts[1/day can use a mirror for detect thoughts.</v>
          </cell>
          <cell r="I645" t="str">
            <v>2nd:] Mirrored Eyes[Gain extra save vs. any gaze attacks.</v>
          </cell>
          <cell r="J645" t="str">
            <v>2nd:] Bonus Spells[1st &amp; 2nd level.</v>
          </cell>
          <cell r="K645" t="str">
            <v>4th:] Piercing Gaze[+2 bonus to Search, Spot, Intinidate, &amp; Sense Motive</v>
          </cell>
          <cell r="L645" t="str">
            <v>4th:] Bonus Spells[3rd &amp; 4th level.</v>
          </cell>
          <cell r="M645" t="str">
            <v>6th:] Mirror Step[1/day Dimension Door</v>
          </cell>
          <cell r="N645" t="str">
            <v>6th:] Bonus Spells[5th level.</v>
          </cell>
          <cell r="O645" t="str">
            <v>6th:] Mirror Step[2/day Teleport</v>
          </cell>
          <cell r="P645" t="str">
            <v>8th:] Bonus Spells[6th level.</v>
          </cell>
          <cell r="Q645" t="str">
            <v>6th:] Mirror Step[3/day Plane Shift</v>
          </cell>
          <cell r="R645" t="str">
            <v>10th:] Bonus Spells[7th level.</v>
          </cell>
          <cell r="AK645" t="str">
            <v/>
          </cell>
          <cell r="AL645" t="str">
            <v/>
          </cell>
          <cell r="AM645" t="str">
            <v/>
          </cell>
          <cell r="AN645" t="str">
            <v/>
          </cell>
          <cell r="AO645" t="str">
            <v/>
          </cell>
          <cell r="AP645" t="str">
            <v/>
          </cell>
          <cell r="AQ645" t="str">
            <v/>
          </cell>
          <cell r="AR645" t="str">
            <v/>
          </cell>
          <cell r="AS645" t="str">
            <v/>
          </cell>
          <cell r="AT645" t="str">
            <v/>
          </cell>
          <cell r="AU645" t="str">
            <v/>
          </cell>
          <cell r="AV645" t="str">
            <v/>
          </cell>
          <cell r="AW645" t="str">
            <v/>
          </cell>
          <cell r="AX645" t="str">
            <v/>
          </cell>
          <cell r="AY645" t="str">
            <v/>
          </cell>
          <cell r="AZ645" t="str">
            <v/>
          </cell>
          <cell r="BA645" t="str">
            <v/>
          </cell>
          <cell r="BB645" t="str">
            <v/>
          </cell>
          <cell r="BC645" t="str">
            <v/>
          </cell>
          <cell r="BD645" t="str">
            <v/>
          </cell>
          <cell r="BE645" t="str">
            <v/>
          </cell>
          <cell r="BF645" t="str">
            <v/>
          </cell>
          <cell r="BG645" t="str">
            <v/>
          </cell>
          <cell r="BH645" t="str">
            <v/>
          </cell>
          <cell r="BI645" t="str">
            <v/>
          </cell>
          <cell r="BJ645" t="str">
            <v/>
          </cell>
          <cell r="BK645" t="str">
            <v/>
          </cell>
          <cell r="BL645" t="str">
            <v/>
          </cell>
          <cell r="BM645" t="str">
            <v/>
          </cell>
          <cell r="BN645" t="str">
            <v/>
          </cell>
          <cell r="BO645" t="str">
            <v/>
          </cell>
          <cell r="BP645">
            <v>0</v>
          </cell>
        </row>
        <row r="646">
          <cell r="A646" t="str">
            <v>Mirumoto Elite Guard</v>
          </cell>
          <cell r="C646">
            <v>0</v>
          </cell>
          <cell r="AK646" t="str">
            <v/>
          </cell>
          <cell r="AL646" t="str">
            <v/>
          </cell>
          <cell r="AM646" t="str">
            <v/>
          </cell>
          <cell r="AN646" t="str">
            <v/>
          </cell>
          <cell r="AO646" t="str">
            <v/>
          </cell>
          <cell r="AP646" t="str">
            <v/>
          </cell>
          <cell r="AQ646" t="str">
            <v/>
          </cell>
          <cell r="AR646" t="str">
            <v/>
          </cell>
          <cell r="AS646" t="str">
            <v/>
          </cell>
          <cell r="AT646" t="str">
            <v/>
          </cell>
          <cell r="AU646" t="str">
            <v/>
          </cell>
          <cell r="AV646" t="str">
            <v/>
          </cell>
          <cell r="AW646" t="str">
            <v/>
          </cell>
          <cell r="AX646" t="str">
            <v/>
          </cell>
          <cell r="AY646" t="str">
            <v/>
          </cell>
          <cell r="AZ646" t="str">
            <v/>
          </cell>
          <cell r="BA646" t="str">
            <v/>
          </cell>
          <cell r="BB646" t="str">
            <v/>
          </cell>
          <cell r="BC646" t="str">
            <v/>
          </cell>
          <cell r="BD646" t="str">
            <v/>
          </cell>
          <cell r="BE646" t="str">
            <v/>
          </cell>
          <cell r="BF646" t="str">
            <v/>
          </cell>
          <cell r="BG646" t="str">
            <v/>
          </cell>
          <cell r="BH646" t="str">
            <v/>
          </cell>
          <cell r="BI646" t="str">
            <v/>
          </cell>
          <cell r="BJ646" t="str">
            <v/>
          </cell>
          <cell r="BK646" t="str">
            <v/>
          </cell>
          <cell r="BL646" t="str">
            <v/>
          </cell>
          <cell r="BM646" t="str">
            <v/>
          </cell>
          <cell r="BN646" t="str">
            <v/>
          </cell>
          <cell r="BO646" t="str">
            <v/>
          </cell>
          <cell r="BP646">
            <v>0</v>
          </cell>
        </row>
        <row r="647">
          <cell r="A647" t="str">
            <v>Monk</v>
          </cell>
          <cell r="B647" t="str">
            <v>Mnk</v>
          </cell>
          <cell r="C647">
            <v>0</v>
          </cell>
          <cell r="F647" t="str">
            <v>]Monk Weapons[Club, crossbow (light, heavy), dagger, handaxe, javelin, kama, nunchaku, quarterstaff, sai, shuriken, siangham, sling</v>
          </cell>
          <cell r="G647" t="str">
            <v>]Armor: WIS mod to AC (if positive)[</v>
          </cell>
          <cell r="H647" t="str">
            <v>1st:]Improved Unarmed Strike (Ex)[Does not provoke AoO.</v>
          </cell>
          <cell r="I647" t="str">
            <v>1st:]Stunning Attack (Su)[0/day Fort (DC 11 or be stunned for 1 round.</v>
          </cell>
          <cell r="J647" t="str">
            <v>1st:]Evasion (Ex)[No dmg if makes Reflex save.</v>
          </cell>
          <cell r="K647" t="str">
            <v>1st:]Flurry of Blows (Ex)[Can make an extra attack per round, but all suffer -2.</v>
          </cell>
          <cell r="L647" t="str">
            <v>2nd:]Deflect Arrows[Hand free; Reflex DC 20.</v>
          </cell>
          <cell r="M647" t="str">
            <v>3rd:]Still Mind[+2 Enchantment save</v>
          </cell>
          <cell r="N647" t="str">
            <v>4th:]Slow Fall (Su)[Can fall any distance w/o dmg if wall is within arm's reach.</v>
          </cell>
          <cell r="O647" t="str">
            <v>5th:]Purity of Body[Immune to non-magical diseases</v>
          </cell>
          <cell r="P647" t="str">
            <v>6th:]Improved Trip Feat[</v>
          </cell>
          <cell r="Q647" t="str">
            <v>7th:]Wholeness of Body (Su)[Cure self 0hps/day.</v>
          </cell>
          <cell r="R647" t="str">
            <v>7th:]Leap of the Clouds[Ignore maximum distance on jumps</v>
          </cell>
          <cell r="S647" t="str">
            <v>9th:]Improved Evasion[Half dmg if fails Reflex save.</v>
          </cell>
          <cell r="T647" t="str">
            <v>10th:]Ki Strike (+3) (Su)[Unarmed attacks considered +3 weapons.</v>
          </cell>
          <cell r="U647" t="str">
            <v>11th:]Diamond Body (Su)[Immune to poisons.</v>
          </cell>
          <cell r="V647" t="str">
            <v>12th:]Abundant Step (Sp)[Dimension Door (1/day)(cast: half lvl)</v>
          </cell>
          <cell r="W647" t="str">
            <v>13th:]Diamond Soul[SR 10</v>
          </cell>
          <cell r="X647" t="str">
            <v>15th:]Quivering Palm (1/week) (SN)[Fort DC 10 + half lvl + WIS mod or dies</v>
          </cell>
          <cell r="Y647" t="str">
            <v>17th:]Timeless Body[No add'l aging penalties; no magical aging.</v>
          </cell>
          <cell r="Z647" t="str">
            <v>17th:]Tongue of the Sun and Moon[Speak any language</v>
          </cell>
          <cell r="AA647" t="str">
            <v>19th:]Empty Body (Su)[Etherealness, 1 round / lvl</v>
          </cell>
          <cell r="AB647" t="str">
            <v>20th:]Perfect Self[Outsider; Damage Reduction 20/+1</v>
          </cell>
          <cell r="AK647" t="str">
            <v/>
          </cell>
          <cell r="AL647" t="str">
            <v/>
          </cell>
          <cell r="AM647" t="str">
            <v/>
          </cell>
          <cell r="AN647" t="str">
            <v/>
          </cell>
          <cell r="AO647" t="str">
            <v/>
          </cell>
          <cell r="AP647" t="str">
            <v/>
          </cell>
          <cell r="AQ647" t="str">
            <v/>
          </cell>
          <cell r="AR647" t="str">
            <v/>
          </cell>
          <cell r="AS647" t="str">
            <v/>
          </cell>
          <cell r="AT647" t="str">
            <v/>
          </cell>
          <cell r="AU647" t="str">
            <v/>
          </cell>
          <cell r="AV647" t="str">
            <v/>
          </cell>
          <cell r="AW647" t="str">
            <v/>
          </cell>
          <cell r="AX647" t="str">
            <v/>
          </cell>
          <cell r="AY647" t="str">
            <v/>
          </cell>
          <cell r="AZ647" t="str">
            <v/>
          </cell>
          <cell r="BA647" t="str">
            <v/>
          </cell>
          <cell r="BB647" t="str">
            <v/>
          </cell>
          <cell r="BC647" t="str">
            <v/>
          </cell>
          <cell r="BD647" t="str">
            <v/>
          </cell>
          <cell r="BE647" t="str">
            <v/>
          </cell>
          <cell r="BF647" t="str">
            <v/>
          </cell>
          <cell r="BG647" t="str">
            <v/>
          </cell>
          <cell r="BH647" t="str">
            <v/>
          </cell>
          <cell r="BI647" t="str">
            <v/>
          </cell>
          <cell r="BJ647" t="str">
            <v/>
          </cell>
          <cell r="BK647" t="str">
            <v/>
          </cell>
          <cell r="BL647" t="str">
            <v/>
          </cell>
          <cell r="BM647" t="str">
            <v/>
          </cell>
          <cell r="BN647" t="str">
            <v/>
          </cell>
          <cell r="BO647" t="str">
            <v/>
          </cell>
          <cell r="BP647">
            <v>0</v>
          </cell>
        </row>
        <row r="648">
          <cell r="A648" t="str">
            <v>Mountain's Fury Devotee</v>
          </cell>
          <cell r="B648" t="str">
            <v>Mfd</v>
          </cell>
          <cell r="C648">
            <v>0</v>
          </cell>
          <cell r="G648" t="str">
            <v>1st:]Fury of Stone (Su)[+2 natural AC while raging.</v>
          </cell>
          <cell r="H648" t="str">
            <v>2nd:]Additional Rage (Ex)[0/day.</v>
          </cell>
          <cell r="I648" t="str">
            <v>3rd:]Stoic Fury (Ex)[Immune to enchantment &amp; mind-affecting spells while raging.</v>
          </cell>
          <cell r="J648" t="str">
            <v>5th:]Avalanche Charge (Ex)[If overrun knocks opponent down, take an AoO.</v>
          </cell>
          <cell r="AK648" t="str">
            <v/>
          </cell>
          <cell r="AL648" t="str">
            <v/>
          </cell>
          <cell r="AM648" t="str">
            <v/>
          </cell>
          <cell r="AN648" t="str">
            <v/>
          </cell>
          <cell r="AO648" t="str">
            <v/>
          </cell>
          <cell r="AP648" t="str">
            <v/>
          </cell>
          <cell r="AQ648" t="str">
            <v/>
          </cell>
          <cell r="AR648" t="str">
            <v/>
          </cell>
          <cell r="AS648" t="str">
            <v/>
          </cell>
          <cell r="AT648" t="str">
            <v/>
          </cell>
          <cell r="AU648" t="str">
            <v/>
          </cell>
          <cell r="AV648" t="str">
            <v/>
          </cell>
          <cell r="AW648" t="str">
            <v/>
          </cell>
          <cell r="AX648" t="str">
            <v/>
          </cell>
          <cell r="AY648" t="str">
            <v/>
          </cell>
          <cell r="AZ648" t="str">
            <v/>
          </cell>
          <cell r="BA648" t="str">
            <v/>
          </cell>
          <cell r="BB648" t="str">
            <v/>
          </cell>
          <cell r="BC648" t="str">
            <v/>
          </cell>
          <cell r="BD648" t="str">
            <v/>
          </cell>
          <cell r="BE648" t="str">
            <v/>
          </cell>
          <cell r="BF648" t="str">
            <v/>
          </cell>
          <cell r="BG648" t="str">
            <v/>
          </cell>
          <cell r="BH648" t="str">
            <v/>
          </cell>
          <cell r="BI648" t="str">
            <v/>
          </cell>
          <cell r="BJ648" t="str">
            <v/>
          </cell>
          <cell r="BK648" t="str">
            <v/>
          </cell>
          <cell r="BL648" t="str">
            <v/>
          </cell>
          <cell r="BM648" t="str">
            <v/>
          </cell>
          <cell r="BN648" t="str">
            <v/>
          </cell>
          <cell r="BO648" t="str">
            <v/>
          </cell>
          <cell r="BP648">
            <v>0</v>
          </cell>
        </row>
        <row r="649">
          <cell r="A649" t="str">
            <v>Mountebank</v>
          </cell>
          <cell r="C649">
            <v>0</v>
          </cell>
          <cell r="AK649" t="str">
            <v/>
          </cell>
          <cell r="AL649" t="str">
            <v/>
          </cell>
          <cell r="AM649" t="str">
            <v/>
          </cell>
          <cell r="AN649" t="str">
            <v/>
          </cell>
          <cell r="AO649" t="str">
            <v/>
          </cell>
          <cell r="AP649" t="str">
            <v/>
          </cell>
          <cell r="AQ649" t="str">
            <v/>
          </cell>
          <cell r="AR649" t="str">
            <v/>
          </cell>
          <cell r="AS649" t="str">
            <v/>
          </cell>
          <cell r="AT649" t="str">
            <v/>
          </cell>
          <cell r="AU649" t="str">
            <v/>
          </cell>
          <cell r="AV649" t="str">
            <v/>
          </cell>
          <cell r="AW649" t="str">
            <v/>
          </cell>
          <cell r="AX649" t="str">
            <v/>
          </cell>
          <cell r="AY649" t="str">
            <v/>
          </cell>
          <cell r="AZ649" t="str">
            <v/>
          </cell>
          <cell r="BA649" t="str">
            <v/>
          </cell>
          <cell r="BB649" t="str">
            <v/>
          </cell>
          <cell r="BC649" t="str">
            <v/>
          </cell>
          <cell r="BD649" t="str">
            <v/>
          </cell>
          <cell r="BE649" t="str">
            <v/>
          </cell>
          <cell r="BF649" t="str">
            <v/>
          </cell>
          <cell r="BG649" t="str">
            <v/>
          </cell>
          <cell r="BH649" t="str">
            <v/>
          </cell>
          <cell r="BI649" t="str">
            <v/>
          </cell>
          <cell r="BJ649" t="str">
            <v/>
          </cell>
          <cell r="BK649" t="str">
            <v/>
          </cell>
          <cell r="BL649" t="str">
            <v/>
          </cell>
          <cell r="BM649" t="str">
            <v/>
          </cell>
          <cell r="BN649" t="str">
            <v/>
          </cell>
          <cell r="BO649" t="str">
            <v/>
          </cell>
          <cell r="BP649">
            <v>0</v>
          </cell>
        </row>
        <row r="650">
          <cell r="A650" t="str">
            <v>Myrmidon</v>
          </cell>
          <cell r="B650" t="str">
            <v>.</v>
          </cell>
          <cell r="C650">
            <v>0</v>
          </cell>
          <cell r="D650" t="str">
            <v>]Light, Medium Armor[</v>
          </cell>
          <cell r="E650" t="str">
            <v>]Shield Use[</v>
          </cell>
          <cell r="F650" t="str">
            <v>]Simple, Martial Weapons[</v>
          </cell>
          <cell r="G650" t="str">
            <v>1st:]Arcane Spells (Sp)[Intelligence determines DC, Bonus Spells</v>
          </cell>
          <cell r="H650" t="str">
            <v xml:space="preserve">1st:]Spellbook (Ex)[Starts with all 0 level spells and any three 1st level spells, </v>
          </cell>
          <cell r="I650" t="str">
            <v>][plus one spell per point of Intelligence bonus.  Add 2 spells per class level.</v>
          </cell>
          <cell r="J650" t="str">
            <v>1st:]Bonus Feat (Ex)[1 earned so far.  Fighter, Item Creation, &amp; Metamagic.</v>
          </cell>
          <cell r="AK650" t="str">
            <v/>
          </cell>
          <cell r="AL650" t="str">
            <v/>
          </cell>
          <cell r="AM650" t="str">
            <v/>
          </cell>
          <cell r="AN650" t="str">
            <v/>
          </cell>
          <cell r="AO650" t="str">
            <v/>
          </cell>
          <cell r="AP650" t="str">
            <v/>
          </cell>
          <cell r="AQ650" t="str">
            <v/>
          </cell>
          <cell r="AR650" t="str">
            <v/>
          </cell>
          <cell r="AS650" t="str">
            <v/>
          </cell>
          <cell r="AT650" t="str">
            <v/>
          </cell>
          <cell r="AU650" t="str">
            <v/>
          </cell>
          <cell r="AV650" t="str">
            <v/>
          </cell>
          <cell r="AW650" t="str">
            <v/>
          </cell>
          <cell r="AX650" t="str">
            <v/>
          </cell>
          <cell r="AY650" t="str">
            <v/>
          </cell>
          <cell r="AZ650" t="str">
            <v/>
          </cell>
          <cell r="BA650" t="str">
            <v/>
          </cell>
          <cell r="BB650" t="str">
            <v/>
          </cell>
          <cell r="BC650" t="str">
            <v/>
          </cell>
          <cell r="BD650" t="str">
            <v/>
          </cell>
          <cell r="BE650" t="str">
            <v/>
          </cell>
          <cell r="BF650" t="str">
            <v/>
          </cell>
          <cell r="BG650" t="str">
            <v/>
          </cell>
          <cell r="BH650" t="str">
            <v/>
          </cell>
          <cell r="BI650" t="str">
            <v/>
          </cell>
          <cell r="BJ650" t="str">
            <v/>
          </cell>
          <cell r="BK650" t="str">
            <v/>
          </cell>
          <cell r="BL650" t="str">
            <v/>
          </cell>
          <cell r="BM650" t="str">
            <v/>
          </cell>
          <cell r="BN650" t="str">
            <v/>
          </cell>
          <cell r="BO650" t="str">
            <v/>
          </cell>
          <cell r="BP650">
            <v>0</v>
          </cell>
        </row>
        <row r="651">
          <cell r="A651" t="str">
            <v>Mystic</v>
          </cell>
          <cell r="C651">
            <v>0</v>
          </cell>
          <cell r="AK651" t="str">
            <v/>
          </cell>
          <cell r="AL651" t="str">
            <v/>
          </cell>
          <cell r="AM651" t="str">
            <v/>
          </cell>
          <cell r="AN651" t="str">
            <v/>
          </cell>
          <cell r="AO651" t="str">
            <v/>
          </cell>
          <cell r="AP651" t="str">
            <v/>
          </cell>
          <cell r="AQ651" t="str">
            <v/>
          </cell>
          <cell r="AR651" t="str">
            <v/>
          </cell>
          <cell r="AS651" t="str">
            <v/>
          </cell>
          <cell r="AT651" t="str">
            <v/>
          </cell>
          <cell r="AU651" t="str">
            <v/>
          </cell>
          <cell r="AV651" t="str">
            <v/>
          </cell>
          <cell r="AW651" t="str">
            <v/>
          </cell>
          <cell r="AX651" t="str">
            <v/>
          </cell>
          <cell r="AY651" t="str">
            <v/>
          </cell>
          <cell r="AZ651" t="str">
            <v/>
          </cell>
          <cell r="BA651" t="str">
            <v/>
          </cell>
          <cell r="BB651" t="str">
            <v/>
          </cell>
          <cell r="BC651" t="str">
            <v/>
          </cell>
          <cell r="BD651" t="str">
            <v/>
          </cell>
          <cell r="BE651" t="str">
            <v/>
          </cell>
          <cell r="BF651" t="str">
            <v/>
          </cell>
          <cell r="BG651" t="str">
            <v/>
          </cell>
          <cell r="BH651" t="str">
            <v/>
          </cell>
          <cell r="BI651" t="str">
            <v/>
          </cell>
          <cell r="BJ651" t="str">
            <v/>
          </cell>
          <cell r="BK651" t="str">
            <v/>
          </cell>
          <cell r="BL651" t="str">
            <v/>
          </cell>
          <cell r="BM651" t="str">
            <v/>
          </cell>
          <cell r="BN651" t="str">
            <v/>
          </cell>
          <cell r="BO651" t="str">
            <v/>
          </cell>
          <cell r="BP651">
            <v>0</v>
          </cell>
        </row>
        <row r="652">
          <cell r="A652" t="str">
            <v>Mystic Wanderer</v>
          </cell>
          <cell r="B652" t="str">
            <v>.</v>
          </cell>
          <cell r="C652">
            <v>0</v>
          </cell>
          <cell r="G652" t="str">
            <v>1st:]Spells per day[+1 spellcasting level per Mystic Wanderer level.</v>
          </cell>
          <cell r="H652" t="str">
            <v>1st:]Glory of the Divine (Su)[Wearing no armor, gain a sacred/profane</v>
          </cell>
          <cell r="I652" t="str">
            <v>][ bonus to AC equal to Charisma bonus.</v>
          </cell>
          <cell r="J652" t="str">
            <v>1st:]Sleep (Sp) (1/day)[Cast Sleep as a sorcerer equal to Mystic</v>
          </cell>
          <cell r="K652" t="str">
            <v>][Wanderer level + highest Divine caster level.  DC 11 + CHA Mod.</v>
          </cell>
          <cell r="L652" t="str">
            <v>2nd:]Familiar[Can obtain a familiar.  Levels stack with Sor/Wiz levels.</v>
          </cell>
          <cell r="M652" t="str">
            <v>2nd:]Lore of Nature[+2 competence bonus to Profession (Herbalist)</v>
          </cell>
          <cell r="N652" t="str">
            <v>][and Knowledge (Nature) checks.</v>
          </cell>
          <cell r="O652" t="str">
            <v>3rd:]Gem Magic (Su)[Gains Attune Gem feat.  Can store any spell cast</v>
          </cell>
          <cell r="P652" t="str">
            <v>][(arcane or divine) in the gem.</v>
          </cell>
          <cell r="Q652" t="str">
            <v>3rd:]Resist Charm[+2 sacred/profane bonus vs. enchantment (charm)</v>
          </cell>
          <cell r="R652" t="str">
            <v>4th:]Brew Potion[Gains the Brew Potion feat.</v>
          </cell>
          <cell r="S652" t="str">
            <v>5th:]Suggestion (Sp) (1/day)[Cast Suggestion as a sorcerer equal to</v>
          </cell>
          <cell r="T652" t="str">
            <v>][Mystic Wanderer level + highest Divine caster level.  DC 13+CHA Mod.</v>
          </cell>
          <cell r="U652" t="str">
            <v>6th:]Greater Potion I[Brew potions as if she had access to all</v>
          </cell>
          <cell r="V652" t="str">
            <v>][cantrips and 1st level sorcerer/wizard spells (even if not on spell list)</v>
          </cell>
          <cell r="W652" t="str">
            <v>7th:]Charm Monster (Sp) (1/day)[Cast Charm Monster as a sorcerer equal</v>
          </cell>
          <cell r="X652" t="str">
            <v>][to Mystic Wanderer level + highest Divine caster lvl.  DC 14+CHA Mod.</v>
          </cell>
          <cell r="Y652" t="str">
            <v>8th:]Greater Potion II[Brew potions as if she had access to all</v>
          </cell>
          <cell r="Z652" t="str">
            <v>][cantrips thru 2nd level sorcerer/wizard spells (even if not on spell list)</v>
          </cell>
          <cell r="AA652" t="str">
            <v>9th:]Mass Charm (Sp) (1/day)[Cast Mass Charm as a sorcerer equal</v>
          </cell>
          <cell r="AB652" t="str">
            <v>][to Mystic Wanderer level + highest Divine caster lvl.  DC 18+CHA Mod.</v>
          </cell>
          <cell r="AC652" t="str">
            <v>10th:]Greater Potion III[Brew potions as if she had access to all</v>
          </cell>
          <cell r="AD652" t="str">
            <v>][cantrips thru 3rd level sorcerer/wizard spells (even if not on spell list)</v>
          </cell>
          <cell r="AE652" t="str">
            <v>10th:]Timeless Body[No longer suffers effects of aging.</v>
          </cell>
          <cell r="AK652" t="str">
            <v/>
          </cell>
          <cell r="AL652" t="str">
            <v/>
          </cell>
          <cell r="AM652" t="str">
            <v/>
          </cell>
          <cell r="AN652" t="str">
            <v/>
          </cell>
          <cell r="AO652" t="str">
            <v/>
          </cell>
          <cell r="AP652" t="str">
            <v/>
          </cell>
          <cell r="AQ652" t="str">
            <v/>
          </cell>
          <cell r="AR652" t="str">
            <v/>
          </cell>
          <cell r="AS652" t="str">
            <v/>
          </cell>
          <cell r="AT652" t="str">
            <v/>
          </cell>
          <cell r="AU652" t="str">
            <v/>
          </cell>
          <cell r="AV652" t="str">
            <v/>
          </cell>
          <cell r="AW652" t="str">
            <v/>
          </cell>
          <cell r="AX652" t="str">
            <v/>
          </cell>
          <cell r="AY652" t="str">
            <v/>
          </cell>
          <cell r="AZ652" t="str">
            <v/>
          </cell>
          <cell r="BA652" t="str">
            <v/>
          </cell>
          <cell r="BB652" t="str">
            <v/>
          </cell>
          <cell r="BC652" t="str">
            <v/>
          </cell>
          <cell r="BD652" t="str">
            <v/>
          </cell>
          <cell r="BE652" t="str">
            <v/>
          </cell>
          <cell r="BF652" t="str">
            <v/>
          </cell>
          <cell r="BG652" t="str">
            <v/>
          </cell>
          <cell r="BH652" t="str">
            <v/>
          </cell>
          <cell r="BI652" t="str">
            <v/>
          </cell>
          <cell r="BJ652" t="str">
            <v/>
          </cell>
          <cell r="BK652" t="str">
            <v/>
          </cell>
          <cell r="BL652" t="str">
            <v/>
          </cell>
          <cell r="BM652" t="str">
            <v/>
          </cell>
          <cell r="BN652" t="str">
            <v/>
          </cell>
          <cell r="BO652" t="str">
            <v/>
          </cell>
          <cell r="BP652">
            <v>0</v>
          </cell>
        </row>
        <row r="653">
          <cell r="A653" t="str">
            <v>Necromancer (GR)</v>
          </cell>
          <cell r="B653" t="str">
            <v>.</v>
          </cell>
          <cell r="C653">
            <v>0</v>
          </cell>
          <cell r="F653" t="str">
            <v>]Simple Weapons[</v>
          </cell>
          <cell r="G653" t="str">
            <v>1st:]Arcane Spells (Sp)[Intelligence determines DC, Bonus Spells</v>
          </cell>
          <cell r="H653" t="str">
            <v>1st:]Create Familiar (Ex)[See p.8</v>
          </cell>
          <cell r="I653" t="str">
            <v xml:space="preserve">1st:]Spellbook (Ex)[Starts with all 0 level spells and any three 1st level spells, </v>
          </cell>
          <cell r="J653" t="str">
            <v>][plus one spell per point of Intelligence bonus.  Add 2 spells per class level.</v>
          </cell>
          <cell r="K653" t="str">
            <v>2nd:]Scribe Scroll (Ex)[Per the feat.</v>
          </cell>
          <cell r="L653" t="str">
            <v>4th:]Bonus Feat (Ex)[0 feat(s) earned.  See p.6 for listing.</v>
          </cell>
          <cell r="M653" t="str">
            <v>5th:]Control Undead (Su)[Rebuke or command undead as a Cleric of equal level.</v>
          </cell>
          <cell r="N653" t="str">
            <v>7th:]Touch of Death (Su)[Burn a spell slot for 1d8 dmg per spell level in a melee touch attack.</v>
          </cell>
          <cell r="P653" t="str">
            <v>10th:]Improved Ghoul Touch (Su)[Melee touch attack paralyzes opponent (DC 13).  Lasts 3d4 rounds.</v>
          </cell>
          <cell r="Q653" t="str">
            <v>13th:]Grave Touch (Su)[Burn a spell slot to raise an undead with HD equal to the spell level.</v>
          </cell>
          <cell r="R653" t="str">
            <v>][Must make a separate control undead attempt to gain control.</v>
          </cell>
          <cell r="S653" t="str">
            <v>15th:]Energy Drain (Sp)[1/day can use energy drain as a spell-like ability.</v>
          </cell>
          <cell r="T653" t="str">
            <v>18th:]Touch of Undeath (Su)[Melee touch attack turns living creatures into undead.</v>
          </cell>
          <cell r="U653" t="str">
            <v>][Burn a spell slot of at least 1/2 the target's HD &amp; 100XP per HD.</v>
          </cell>
          <cell r="V653" t="str">
            <v>][Will save DC is calc'ed as if the spell burned were cast normally.</v>
          </cell>
          <cell r="W653" t="str">
            <v>20th:]Lich (Ex)[Automatic successful transformation into a lich.  See p.32.</v>
          </cell>
          <cell r="AK653" t="str">
            <v/>
          </cell>
          <cell r="AL653" t="str">
            <v/>
          </cell>
          <cell r="AM653" t="str">
            <v/>
          </cell>
          <cell r="AN653" t="str">
            <v/>
          </cell>
          <cell r="AO653" t="str">
            <v/>
          </cell>
          <cell r="AP653" t="str">
            <v/>
          </cell>
          <cell r="AQ653" t="str">
            <v/>
          </cell>
          <cell r="AR653" t="str">
            <v/>
          </cell>
          <cell r="AS653" t="str">
            <v/>
          </cell>
          <cell r="AT653" t="str">
            <v/>
          </cell>
          <cell r="AU653" t="str">
            <v/>
          </cell>
          <cell r="AV653" t="str">
            <v/>
          </cell>
          <cell r="AW653" t="str">
            <v/>
          </cell>
          <cell r="AX653" t="str">
            <v/>
          </cell>
          <cell r="AY653" t="str">
            <v/>
          </cell>
          <cell r="AZ653" t="str">
            <v/>
          </cell>
          <cell r="BA653" t="str">
            <v/>
          </cell>
          <cell r="BB653" t="str">
            <v/>
          </cell>
          <cell r="BC653" t="str">
            <v/>
          </cell>
          <cell r="BD653" t="str">
            <v/>
          </cell>
          <cell r="BE653" t="str">
            <v/>
          </cell>
          <cell r="BF653" t="str">
            <v/>
          </cell>
          <cell r="BG653" t="str">
            <v/>
          </cell>
          <cell r="BH653" t="str">
            <v/>
          </cell>
          <cell r="BI653" t="str">
            <v/>
          </cell>
          <cell r="BJ653" t="str">
            <v/>
          </cell>
          <cell r="BK653" t="str">
            <v/>
          </cell>
          <cell r="BL653" t="str">
            <v/>
          </cell>
          <cell r="BM653" t="str">
            <v/>
          </cell>
          <cell r="BN653" t="str">
            <v/>
          </cell>
          <cell r="BO653" t="str">
            <v/>
          </cell>
          <cell r="BP653">
            <v>0</v>
          </cell>
        </row>
        <row r="654">
          <cell r="A654" t="str">
            <v>Necromancer (WotC)</v>
          </cell>
          <cell r="B654" t="str">
            <v>.</v>
          </cell>
          <cell r="C654">
            <v>0</v>
          </cell>
          <cell r="F654" t="str">
            <v>]Wizardly Weapons[Club, dagger, heavy &amp; light crossbow, quarterstaff</v>
          </cell>
          <cell r="G654" t="str">
            <v>]Bonus Language[May take Draconic as a bonus language.</v>
          </cell>
          <cell r="H654" t="str">
            <v>1st:]Arcane Spells (Sp)[Intelligence determines DC, Bonus Spells.</v>
          </cell>
          <cell r="I654" t="str">
            <v>1st:]Familiar (Ex)[</v>
          </cell>
          <cell r="J654" t="str">
            <v>1st:]Scribe Scroll (Ex)[Per the feat.</v>
          </cell>
          <cell r="K654" t="str">
            <v xml:space="preserve">1st:]Spellbook (Ex)[Starts with all 0 level spells and any three 1st level spells, </v>
          </cell>
          <cell r="L654" t="str">
            <v>][plus one spell per point of Intelligence bonus.  Add 2 spells per class level.</v>
          </cell>
          <cell r="M654" t="str">
            <v>1st:]Spell Mastery (Sp)[Read Magic</v>
          </cell>
          <cell r="N654" t="str">
            <v>1st:]Bonus Metamagic Feat (Ex)[1 feat(s) earned.</v>
          </cell>
          <cell r="O654" t="str">
            <v>1st:]School Specialization (Ex)[</v>
          </cell>
          <cell r="AK654" t="str">
            <v/>
          </cell>
          <cell r="AL654" t="str">
            <v/>
          </cell>
          <cell r="AM654" t="str">
            <v/>
          </cell>
          <cell r="AN654" t="str">
            <v/>
          </cell>
          <cell r="AO654" t="str">
            <v/>
          </cell>
          <cell r="AP654" t="str">
            <v/>
          </cell>
          <cell r="AQ654" t="str">
            <v/>
          </cell>
          <cell r="AR654" t="str">
            <v/>
          </cell>
          <cell r="AS654" t="str">
            <v/>
          </cell>
          <cell r="AT654" t="str">
            <v/>
          </cell>
          <cell r="AU654" t="str">
            <v/>
          </cell>
          <cell r="AV654" t="str">
            <v/>
          </cell>
          <cell r="AW654" t="str">
            <v/>
          </cell>
          <cell r="AX654" t="str">
            <v/>
          </cell>
          <cell r="AY654" t="str">
            <v/>
          </cell>
          <cell r="AZ654" t="str">
            <v/>
          </cell>
          <cell r="BA654" t="str">
            <v/>
          </cell>
          <cell r="BB654" t="str">
            <v/>
          </cell>
          <cell r="BC654" t="str">
            <v/>
          </cell>
          <cell r="BD654" t="str">
            <v/>
          </cell>
          <cell r="BE654" t="str">
            <v/>
          </cell>
          <cell r="BF654" t="str">
            <v/>
          </cell>
          <cell r="BG654" t="str">
            <v/>
          </cell>
          <cell r="BH654" t="str">
            <v/>
          </cell>
          <cell r="BI654" t="str">
            <v/>
          </cell>
          <cell r="BJ654" t="str">
            <v/>
          </cell>
          <cell r="BK654" t="str">
            <v/>
          </cell>
          <cell r="BL654" t="str">
            <v/>
          </cell>
          <cell r="BM654" t="str">
            <v/>
          </cell>
          <cell r="BN654" t="str">
            <v/>
          </cell>
          <cell r="BO654" t="str">
            <v/>
          </cell>
          <cell r="BP654">
            <v>0</v>
          </cell>
        </row>
        <row r="655">
          <cell r="A655" t="str">
            <v>Nightcloak (Dragon Mag)</v>
          </cell>
          <cell r="B655" t="str">
            <v>.</v>
          </cell>
          <cell r="C655">
            <v>0</v>
          </cell>
          <cell r="D655" t="str">
            <v>]Light, Medium, Heavy Armor[</v>
          </cell>
          <cell r="E655" t="str">
            <v>]Shield Use[</v>
          </cell>
          <cell r="F655" t="str">
            <v>]Simple Weapons[</v>
          </cell>
          <cell r="G655" t="str">
            <v>1st:]Darkness Spells[Can pray for any spell on the Darkness domain list as a spell of equal level.</v>
          </cell>
          <cell r="H655" t="str">
            <v>2nd:]Eyes of Shar (Ex)[Darkvision 60'</v>
          </cell>
          <cell r="I655" t="str">
            <v>]["Darkvision" 10' in magical darkness.</v>
          </cell>
          <cell r="J655" t="str">
            <v>][Immunity to magical blindness.</v>
          </cell>
          <cell r="K655" t="str">
            <v>3rd:]Insidious Magic[Gain the Insidious Magic Feat</v>
          </cell>
          <cell r="L655" t="str">
            <v>4th:]Shadow Talk (Su)[Whisper messages to other worshipers of Shar within 500'. Language dependant.</v>
          </cell>
          <cell r="M655" t="str">
            <v>5th:]Disk of Night (Su)[When wielding a chakram, can strike DR up to +2.</v>
          </cell>
          <cell r="N655" t="str">
            <v>6th:]True Lies (Sp)[Modifiy Memory as a bard of equal character level.</v>
          </cell>
          <cell r="O655" t="str">
            <v>][Can use a number of times per 10 day as their CHA modifier.</v>
          </cell>
          <cell r="P655" t="str">
            <v>7th:]Mind of Shar (Ex)[Can choose to use either their INT or CON modifier as a bonus</v>
          </cell>
          <cell r="Q655" t="str">
            <v>][to their Fortitude saves.</v>
          </cell>
          <cell r="R655" t="str">
            <v>8th:]Shar's Caress (Su)[With weapon focus in chakram, whip, or dagger, can surround</v>
          </cell>
          <cell r="S655" t="str">
            <v>][the weapon with energy that does 2d6 divine damage.</v>
          </cell>
          <cell r="T655" t="str">
            <v>][Can do 1/day per point of CHA modifier.</v>
          </cell>
          <cell r="U655" t="str">
            <v>9th:]Minion of Shar (Sp)[1/day can summon 1 shadow/class level. New shadows formed are</v>
          </cell>
          <cell r="V655" t="str">
            <v>][also under control.</v>
          </cell>
          <cell r="W655" t="str">
            <v>10th:]Voice of Ineffable Evil (Sp)[1/day Dominate Monster as a sorcerer of equal character level.  Lasts 1 day.</v>
          </cell>
          <cell r="AK655" t="str">
            <v/>
          </cell>
          <cell r="AL655" t="str">
            <v/>
          </cell>
          <cell r="AM655" t="str">
            <v/>
          </cell>
          <cell r="AN655" t="str">
            <v/>
          </cell>
          <cell r="AO655" t="str">
            <v/>
          </cell>
          <cell r="AP655" t="str">
            <v/>
          </cell>
          <cell r="AQ655" t="str">
            <v/>
          </cell>
          <cell r="AR655" t="str">
            <v/>
          </cell>
          <cell r="AS655" t="str">
            <v/>
          </cell>
          <cell r="AT655" t="str">
            <v/>
          </cell>
          <cell r="AU655" t="str">
            <v/>
          </cell>
          <cell r="AV655" t="str">
            <v/>
          </cell>
          <cell r="AW655" t="str">
            <v/>
          </cell>
          <cell r="AX655" t="str">
            <v/>
          </cell>
          <cell r="AY655" t="str">
            <v/>
          </cell>
          <cell r="AZ655" t="str">
            <v/>
          </cell>
          <cell r="BA655" t="str">
            <v/>
          </cell>
          <cell r="BB655" t="str">
            <v/>
          </cell>
          <cell r="BC655" t="str">
            <v/>
          </cell>
          <cell r="BD655" t="str">
            <v/>
          </cell>
          <cell r="BE655" t="str">
            <v/>
          </cell>
          <cell r="BF655" t="str">
            <v/>
          </cell>
          <cell r="BG655" t="str">
            <v/>
          </cell>
          <cell r="BH655" t="str">
            <v/>
          </cell>
          <cell r="BI655" t="str">
            <v/>
          </cell>
          <cell r="BJ655" t="str">
            <v/>
          </cell>
          <cell r="BK655" t="str">
            <v/>
          </cell>
          <cell r="BL655" t="str">
            <v/>
          </cell>
          <cell r="BM655" t="str">
            <v/>
          </cell>
          <cell r="BN655" t="str">
            <v/>
          </cell>
          <cell r="BO655" t="str">
            <v/>
          </cell>
          <cell r="BP655">
            <v>0</v>
          </cell>
        </row>
        <row r="656">
          <cell r="A656" t="str">
            <v>Nightcloak (FnP)</v>
          </cell>
          <cell r="C656">
            <v>0</v>
          </cell>
          <cell r="AK656" t="str">
            <v/>
          </cell>
          <cell r="AL656" t="str">
            <v/>
          </cell>
          <cell r="AM656" t="str">
            <v/>
          </cell>
          <cell r="AN656" t="str">
            <v/>
          </cell>
          <cell r="AO656" t="str">
            <v/>
          </cell>
          <cell r="AP656" t="str">
            <v/>
          </cell>
          <cell r="AQ656" t="str">
            <v/>
          </cell>
          <cell r="AR656" t="str">
            <v/>
          </cell>
          <cell r="AS656" t="str">
            <v/>
          </cell>
          <cell r="AT656" t="str">
            <v/>
          </cell>
          <cell r="AU656" t="str">
            <v/>
          </cell>
          <cell r="AV656" t="str">
            <v/>
          </cell>
          <cell r="AW656" t="str">
            <v/>
          </cell>
          <cell r="AX656" t="str">
            <v/>
          </cell>
          <cell r="AY656" t="str">
            <v/>
          </cell>
          <cell r="AZ656" t="str">
            <v/>
          </cell>
          <cell r="BA656" t="str">
            <v/>
          </cell>
          <cell r="BB656" t="str">
            <v/>
          </cell>
          <cell r="BC656" t="str">
            <v/>
          </cell>
          <cell r="BD656" t="str">
            <v/>
          </cell>
          <cell r="BE656" t="str">
            <v/>
          </cell>
          <cell r="BF656" t="str">
            <v/>
          </cell>
          <cell r="BG656" t="str">
            <v/>
          </cell>
          <cell r="BH656" t="str">
            <v/>
          </cell>
          <cell r="BI656" t="str">
            <v/>
          </cell>
          <cell r="BJ656" t="str">
            <v/>
          </cell>
          <cell r="BK656" t="str">
            <v/>
          </cell>
          <cell r="BL656" t="str">
            <v/>
          </cell>
          <cell r="BM656" t="str">
            <v/>
          </cell>
          <cell r="BN656" t="str">
            <v/>
          </cell>
          <cell r="BO656" t="str">
            <v/>
          </cell>
          <cell r="BP656">
            <v>0</v>
          </cell>
        </row>
        <row r="657">
          <cell r="A657" t="str">
            <v>Nightcloak (Josh)</v>
          </cell>
          <cell r="C657">
            <v>0</v>
          </cell>
          <cell r="AK657" t="str">
            <v/>
          </cell>
          <cell r="AL657" t="str">
            <v/>
          </cell>
          <cell r="AM657" t="str">
            <v/>
          </cell>
          <cell r="AN657" t="str">
            <v/>
          </cell>
          <cell r="AO657" t="str">
            <v/>
          </cell>
          <cell r="AP657" t="str">
            <v/>
          </cell>
          <cell r="AQ657" t="str">
            <v/>
          </cell>
          <cell r="AR657" t="str">
            <v/>
          </cell>
          <cell r="AS657" t="str">
            <v/>
          </cell>
          <cell r="AT657" t="str">
            <v/>
          </cell>
          <cell r="AU657" t="str">
            <v/>
          </cell>
          <cell r="AV657" t="str">
            <v/>
          </cell>
          <cell r="AW657" t="str">
            <v/>
          </cell>
          <cell r="AX657" t="str">
            <v/>
          </cell>
          <cell r="AY657" t="str">
            <v/>
          </cell>
          <cell r="AZ657" t="str">
            <v/>
          </cell>
          <cell r="BA657" t="str">
            <v/>
          </cell>
          <cell r="BB657" t="str">
            <v/>
          </cell>
          <cell r="BC657" t="str">
            <v/>
          </cell>
          <cell r="BD657" t="str">
            <v/>
          </cell>
          <cell r="BE657" t="str">
            <v/>
          </cell>
          <cell r="BF657" t="str">
            <v/>
          </cell>
          <cell r="BG657" t="str">
            <v/>
          </cell>
          <cell r="BH657" t="str">
            <v/>
          </cell>
          <cell r="BI657" t="str">
            <v/>
          </cell>
          <cell r="BJ657" t="str">
            <v/>
          </cell>
          <cell r="BK657" t="str">
            <v/>
          </cell>
          <cell r="BL657" t="str">
            <v/>
          </cell>
          <cell r="BM657" t="str">
            <v/>
          </cell>
          <cell r="BN657" t="str">
            <v/>
          </cell>
          <cell r="BO657" t="str">
            <v/>
          </cell>
          <cell r="BP657">
            <v>0</v>
          </cell>
        </row>
        <row r="658">
          <cell r="A658" t="str">
            <v>Nimbic Scholar</v>
          </cell>
          <cell r="C658">
            <v>0</v>
          </cell>
          <cell r="AK658" t="str">
            <v/>
          </cell>
          <cell r="AL658" t="str">
            <v/>
          </cell>
          <cell r="AM658" t="str">
            <v/>
          </cell>
          <cell r="AN658" t="str">
            <v/>
          </cell>
          <cell r="AO658" t="str">
            <v/>
          </cell>
          <cell r="AP658" t="str">
            <v/>
          </cell>
          <cell r="AQ658" t="str">
            <v/>
          </cell>
          <cell r="AR658" t="str">
            <v/>
          </cell>
          <cell r="AS658" t="str">
            <v/>
          </cell>
          <cell r="AT658" t="str">
            <v/>
          </cell>
          <cell r="AU658" t="str">
            <v/>
          </cell>
          <cell r="AV658" t="str">
            <v/>
          </cell>
          <cell r="AW658" t="str">
            <v/>
          </cell>
          <cell r="AX658" t="str">
            <v/>
          </cell>
          <cell r="AY658" t="str">
            <v/>
          </cell>
          <cell r="AZ658" t="str">
            <v/>
          </cell>
          <cell r="BA658" t="str">
            <v/>
          </cell>
          <cell r="BB658" t="str">
            <v/>
          </cell>
          <cell r="BC658" t="str">
            <v/>
          </cell>
          <cell r="BD658" t="str">
            <v/>
          </cell>
          <cell r="BE658" t="str">
            <v/>
          </cell>
          <cell r="BF658" t="str">
            <v/>
          </cell>
          <cell r="BG658" t="str">
            <v/>
          </cell>
          <cell r="BH658" t="str">
            <v/>
          </cell>
          <cell r="BI658" t="str">
            <v/>
          </cell>
          <cell r="BJ658" t="str">
            <v/>
          </cell>
          <cell r="BK658" t="str">
            <v/>
          </cell>
          <cell r="BL658" t="str">
            <v/>
          </cell>
          <cell r="BM658" t="str">
            <v/>
          </cell>
          <cell r="BN658" t="str">
            <v/>
          </cell>
          <cell r="BO658" t="str">
            <v/>
          </cell>
          <cell r="BP658">
            <v>0</v>
          </cell>
        </row>
        <row r="659">
          <cell r="A659" t="str">
            <v>Ninja</v>
          </cell>
          <cell r="C659">
            <v>0</v>
          </cell>
          <cell r="AK659" t="str">
            <v/>
          </cell>
          <cell r="AL659" t="str">
            <v/>
          </cell>
          <cell r="AM659" t="str">
            <v/>
          </cell>
          <cell r="AN659" t="str">
            <v/>
          </cell>
          <cell r="AO659" t="str">
            <v/>
          </cell>
          <cell r="AP659" t="str">
            <v/>
          </cell>
          <cell r="AQ659" t="str">
            <v/>
          </cell>
          <cell r="AR659" t="str">
            <v/>
          </cell>
          <cell r="AS659" t="str">
            <v/>
          </cell>
          <cell r="AT659" t="str">
            <v/>
          </cell>
          <cell r="AU659" t="str">
            <v/>
          </cell>
          <cell r="AV659" t="str">
            <v/>
          </cell>
          <cell r="AW659" t="str">
            <v/>
          </cell>
          <cell r="AX659" t="str">
            <v/>
          </cell>
          <cell r="AY659" t="str">
            <v/>
          </cell>
          <cell r="AZ659" t="str">
            <v/>
          </cell>
          <cell r="BA659" t="str">
            <v/>
          </cell>
          <cell r="BB659" t="str">
            <v/>
          </cell>
          <cell r="BC659" t="str">
            <v/>
          </cell>
          <cell r="BD659" t="str">
            <v/>
          </cell>
          <cell r="BE659" t="str">
            <v/>
          </cell>
          <cell r="BF659" t="str">
            <v/>
          </cell>
          <cell r="BG659" t="str">
            <v/>
          </cell>
          <cell r="BH659" t="str">
            <v/>
          </cell>
          <cell r="BI659" t="str">
            <v/>
          </cell>
          <cell r="BJ659" t="str">
            <v/>
          </cell>
          <cell r="BK659" t="str">
            <v/>
          </cell>
          <cell r="BL659" t="str">
            <v/>
          </cell>
          <cell r="BM659" t="str">
            <v/>
          </cell>
          <cell r="BN659" t="str">
            <v/>
          </cell>
          <cell r="BO659" t="str">
            <v/>
          </cell>
          <cell r="BP659">
            <v>0</v>
          </cell>
        </row>
        <row r="660">
          <cell r="A660" t="str">
            <v>Ninja of the Crescent Moon</v>
          </cell>
          <cell r="B660" t="str">
            <v>Nin</v>
          </cell>
          <cell r="C660">
            <v>0</v>
          </cell>
          <cell r="G660" t="str">
            <v>1st:]Monk-like AC bonus[Monk and Ninja lvls stack to get AC bonus</v>
          </cell>
          <cell r="H660" t="str">
            <v>1st:]Sneak Attack[+1d6</v>
          </cell>
          <cell r="I660" t="str">
            <v>2nd:]Improved Evasion[Half dmg if fails Reflex save.</v>
          </cell>
          <cell r="J660" t="str">
            <v xml:space="preserve">2nd:]Kuji-kiri (Sp)[Cast Hypnotic Pattern (2d4 +1/Ninja lvl) with a </v>
          </cell>
          <cell r="K660" t="str">
            <v>][gesture; WILL DC 12 + CHA mod; dur gesturing + 1 rnd</v>
          </cell>
          <cell r="L660" t="str">
            <v>3rd:]Poison Use[Never poison themselves when applying</v>
          </cell>
          <cell r="M660" t="str">
            <v>3rd:]Sneak Attack[+2d6</v>
          </cell>
          <cell r="N660" t="str">
            <v>4th:]AC Bonus[+1; as per Monk</v>
          </cell>
          <cell r="O660" t="str">
            <v>4th:]Fast Climb[Half speed as mv equiv, Full speed as full-round</v>
          </cell>
          <cell r="P660" t="str">
            <v>4th:]Silencing Attack (Su)[If foe flat-footed and ninja successfully</v>
          </cell>
          <cell r="Q660" t="str">
            <v>][strikes, foe cannot speak for 1 round.</v>
          </cell>
          <cell r="R660" t="str">
            <v>5th:]Sneak Attack[+3d6</v>
          </cell>
          <cell r="S660" t="str">
            <v>5th:]Fast Sneak[when using Mv Sil and Hide, can mv normal speed w/o penalty</v>
          </cell>
          <cell r="T660" t="str">
            <v>6th:]Invisibility (Sp)[Turn invisible (self only) once per day per Ninja lvl</v>
          </cell>
          <cell r="U660" t="str">
            <v>6th:]Opportunist[Once/round, can make AOO vs. someone struck</v>
          </cell>
          <cell r="V660" t="str">
            <v>7th:]Sneak Attack[+4d6</v>
          </cell>
          <cell r="W660" t="str">
            <v>7th:]Gaseous Form (Sp)(1/day)[One round per Ninja class lvl</v>
          </cell>
          <cell r="X660" t="str">
            <v>8th:]Improved Kuji-kiri (Sp)[As Kuji-kiri, 3d6 +1/Ninja lvl HD;</v>
          </cell>
          <cell r="Y660" t="str">
            <v>][Will DC 15 + CHA mod</v>
          </cell>
          <cell r="Z660" t="str">
            <v>9th:]AC Bonus[+2; as per Monk</v>
          </cell>
          <cell r="AA660" t="str">
            <v>9th:]Blindsight (Ex)[60'; Invisibility and darkness irrelevant</v>
          </cell>
          <cell r="AB660" t="str">
            <v>9th:]Sneak Attack[+5d6</v>
          </cell>
          <cell r="AC660" t="str">
            <v>10th:]Always sneaky[Always take 10 on Mv Silently and Hide</v>
          </cell>
          <cell r="AD660" t="str">
            <v>10th:]Ethereal Jaunt (Sp)[(3/day; free action) Ethereal for 1 round</v>
          </cell>
          <cell r="AK660" t="str">
            <v/>
          </cell>
          <cell r="AL660" t="str">
            <v/>
          </cell>
          <cell r="AM660" t="str">
            <v/>
          </cell>
          <cell r="AN660" t="str">
            <v/>
          </cell>
          <cell r="AO660" t="str">
            <v/>
          </cell>
          <cell r="AP660" t="str">
            <v/>
          </cell>
          <cell r="AQ660" t="str">
            <v/>
          </cell>
          <cell r="AR660" t="str">
            <v/>
          </cell>
          <cell r="AS660" t="str">
            <v/>
          </cell>
          <cell r="AT660" t="str">
            <v/>
          </cell>
          <cell r="AU660" t="str">
            <v/>
          </cell>
          <cell r="AV660" t="str">
            <v/>
          </cell>
          <cell r="AW660" t="str">
            <v/>
          </cell>
          <cell r="AX660" t="str">
            <v/>
          </cell>
          <cell r="AY660" t="str">
            <v/>
          </cell>
          <cell r="AZ660" t="str">
            <v/>
          </cell>
          <cell r="BA660" t="str">
            <v/>
          </cell>
          <cell r="BB660" t="str">
            <v/>
          </cell>
          <cell r="BC660" t="str">
            <v/>
          </cell>
          <cell r="BD660" t="str">
            <v/>
          </cell>
          <cell r="BE660" t="str">
            <v/>
          </cell>
          <cell r="BF660" t="str">
            <v/>
          </cell>
          <cell r="BG660" t="str">
            <v/>
          </cell>
          <cell r="BH660" t="str">
            <v/>
          </cell>
          <cell r="BI660" t="str">
            <v/>
          </cell>
          <cell r="BJ660" t="str">
            <v/>
          </cell>
          <cell r="BK660" t="str">
            <v/>
          </cell>
          <cell r="BL660" t="str">
            <v/>
          </cell>
          <cell r="BM660" t="str">
            <v/>
          </cell>
          <cell r="BN660" t="str">
            <v/>
          </cell>
          <cell r="BO660" t="str">
            <v/>
          </cell>
          <cell r="BP660">
            <v>0</v>
          </cell>
        </row>
        <row r="661">
          <cell r="A661" t="str">
            <v>Ninja Spy</v>
          </cell>
          <cell r="C661">
            <v>0</v>
          </cell>
          <cell r="AK661" t="str">
            <v/>
          </cell>
          <cell r="AL661" t="str">
            <v/>
          </cell>
          <cell r="AM661" t="str">
            <v/>
          </cell>
          <cell r="AN661" t="str">
            <v/>
          </cell>
          <cell r="AO661" t="str">
            <v/>
          </cell>
          <cell r="AP661" t="str">
            <v/>
          </cell>
          <cell r="AQ661" t="str">
            <v/>
          </cell>
          <cell r="AR661" t="str">
            <v/>
          </cell>
          <cell r="AS661" t="str">
            <v/>
          </cell>
          <cell r="AT661" t="str">
            <v/>
          </cell>
          <cell r="AU661" t="str">
            <v/>
          </cell>
          <cell r="AV661" t="str">
            <v/>
          </cell>
          <cell r="AW661" t="str">
            <v/>
          </cell>
          <cell r="AX661" t="str">
            <v/>
          </cell>
          <cell r="AY661" t="str">
            <v/>
          </cell>
          <cell r="AZ661" t="str">
            <v/>
          </cell>
          <cell r="BA661" t="str">
            <v/>
          </cell>
          <cell r="BB661" t="str">
            <v/>
          </cell>
          <cell r="BC661" t="str">
            <v/>
          </cell>
          <cell r="BD661" t="str">
            <v/>
          </cell>
          <cell r="BE661" t="str">
            <v/>
          </cell>
          <cell r="BF661" t="str">
            <v/>
          </cell>
          <cell r="BG661" t="str">
            <v/>
          </cell>
          <cell r="BH661" t="str">
            <v/>
          </cell>
          <cell r="BI661" t="str">
            <v/>
          </cell>
          <cell r="BJ661" t="str">
            <v/>
          </cell>
          <cell r="BK661" t="str">
            <v/>
          </cell>
          <cell r="BL661" t="str">
            <v/>
          </cell>
          <cell r="BM661" t="str">
            <v/>
          </cell>
          <cell r="BN661" t="str">
            <v/>
          </cell>
          <cell r="BO661" t="str">
            <v/>
          </cell>
          <cell r="BP661">
            <v>0</v>
          </cell>
        </row>
        <row r="662">
          <cell r="A662" t="str">
            <v>Nomad</v>
          </cell>
          <cell r="B662" t="str">
            <v>.</v>
          </cell>
          <cell r="C662">
            <v>0</v>
          </cell>
          <cell r="D662" t="str">
            <v>]Light Armor[</v>
          </cell>
          <cell r="F662" t="str">
            <v>]Simple, Martial Weapons[</v>
          </cell>
          <cell r="G662" t="str">
            <v>1st:]Hidden Blades (Ex)[+0 bonus to hide an object upon yourself.</v>
          </cell>
          <cell r="H662" t="str">
            <v>1st:]Languages (Ex)[You know 1 extra bonus language of your choice.</v>
          </cell>
          <cell r="I662" t="str">
            <v>1st:]Odd Jobs (Ex)[No unskilled penalty for any common craft or profession check.</v>
          </cell>
          <cell r="J662" t="str">
            <v>2nd:]Bonus Feat (Ex)[1 earned so far.</v>
          </cell>
          <cell r="K662" t="str">
            <v>3rd:]Worldly (Ex)[Choose 0 skill(s).  Untrained cc become class.  Trained become cc.</v>
          </cell>
          <cell r="L662" t="str">
            <v>]Skills:[</v>
          </cell>
          <cell r="M662" t="str">
            <v>5th:]Heft (Ex)[Carry a Medium load as if it were a light one.</v>
          </cell>
          <cell r="N662" t="str">
            <v>7th:]Tireless (Ex)[Require 1/2 the standard amount of sleep.</v>
          </cell>
          <cell r="O662" t="str">
            <v>8th:]Hidden Blades (Ex)[With Quickdraw, may draw hidden blades as a free action.</v>
          </cell>
          <cell r="P662" t="str">
            <v>10th:]Call of the Tribes (Ex)[1/year, may call the tribes together.  See p.41</v>
          </cell>
          <cell r="Q662" t="str">
            <v>16th:]Heart of the Stag (Su)[HD changes to d12.</v>
          </cell>
          <cell r="R662" t="str">
            <v>17th:]Strength of the Boar (Sp)[Permanent freedom of movement.</v>
          </cell>
          <cell r="S662" t="str">
            <v>20th:]Master of the Tribe (Su)[Gain leadership feat.  If already possess, affects double.</v>
          </cell>
          <cell r="AK662" t="str">
            <v/>
          </cell>
          <cell r="AL662" t="str">
            <v/>
          </cell>
          <cell r="AM662" t="str">
            <v/>
          </cell>
          <cell r="AN662" t="str">
            <v/>
          </cell>
          <cell r="AO662" t="str">
            <v/>
          </cell>
          <cell r="AP662" t="str">
            <v/>
          </cell>
          <cell r="AQ662" t="str">
            <v/>
          </cell>
          <cell r="AR662" t="str">
            <v/>
          </cell>
          <cell r="AS662" t="str">
            <v/>
          </cell>
          <cell r="AT662" t="str">
            <v/>
          </cell>
          <cell r="AU662" t="str">
            <v/>
          </cell>
          <cell r="AV662" t="str">
            <v/>
          </cell>
          <cell r="AW662" t="str">
            <v/>
          </cell>
          <cell r="AX662" t="str">
            <v/>
          </cell>
          <cell r="AY662" t="str">
            <v/>
          </cell>
          <cell r="AZ662" t="str">
            <v/>
          </cell>
          <cell r="BA662" t="str">
            <v/>
          </cell>
          <cell r="BB662" t="str">
            <v/>
          </cell>
          <cell r="BC662" t="str">
            <v/>
          </cell>
          <cell r="BD662" t="str">
            <v/>
          </cell>
          <cell r="BE662" t="str">
            <v/>
          </cell>
          <cell r="BF662" t="str">
            <v/>
          </cell>
          <cell r="BG662" t="str">
            <v/>
          </cell>
          <cell r="BH662" t="str">
            <v/>
          </cell>
          <cell r="BI662" t="str">
            <v/>
          </cell>
          <cell r="BJ662" t="str">
            <v/>
          </cell>
          <cell r="BK662" t="str">
            <v/>
          </cell>
          <cell r="BL662" t="str">
            <v/>
          </cell>
          <cell r="BM662" t="str">
            <v/>
          </cell>
          <cell r="BN662" t="str">
            <v/>
          </cell>
          <cell r="BO662" t="str">
            <v/>
          </cell>
          <cell r="BP662">
            <v>0</v>
          </cell>
        </row>
        <row r="663">
          <cell r="A663" t="str">
            <v>Occult Slayer</v>
          </cell>
          <cell r="C663">
            <v>0</v>
          </cell>
          <cell r="AK663" t="str">
            <v/>
          </cell>
          <cell r="AL663" t="str">
            <v/>
          </cell>
          <cell r="AM663" t="str">
            <v/>
          </cell>
          <cell r="AN663" t="str">
            <v/>
          </cell>
          <cell r="AO663" t="str">
            <v/>
          </cell>
          <cell r="AP663" t="str">
            <v/>
          </cell>
          <cell r="AQ663" t="str">
            <v/>
          </cell>
          <cell r="AR663" t="str">
            <v/>
          </cell>
          <cell r="AS663" t="str">
            <v/>
          </cell>
          <cell r="AT663" t="str">
            <v/>
          </cell>
          <cell r="AU663" t="str">
            <v/>
          </cell>
          <cell r="AV663" t="str">
            <v/>
          </cell>
          <cell r="AW663" t="str">
            <v/>
          </cell>
          <cell r="AX663" t="str">
            <v/>
          </cell>
          <cell r="AY663" t="str">
            <v/>
          </cell>
          <cell r="AZ663" t="str">
            <v/>
          </cell>
          <cell r="BA663" t="str">
            <v/>
          </cell>
          <cell r="BB663" t="str">
            <v/>
          </cell>
          <cell r="BC663" t="str">
            <v/>
          </cell>
          <cell r="BD663" t="str">
            <v/>
          </cell>
          <cell r="BE663" t="str">
            <v/>
          </cell>
          <cell r="BF663" t="str">
            <v/>
          </cell>
          <cell r="BG663" t="str">
            <v/>
          </cell>
          <cell r="BH663" t="str">
            <v/>
          </cell>
          <cell r="BI663" t="str">
            <v/>
          </cell>
          <cell r="BJ663" t="str">
            <v/>
          </cell>
          <cell r="BK663" t="str">
            <v/>
          </cell>
          <cell r="BL663" t="str">
            <v/>
          </cell>
          <cell r="BM663" t="str">
            <v/>
          </cell>
          <cell r="BN663" t="str">
            <v/>
          </cell>
          <cell r="BO663" t="str">
            <v/>
          </cell>
          <cell r="BP663">
            <v>0</v>
          </cell>
        </row>
        <row r="664">
          <cell r="A664" t="str">
            <v>Ocular Adept</v>
          </cell>
          <cell r="C664">
            <v>0</v>
          </cell>
          <cell r="AK664" t="str">
            <v/>
          </cell>
          <cell r="AL664" t="str">
            <v/>
          </cell>
          <cell r="AM664" t="str">
            <v/>
          </cell>
          <cell r="AN664" t="str">
            <v/>
          </cell>
          <cell r="AO664" t="str">
            <v/>
          </cell>
          <cell r="AP664" t="str">
            <v/>
          </cell>
          <cell r="AQ664" t="str">
            <v/>
          </cell>
          <cell r="AR664" t="str">
            <v/>
          </cell>
          <cell r="AS664" t="str">
            <v/>
          </cell>
          <cell r="AT664" t="str">
            <v/>
          </cell>
          <cell r="AU664" t="str">
            <v/>
          </cell>
          <cell r="AV664" t="str">
            <v/>
          </cell>
          <cell r="AW664" t="str">
            <v/>
          </cell>
          <cell r="AX664" t="str">
            <v/>
          </cell>
          <cell r="AY664" t="str">
            <v/>
          </cell>
          <cell r="AZ664" t="str">
            <v/>
          </cell>
          <cell r="BA664" t="str">
            <v/>
          </cell>
          <cell r="BB664" t="str">
            <v/>
          </cell>
          <cell r="BC664" t="str">
            <v/>
          </cell>
          <cell r="BD664" t="str">
            <v/>
          </cell>
          <cell r="BE664" t="str">
            <v/>
          </cell>
          <cell r="BF664" t="str">
            <v/>
          </cell>
          <cell r="BG664" t="str">
            <v/>
          </cell>
          <cell r="BH664" t="str">
            <v/>
          </cell>
          <cell r="BI664" t="str">
            <v/>
          </cell>
          <cell r="BJ664" t="str">
            <v/>
          </cell>
          <cell r="BK664" t="str">
            <v/>
          </cell>
          <cell r="BL664" t="str">
            <v/>
          </cell>
          <cell r="BM664" t="str">
            <v/>
          </cell>
          <cell r="BN664" t="str">
            <v/>
          </cell>
          <cell r="BO664" t="str">
            <v/>
          </cell>
          <cell r="BP664">
            <v>0</v>
          </cell>
        </row>
        <row r="665">
          <cell r="A665" t="str">
            <v>Orc Scout</v>
          </cell>
          <cell r="B665" t="str">
            <v>.</v>
          </cell>
          <cell r="C665">
            <v>0</v>
          </cell>
          <cell r="D665" t="str">
            <v>]Light Armor[</v>
          </cell>
          <cell r="F665" t="str">
            <v>]Simple, Martial Weapons[</v>
          </cell>
          <cell r="G665" t="str">
            <v>1st]Fieldcraft +0 (Ex)[Bonus to climb, heal, hide, intuit direction, listen,</v>
          </cell>
          <cell r="H665" t="str">
            <v>][move silently, search, spot, &amp; wilderness lore checks</v>
          </cell>
          <cell r="I665" t="str">
            <v>][while on a scouting mission.</v>
          </cell>
          <cell r="J665" t="str">
            <v>1st]Blend into Wilds (Ex)[+10 bonus to hide while in the wilderness &amp; not moving.</v>
          </cell>
          <cell r="K665" t="str">
            <v>2nd]Bonus Feats[Bonus feats at levels 2 and 4.</v>
          </cell>
          <cell r="L665" t="str">
            <v>2nd]Fast Movement (Ex)[Base move increases to 30'.</v>
          </cell>
          <cell r="M665" t="str">
            <v>3rd]Sneak Attack (Ex)[+1d6 damage.</v>
          </cell>
          <cell r="AK665" t="str">
            <v/>
          </cell>
          <cell r="AL665" t="str">
            <v/>
          </cell>
          <cell r="AM665" t="str">
            <v/>
          </cell>
          <cell r="AN665" t="str">
            <v/>
          </cell>
          <cell r="AO665" t="str">
            <v/>
          </cell>
          <cell r="AP665" t="str">
            <v/>
          </cell>
          <cell r="AQ665" t="str">
            <v/>
          </cell>
          <cell r="AR665" t="str">
            <v/>
          </cell>
          <cell r="AS665" t="str">
            <v/>
          </cell>
          <cell r="AT665" t="str">
            <v/>
          </cell>
          <cell r="AU665" t="str">
            <v/>
          </cell>
          <cell r="AV665" t="str">
            <v/>
          </cell>
          <cell r="AW665" t="str">
            <v/>
          </cell>
          <cell r="AX665" t="str">
            <v/>
          </cell>
          <cell r="AY665" t="str">
            <v/>
          </cell>
          <cell r="AZ665" t="str">
            <v/>
          </cell>
          <cell r="BA665" t="str">
            <v/>
          </cell>
          <cell r="BB665" t="str">
            <v/>
          </cell>
          <cell r="BC665" t="str">
            <v/>
          </cell>
          <cell r="BD665" t="str">
            <v/>
          </cell>
          <cell r="BE665" t="str">
            <v/>
          </cell>
          <cell r="BF665" t="str">
            <v/>
          </cell>
          <cell r="BG665" t="str">
            <v/>
          </cell>
          <cell r="BH665" t="str">
            <v/>
          </cell>
          <cell r="BI665" t="str">
            <v/>
          </cell>
          <cell r="BJ665" t="str">
            <v/>
          </cell>
          <cell r="BK665" t="str">
            <v/>
          </cell>
          <cell r="BL665" t="str">
            <v/>
          </cell>
          <cell r="BM665" t="str">
            <v/>
          </cell>
          <cell r="BN665" t="str">
            <v/>
          </cell>
          <cell r="BO665" t="str">
            <v/>
          </cell>
          <cell r="BP665">
            <v>0</v>
          </cell>
        </row>
        <row r="666">
          <cell r="A666" t="str">
            <v>Order of the Bow Initiate</v>
          </cell>
          <cell r="B666" t="str">
            <v>Obi</v>
          </cell>
          <cell r="C666">
            <v>0</v>
          </cell>
          <cell r="G666" t="str">
            <v>1st:]Ranged Sneak Attack[+1d6</v>
          </cell>
          <cell r="H666" t="str">
            <v>2nd:]Close Combat Shot[No AOOs for using ranged weapon</v>
          </cell>
          <cell r="I666" t="str">
            <v>3rd:]Ranged Sneak Attack[+2d6</v>
          </cell>
          <cell r="J666" t="str">
            <v>4th:]Superior Weapon Focus[+1 to hit with Initiates' Bow.</v>
          </cell>
          <cell r="K666" t="str">
            <v>5th:]Free Attack[Free Ranged AOO whenever ally gains an AOO</v>
          </cell>
          <cell r="L666" t="str">
            <v>5th:]Ranged Sneak Attack[+3d6</v>
          </cell>
          <cell r="M666" t="str">
            <v>6th:]Zen Archery[Use WIS mod instead of DEX mod for</v>
          </cell>
          <cell r="N666" t="str">
            <v>][ranged attacks within 30'.  If the Bow Initiate already has this feat,</v>
          </cell>
          <cell r="O666" t="str">
            <v>][then WIS mod and DEX mod stack.</v>
          </cell>
          <cell r="P666" t="str">
            <v>7th:]Superior Weapon Specialization[+2 to dmg with Initiates' Bow.</v>
          </cell>
          <cell r="Q666" t="str">
            <v>8th:]Ranged Sneak Attack[+4d6</v>
          </cell>
          <cell r="R666" t="str">
            <v>9th:]Banked Shot (Ex)[Full Round; Target (if within 20' of a</v>
          </cell>
          <cell r="S666" t="str">
            <v>][wall) is considered flat-footed for AC purposes.</v>
          </cell>
          <cell r="T666" t="str">
            <v>10th:]Ranged Sneak Attack[+5d6</v>
          </cell>
          <cell r="AK666" t="str">
            <v/>
          </cell>
          <cell r="AL666" t="str">
            <v/>
          </cell>
          <cell r="AM666" t="str">
            <v/>
          </cell>
          <cell r="AN666" t="str">
            <v/>
          </cell>
          <cell r="AO666" t="str">
            <v/>
          </cell>
          <cell r="AP666" t="str">
            <v/>
          </cell>
          <cell r="AQ666" t="str">
            <v/>
          </cell>
          <cell r="AR666" t="str">
            <v/>
          </cell>
          <cell r="AS666" t="str">
            <v/>
          </cell>
          <cell r="AT666" t="str">
            <v/>
          </cell>
          <cell r="AU666" t="str">
            <v/>
          </cell>
          <cell r="AV666" t="str">
            <v/>
          </cell>
          <cell r="AW666" t="str">
            <v/>
          </cell>
          <cell r="AX666" t="str">
            <v/>
          </cell>
          <cell r="AY666" t="str">
            <v/>
          </cell>
          <cell r="AZ666" t="str">
            <v/>
          </cell>
          <cell r="BA666" t="str">
            <v/>
          </cell>
          <cell r="BB666" t="str">
            <v/>
          </cell>
          <cell r="BC666" t="str">
            <v/>
          </cell>
          <cell r="BD666" t="str">
            <v/>
          </cell>
          <cell r="BE666" t="str">
            <v/>
          </cell>
          <cell r="BF666" t="str">
            <v/>
          </cell>
          <cell r="BG666" t="str">
            <v/>
          </cell>
          <cell r="BH666" t="str">
            <v/>
          </cell>
          <cell r="BI666" t="str">
            <v/>
          </cell>
          <cell r="BJ666" t="str">
            <v/>
          </cell>
          <cell r="BK666" t="str">
            <v/>
          </cell>
          <cell r="BL666" t="str">
            <v/>
          </cell>
          <cell r="BM666" t="str">
            <v/>
          </cell>
          <cell r="BN666" t="str">
            <v/>
          </cell>
          <cell r="BO666" t="str">
            <v/>
          </cell>
          <cell r="BP666">
            <v>0</v>
          </cell>
        </row>
        <row r="667">
          <cell r="A667" t="str">
            <v>Outlaw of the Crimson Road</v>
          </cell>
          <cell r="C667">
            <v>0</v>
          </cell>
          <cell r="AK667" t="str">
            <v/>
          </cell>
          <cell r="AL667" t="str">
            <v/>
          </cell>
          <cell r="AM667" t="str">
            <v/>
          </cell>
          <cell r="AN667" t="str">
            <v/>
          </cell>
          <cell r="AO667" t="str">
            <v/>
          </cell>
          <cell r="AP667" t="str">
            <v/>
          </cell>
          <cell r="AQ667" t="str">
            <v/>
          </cell>
          <cell r="AR667" t="str">
            <v/>
          </cell>
          <cell r="AS667" t="str">
            <v/>
          </cell>
          <cell r="AT667" t="str">
            <v/>
          </cell>
          <cell r="AU667" t="str">
            <v/>
          </cell>
          <cell r="AV667" t="str">
            <v/>
          </cell>
          <cell r="AW667" t="str">
            <v/>
          </cell>
          <cell r="AX667" t="str">
            <v/>
          </cell>
          <cell r="AY667" t="str">
            <v/>
          </cell>
          <cell r="AZ667" t="str">
            <v/>
          </cell>
          <cell r="BA667" t="str">
            <v/>
          </cell>
          <cell r="BB667" t="str">
            <v/>
          </cell>
          <cell r="BC667" t="str">
            <v/>
          </cell>
          <cell r="BD667" t="str">
            <v/>
          </cell>
          <cell r="BE667" t="str">
            <v/>
          </cell>
          <cell r="BF667" t="str">
            <v/>
          </cell>
          <cell r="BG667" t="str">
            <v/>
          </cell>
          <cell r="BH667" t="str">
            <v/>
          </cell>
          <cell r="BI667" t="str">
            <v/>
          </cell>
          <cell r="BJ667" t="str">
            <v/>
          </cell>
          <cell r="BK667" t="str">
            <v/>
          </cell>
          <cell r="BL667" t="str">
            <v/>
          </cell>
          <cell r="BM667" t="str">
            <v/>
          </cell>
          <cell r="BN667" t="str">
            <v/>
          </cell>
          <cell r="BO667" t="str">
            <v/>
          </cell>
          <cell r="BP667">
            <v>0</v>
          </cell>
        </row>
        <row r="668">
          <cell r="A668" t="str">
            <v>Paladin</v>
          </cell>
          <cell r="B668" t="str">
            <v>Pal</v>
          </cell>
          <cell r="C668">
            <v>0</v>
          </cell>
          <cell r="D668" t="str">
            <v>]Light, Medium, Heavy Armor[</v>
          </cell>
          <cell r="E668" t="str">
            <v>]Shield Use[</v>
          </cell>
          <cell r="F668" t="str">
            <v>]Simple, Martial Weapons[</v>
          </cell>
          <cell r="G668" t="str">
            <v>1st:]Aura of Good (Ex)[Power is equal to class level.  See detect good spell.</v>
          </cell>
          <cell r="H668" t="str">
            <v>1st:]Detect Evil (Sp)[At will, per the spell</v>
          </cell>
          <cell r="I668" t="str">
            <v>1st:]Smite Evil (Su)[1/day:  +-2 to hit, +0 to dmg</v>
          </cell>
          <cell r="J668" t="str">
            <v>2nd:]Divine Grace (Su)[+-2 to all saves.</v>
          </cell>
          <cell r="K668" t="str">
            <v>2nd:]Lay on Hands (Sp)[Charisma score too low, unable to Lay on Hands.</v>
          </cell>
          <cell r="L668" t="str">
            <v>3rd:]Aura of Courage (Su)[Immune to fear; w/i 10', +4 morale bonus vs. fear affects.</v>
          </cell>
          <cell r="M668" t="str">
            <v>][Only works while conscious.</v>
          </cell>
          <cell r="N668" t="str">
            <v>3rd:]Divine Health (Ex)[Immunity to all diseases, including supernatural and magical ones.</v>
          </cell>
          <cell r="O668" t="str">
            <v>4th:]Divine Spells (Sp)[Wisdom determines DC, Bonus Spells</v>
          </cell>
          <cell r="P668" t="str">
            <v>4th:]Turn Undead (Su)[As a level -3 cleric.</v>
          </cell>
          <cell r="Q668" t="str">
            <v>5th:]Special Mounts (Sp)[</v>
          </cell>
          <cell r="R668" t="str">
            <v>6th:]Remove Disease (Sp)[Per the spell -1/week.</v>
          </cell>
          <cell r="AK668" t="str">
            <v/>
          </cell>
          <cell r="AL668" t="str">
            <v/>
          </cell>
          <cell r="AM668" t="str">
            <v/>
          </cell>
          <cell r="AN668" t="str">
            <v/>
          </cell>
          <cell r="AO668" t="str">
            <v/>
          </cell>
          <cell r="AP668" t="str">
            <v/>
          </cell>
          <cell r="AQ668" t="str">
            <v/>
          </cell>
          <cell r="AR668" t="str">
            <v/>
          </cell>
          <cell r="AS668" t="str">
            <v/>
          </cell>
          <cell r="AT668" t="str">
            <v/>
          </cell>
          <cell r="AU668" t="str">
            <v/>
          </cell>
          <cell r="AV668" t="str">
            <v/>
          </cell>
          <cell r="AW668" t="str">
            <v/>
          </cell>
          <cell r="AX668" t="str">
            <v/>
          </cell>
          <cell r="AY668" t="str">
            <v/>
          </cell>
          <cell r="AZ668" t="str">
            <v/>
          </cell>
          <cell r="BA668" t="str">
            <v/>
          </cell>
          <cell r="BB668" t="str">
            <v/>
          </cell>
          <cell r="BC668" t="str">
            <v/>
          </cell>
          <cell r="BD668" t="str">
            <v/>
          </cell>
          <cell r="BE668" t="str">
            <v/>
          </cell>
          <cell r="BF668" t="str">
            <v/>
          </cell>
          <cell r="BG668" t="str">
            <v/>
          </cell>
          <cell r="BH668" t="str">
            <v/>
          </cell>
          <cell r="BI668" t="str">
            <v/>
          </cell>
          <cell r="BJ668" t="str">
            <v/>
          </cell>
          <cell r="BK668" t="str">
            <v/>
          </cell>
          <cell r="BL668" t="str">
            <v/>
          </cell>
          <cell r="BM668" t="str">
            <v/>
          </cell>
          <cell r="BN668" t="str">
            <v/>
          </cell>
          <cell r="BO668" t="str">
            <v/>
          </cell>
          <cell r="BP668">
            <v>0</v>
          </cell>
        </row>
        <row r="669">
          <cell r="A669" t="str">
            <v>Paladin of the Pale</v>
          </cell>
          <cell r="C669">
            <v>0</v>
          </cell>
          <cell r="AK669" t="str">
            <v/>
          </cell>
          <cell r="AL669" t="str">
            <v/>
          </cell>
          <cell r="AM669" t="str">
            <v/>
          </cell>
          <cell r="AN669" t="str">
            <v/>
          </cell>
          <cell r="AO669" t="str">
            <v/>
          </cell>
          <cell r="AP669" t="str">
            <v/>
          </cell>
          <cell r="AQ669" t="str">
            <v/>
          </cell>
          <cell r="AR669" t="str">
            <v/>
          </cell>
          <cell r="AS669" t="str">
            <v/>
          </cell>
          <cell r="AT669" t="str">
            <v/>
          </cell>
          <cell r="AU669" t="str">
            <v/>
          </cell>
          <cell r="AV669" t="str">
            <v/>
          </cell>
          <cell r="AW669" t="str">
            <v/>
          </cell>
          <cell r="AX669" t="str">
            <v/>
          </cell>
          <cell r="AY669" t="str">
            <v/>
          </cell>
          <cell r="AZ669" t="str">
            <v/>
          </cell>
          <cell r="BA669" t="str">
            <v/>
          </cell>
          <cell r="BB669" t="str">
            <v/>
          </cell>
          <cell r="BC669" t="str">
            <v/>
          </cell>
          <cell r="BD669" t="str">
            <v/>
          </cell>
          <cell r="BE669" t="str">
            <v/>
          </cell>
          <cell r="BF669" t="str">
            <v/>
          </cell>
          <cell r="BG669" t="str">
            <v/>
          </cell>
          <cell r="BH669" t="str">
            <v/>
          </cell>
          <cell r="BI669" t="str">
            <v/>
          </cell>
          <cell r="BJ669" t="str">
            <v/>
          </cell>
          <cell r="BK669" t="str">
            <v/>
          </cell>
          <cell r="BL669" t="str">
            <v/>
          </cell>
          <cell r="BM669" t="str">
            <v/>
          </cell>
          <cell r="BN669" t="str">
            <v/>
          </cell>
          <cell r="BO669" t="str">
            <v/>
          </cell>
          <cell r="BP669">
            <v>0</v>
          </cell>
        </row>
        <row r="670">
          <cell r="A670" t="str">
            <v>Pale Master</v>
          </cell>
          <cell r="B670" t="str">
            <v>Pms</v>
          </cell>
          <cell r="C670">
            <v>0</v>
          </cell>
          <cell r="G670" t="str">
            <v>1st:]Bonemail +2[Natural armor bonus from necromantic armor</v>
          </cell>
          <cell r="H670" t="str">
            <v>2nd:]Animate Dead (Sp)[No material component, 1/day</v>
          </cell>
          <cell r="I670" t="str">
            <v>3rd:]Darkvision (Ex)[Darkvision 60' / increases +60'</v>
          </cell>
          <cell r="J670" t="str">
            <v>4th:]Summon Undead (Su) (2/day)[See T&amp;B p. 65-66 for notes</v>
          </cell>
          <cell r="K670" t="str">
            <v>4th:]Bonemail +4[Natural armor bonus from necromantic armor</v>
          </cell>
          <cell r="L670" t="str">
            <v>5th:]Deathless Vigor[gains +3 HP (as if Toughness feat)</v>
          </cell>
          <cell r="M670" t="str">
            <v>6th:]Undead Graft[+4 Str; two special touch attacks / day</v>
          </cell>
          <cell r="N670" t="str">
            <v>][See T&amp;B p. 66 for special touch attacks</v>
          </cell>
          <cell r="O670" t="str">
            <v>7th:]Tough As Bone (Ex)[Immune to stunning, subdual dmg</v>
          </cell>
          <cell r="P670" t="str">
            <v>8th:]Graft Upgrade[+2 Competence bonus to touch attack; 3/day</v>
          </cell>
          <cell r="Q670" t="str">
            <v>9th:]Summon Greater Undead (Su)[See T&amp;B p. 67.</v>
          </cell>
          <cell r="R670" t="str">
            <v>10th:]Deathless Mastery[Immune to critical hits; vassal</v>
          </cell>
          <cell r="AK670" t="str">
            <v/>
          </cell>
          <cell r="AL670" t="str">
            <v/>
          </cell>
          <cell r="AM670" t="str">
            <v/>
          </cell>
          <cell r="AN670" t="str">
            <v/>
          </cell>
          <cell r="AO670" t="str">
            <v/>
          </cell>
          <cell r="AP670" t="str">
            <v/>
          </cell>
          <cell r="AQ670" t="str">
            <v/>
          </cell>
          <cell r="AR670" t="str">
            <v/>
          </cell>
          <cell r="AS670" t="str">
            <v/>
          </cell>
          <cell r="AT670" t="str">
            <v/>
          </cell>
          <cell r="AU670" t="str">
            <v/>
          </cell>
          <cell r="AV670" t="str">
            <v/>
          </cell>
          <cell r="AW670" t="str">
            <v/>
          </cell>
          <cell r="AX670" t="str">
            <v/>
          </cell>
          <cell r="AY670" t="str">
            <v/>
          </cell>
          <cell r="AZ670" t="str">
            <v/>
          </cell>
          <cell r="BA670" t="str">
            <v/>
          </cell>
          <cell r="BB670" t="str">
            <v/>
          </cell>
          <cell r="BC670" t="str">
            <v/>
          </cell>
          <cell r="BD670" t="str">
            <v/>
          </cell>
          <cell r="BE670" t="str">
            <v/>
          </cell>
          <cell r="BF670" t="str">
            <v/>
          </cell>
          <cell r="BG670" t="str">
            <v/>
          </cell>
          <cell r="BH670" t="str">
            <v/>
          </cell>
          <cell r="BI670" t="str">
            <v/>
          </cell>
          <cell r="BJ670" t="str">
            <v/>
          </cell>
          <cell r="BK670" t="str">
            <v/>
          </cell>
          <cell r="BL670" t="str">
            <v/>
          </cell>
          <cell r="BM670" t="str">
            <v/>
          </cell>
          <cell r="BN670" t="str">
            <v/>
          </cell>
          <cell r="BO670" t="str">
            <v/>
          </cell>
          <cell r="BP670">
            <v>0</v>
          </cell>
        </row>
        <row r="671">
          <cell r="A671" t="str">
            <v>Peerless Archer</v>
          </cell>
          <cell r="B671" t="str">
            <v>.</v>
          </cell>
          <cell r="C671">
            <v>0</v>
          </cell>
          <cell r="G671" t="str">
            <v>1st]Exper Bowyer[+3 bonus on all craft (bowmaking) checks.</v>
          </cell>
          <cell r="H671" t="str">
            <v>1st]Ranged Sneak Attack (Ex)[0d6 damage.  Stacks with other sneak attacks.</v>
          </cell>
          <cell r="I671" t="str">
            <v>2nd]Sharp Shooting 0 (Ex)[Ignore 0 steps of cover or concealment.</v>
          </cell>
          <cell r="J671" t="str">
            <v>2nd]Fletching +0 (Su)[Can craft up to +0 arrows by spending XP.</v>
          </cell>
          <cell r="K671" t="str">
            <v>3rd]Power Shot[As power attack, but only with a bow.</v>
          </cell>
          <cell r="L671" t="str">
            <v>8th]Threaten[10' melee threat range while wielding a bow.</v>
          </cell>
          <cell r="AK671" t="str">
            <v/>
          </cell>
          <cell r="AL671" t="str">
            <v/>
          </cell>
          <cell r="AM671" t="str">
            <v/>
          </cell>
          <cell r="AN671" t="str">
            <v/>
          </cell>
          <cell r="AO671" t="str">
            <v/>
          </cell>
          <cell r="AP671" t="str">
            <v/>
          </cell>
          <cell r="AQ671" t="str">
            <v/>
          </cell>
          <cell r="AR671" t="str">
            <v/>
          </cell>
          <cell r="AS671" t="str">
            <v/>
          </cell>
          <cell r="AT671" t="str">
            <v/>
          </cell>
          <cell r="AU671" t="str">
            <v/>
          </cell>
          <cell r="AV671" t="str">
            <v/>
          </cell>
          <cell r="AW671" t="str">
            <v/>
          </cell>
          <cell r="AX671" t="str">
            <v/>
          </cell>
          <cell r="AY671" t="str">
            <v/>
          </cell>
          <cell r="AZ671" t="str">
            <v/>
          </cell>
          <cell r="BA671" t="str">
            <v/>
          </cell>
          <cell r="BB671" t="str">
            <v/>
          </cell>
          <cell r="BC671" t="str">
            <v/>
          </cell>
          <cell r="BD671" t="str">
            <v/>
          </cell>
          <cell r="BE671" t="str">
            <v/>
          </cell>
          <cell r="BF671" t="str">
            <v/>
          </cell>
          <cell r="BG671" t="str">
            <v/>
          </cell>
          <cell r="BH671" t="str">
            <v/>
          </cell>
          <cell r="BI671" t="str">
            <v/>
          </cell>
          <cell r="BJ671" t="str">
            <v/>
          </cell>
          <cell r="BK671" t="str">
            <v/>
          </cell>
          <cell r="BL671" t="str">
            <v/>
          </cell>
          <cell r="BM671" t="str">
            <v/>
          </cell>
          <cell r="BN671" t="str">
            <v/>
          </cell>
          <cell r="BO671" t="str">
            <v/>
          </cell>
          <cell r="BP671">
            <v>0</v>
          </cell>
        </row>
        <row r="672">
          <cell r="A672" t="str">
            <v>Plaguelord</v>
          </cell>
          <cell r="C672">
            <v>0</v>
          </cell>
          <cell r="AK672" t="str">
            <v/>
          </cell>
          <cell r="AL672" t="str">
            <v/>
          </cell>
          <cell r="AM672" t="str">
            <v/>
          </cell>
          <cell r="AN672" t="str">
            <v/>
          </cell>
          <cell r="AO672" t="str">
            <v/>
          </cell>
          <cell r="AP672" t="str">
            <v/>
          </cell>
          <cell r="AQ672" t="str">
            <v/>
          </cell>
          <cell r="AR672" t="str">
            <v/>
          </cell>
          <cell r="AS672" t="str">
            <v/>
          </cell>
          <cell r="AT672" t="str">
            <v/>
          </cell>
          <cell r="AU672" t="str">
            <v/>
          </cell>
          <cell r="AV672" t="str">
            <v/>
          </cell>
          <cell r="AW672" t="str">
            <v/>
          </cell>
          <cell r="AX672" t="str">
            <v/>
          </cell>
          <cell r="AY672" t="str">
            <v/>
          </cell>
          <cell r="AZ672" t="str">
            <v/>
          </cell>
          <cell r="BA672" t="str">
            <v/>
          </cell>
          <cell r="BB672" t="str">
            <v/>
          </cell>
          <cell r="BC672" t="str">
            <v/>
          </cell>
          <cell r="BD672" t="str">
            <v/>
          </cell>
          <cell r="BE672" t="str">
            <v/>
          </cell>
          <cell r="BF672" t="str">
            <v/>
          </cell>
          <cell r="BG672" t="str">
            <v/>
          </cell>
          <cell r="BH672" t="str">
            <v/>
          </cell>
          <cell r="BI672" t="str">
            <v/>
          </cell>
          <cell r="BJ672" t="str">
            <v/>
          </cell>
          <cell r="BK672" t="str">
            <v/>
          </cell>
          <cell r="BL672" t="str">
            <v/>
          </cell>
          <cell r="BM672" t="str">
            <v/>
          </cell>
          <cell r="BN672" t="str">
            <v/>
          </cell>
          <cell r="BO672" t="str">
            <v/>
          </cell>
          <cell r="BP672">
            <v>0</v>
          </cell>
        </row>
        <row r="673">
          <cell r="A673" t="str">
            <v>Planar Champion</v>
          </cell>
          <cell r="C673">
            <v>0</v>
          </cell>
          <cell r="AK673" t="str">
            <v/>
          </cell>
          <cell r="AL673" t="str">
            <v/>
          </cell>
          <cell r="AM673" t="str">
            <v/>
          </cell>
          <cell r="AN673" t="str">
            <v/>
          </cell>
          <cell r="AO673" t="str">
            <v/>
          </cell>
          <cell r="AP673" t="str">
            <v/>
          </cell>
          <cell r="AQ673" t="str">
            <v/>
          </cell>
          <cell r="AR673" t="str">
            <v/>
          </cell>
          <cell r="AS673" t="str">
            <v/>
          </cell>
          <cell r="AT673" t="str">
            <v/>
          </cell>
          <cell r="AU673" t="str">
            <v/>
          </cell>
          <cell r="AV673" t="str">
            <v/>
          </cell>
          <cell r="AW673" t="str">
            <v/>
          </cell>
          <cell r="AX673" t="str">
            <v/>
          </cell>
          <cell r="AY673" t="str">
            <v/>
          </cell>
          <cell r="AZ673" t="str">
            <v/>
          </cell>
          <cell r="BA673" t="str">
            <v/>
          </cell>
          <cell r="BB673" t="str">
            <v/>
          </cell>
          <cell r="BC673" t="str">
            <v/>
          </cell>
          <cell r="BD673" t="str">
            <v/>
          </cell>
          <cell r="BE673" t="str">
            <v/>
          </cell>
          <cell r="BF673" t="str">
            <v/>
          </cell>
          <cell r="BG673" t="str">
            <v/>
          </cell>
          <cell r="BH673" t="str">
            <v/>
          </cell>
          <cell r="BI673" t="str">
            <v/>
          </cell>
          <cell r="BJ673" t="str">
            <v/>
          </cell>
          <cell r="BK673" t="str">
            <v/>
          </cell>
          <cell r="BL673" t="str">
            <v/>
          </cell>
          <cell r="BM673" t="str">
            <v/>
          </cell>
          <cell r="BN673" t="str">
            <v/>
          </cell>
          <cell r="BO673" t="str">
            <v/>
          </cell>
          <cell r="BP673">
            <v>0</v>
          </cell>
        </row>
        <row r="674">
          <cell r="A674" t="str">
            <v>Planeshifter</v>
          </cell>
          <cell r="C674">
            <v>0</v>
          </cell>
          <cell r="AK674" t="str">
            <v/>
          </cell>
          <cell r="AL674" t="str">
            <v/>
          </cell>
          <cell r="AM674" t="str">
            <v/>
          </cell>
          <cell r="AN674" t="str">
            <v/>
          </cell>
          <cell r="AO674" t="str">
            <v/>
          </cell>
          <cell r="AP674" t="str">
            <v/>
          </cell>
          <cell r="AQ674" t="str">
            <v/>
          </cell>
          <cell r="AR674" t="str">
            <v/>
          </cell>
          <cell r="AS674" t="str">
            <v/>
          </cell>
          <cell r="AT674" t="str">
            <v/>
          </cell>
          <cell r="AU674" t="str">
            <v/>
          </cell>
          <cell r="AV674" t="str">
            <v/>
          </cell>
          <cell r="AW674" t="str">
            <v/>
          </cell>
          <cell r="AX674" t="str">
            <v/>
          </cell>
          <cell r="AY674" t="str">
            <v/>
          </cell>
          <cell r="AZ674" t="str">
            <v/>
          </cell>
          <cell r="BA674" t="str">
            <v/>
          </cell>
          <cell r="BB674" t="str">
            <v/>
          </cell>
          <cell r="BC674" t="str">
            <v/>
          </cell>
          <cell r="BD674" t="str">
            <v/>
          </cell>
          <cell r="BE674" t="str">
            <v/>
          </cell>
          <cell r="BF674" t="str">
            <v/>
          </cell>
          <cell r="BG674" t="str">
            <v/>
          </cell>
          <cell r="BH674" t="str">
            <v/>
          </cell>
          <cell r="BI674" t="str">
            <v/>
          </cell>
          <cell r="BJ674" t="str">
            <v/>
          </cell>
          <cell r="BK674" t="str">
            <v/>
          </cell>
          <cell r="BL674" t="str">
            <v/>
          </cell>
          <cell r="BM674" t="str">
            <v/>
          </cell>
          <cell r="BN674" t="str">
            <v/>
          </cell>
          <cell r="BO674" t="str">
            <v/>
          </cell>
          <cell r="BP674">
            <v>0</v>
          </cell>
        </row>
        <row r="675">
          <cell r="A675" t="str">
            <v>Poison Fist</v>
          </cell>
          <cell r="B675" t="str">
            <v>.</v>
          </cell>
          <cell r="C675">
            <v>0</v>
          </cell>
          <cell r="G675" t="str">
            <v>1st:]Poison Use[Will never poison self by accident.</v>
          </cell>
          <cell r="H675" t="str">
            <v>1st:]Totem Form[Polymorph self into totem animal for 10 + class lvl rounds</v>
          </cell>
          <cell r="I675" t="str">
            <v>][1/day plus an additional time at every odd poison fist level.</v>
          </cell>
          <cell r="J675" t="str">
            <v>2nd:]Sneak Attack (Ex)[+1d6.  Additional +d6 at 5th &amp; 8th levels.</v>
          </cell>
          <cell r="K675" t="str">
            <v>3rd:]Acrobatics (Su)[+10 competence bonus to balance, climb,</v>
          </cell>
          <cell r="L675" t="str">
            <v>][jump, &amp; tumble checks.  Becomes +20 at 7th level.</v>
          </cell>
          <cell r="M675" t="str">
            <v>][Can always take 10 on these checks.</v>
          </cell>
          <cell r="N675" t="str">
            <v>4th:]Natural Armor Bonus (Ex)[+1.  +2 at 9th level.</v>
          </cell>
          <cell r="O675" t="str">
            <v>4th:]Venomous Blow (Su)[Unarmed sneak attacks become poisonous for one round.</v>
          </cell>
          <cell r="P675" t="str">
            <v>][DC 10 + class lvl + CHA modifier.  Free action to invoke.</v>
          </cell>
          <cell r="Q675" t="str">
            <v>6th]Totem Aspect (Sp)[Cast totem based spell 3/day as sorcerer</v>
          </cell>
          <cell r="R675" t="str">
            <v>][of equal class level.</v>
          </cell>
          <cell r="S675" t="str">
            <v>7th:]Poison Immunity (Su)[Complete immunity to poison.</v>
          </cell>
          <cell r="T675" t="str">
            <v>10th:]Improved Venomous Blow[All unarmed attacks for the round can now do poison damage,</v>
          </cell>
          <cell r="U675" t="str">
            <v>][not just sneak attacks.</v>
          </cell>
          <cell r="AK675" t="str">
            <v/>
          </cell>
          <cell r="AL675" t="str">
            <v/>
          </cell>
          <cell r="AM675" t="str">
            <v/>
          </cell>
          <cell r="AN675" t="str">
            <v/>
          </cell>
          <cell r="AO675" t="str">
            <v/>
          </cell>
          <cell r="AP675" t="str">
            <v/>
          </cell>
          <cell r="AQ675" t="str">
            <v/>
          </cell>
          <cell r="AR675" t="str">
            <v/>
          </cell>
          <cell r="AS675" t="str">
            <v/>
          </cell>
          <cell r="AT675" t="str">
            <v/>
          </cell>
          <cell r="AU675" t="str">
            <v/>
          </cell>
          <cell r="AV675" t="str">
            <v/>
          </cell>
          <cell r="AW675" t="str">
            <v/>
          </cell>
          <cell r="AX675" t="str">
            <v/>
          </cell>
          <cell r="AY675" t="str">
            <v/>
          </cell>
          <cell r="AZ675" t="str">
            <v/>
          </cell>
          <cell r="BA675" t="str">
            <v/>
          </cell>
          <cell r="BB675" t="str">
            <v/>
          </cell>
          <cell r="BC675" t="str">
            <v/>
          </cell>
          <cell r="BD675" t="str">
            <v/>
          </cell>
          <cell r="BE675" t="str">
            <v/>
          </cell>
          <cell r="BF675" t="str">
            <v/>
          </cell>
          <cell r="BG675" t="str">
            <v/>
          </cell>
          <cell r="BH675" t="str">
            <v/>
          </cell>
          <cell r="BI675" t="str">
            <v/>
          </cell>
          <cell r="BJ675" t="str">
            <v/>
          </cell>
          <cell r="BK675" t="str">
            <v/>
          </cell>
          <cell r="BL675" t="str">
            <v/>
          </cell>
          <cell r="BM675" t="str">
            <v/>
          </cell>
          <cell r="BN675" t="str">
            <v/>
          </cell>
          <cell r="BO675" t="str">
            <v/>
          </cell>
          <cell r="BP675">
            <v>0</v>
          </cell>
        </row>
        <row r="676">
          <cell r="A676" t="str">
            <v>Prairie Runner</v>
          </cell>
          <cell r="C676">
            <v>0</v>
          </cell>
          <cell r="AK676" t="str">
            <v/>
          </cell>
          <cell r="AL676" t="str">
            <v/>
          </cell>
          <cell r="AM676" t="str">
            <v/>
          </cell>
          <cell r="AN676" t="str">
            <v/>
          </cell>
          <cell r="AO676" t="str">
            <v/>
          </cell>
          <cell r="AP676" t="str">
            <v/>
          </cell>
          <cell r="AQ676" t="str">
            <v/>
          </cell>
          <cell r="AR676" t="str">
            <v/>
          </cell>
          <cell r="AS676" t="str">
            <v/>
          </cell>
          <cell r="AT676" t="str">
            <v/>
          </cell>
          <cell r="AU676" t="str">
            <v/>
          </cell>
          <cell r="AV676" t="str">
            <v/>
          </cell>
          <cell r="AW676" t="str">
            <v/>
          </cell>
          <cell r="AX676" t="str">
            <v/>
          </cell>
          <cell r="AY676" t="str">
            <v/>
          </cell>
          <cell r="AZ676" t="str">
            <v/>
          </cell>
          <cell r="BA676" t="str">
            <v/>
          </cell>
          <cell r="BB676" t="str">
            <v/>
          </cell>
          <cell r="BC676" t="str">
            <v/>
          </cell>
          <cell r="BD676" t="str">
            <v/>
          </cell>
          <cell r="BE676" t="str">
            <v/>
          </cell>
          <cell r="BF676" t="str">
            <v/>
          </cell>
          <cell r="BG676" t="str">
            <v/>
          </cell>
          <cell r="BH676" t="str">
            <v/>
          </cell>
          <cell r="BI676" t="str">
            <v/>
          </cell>
          <cell r="BJ676" t="str">
            <v/>
          </cell>
          <cell r="BK676" t="str">
            <v/>
          </cell>
          <cell r="BL676" t="str">
            <v/>
          </cell>
          <cell r="BM676" t="str">
            <v/>
          </cell>
          <cell r="BN676" t="str">
            <v/>
          </cell>
          <cell r="BO676" t="str">
            <v/>
          </cell>
          <cell r="BP676">
            <v>0</v>
          </cell>
        </row>
        <row r="677">
          <cell r="A677" t="str">
            <v>Psi-Hunter</v>
          </cell>
          <cell r="C677">
            <v>0</v>
          </cell>
          <cell r="AK677" t="str">
            <v/>
          </cell>
          <cell r="AL677" t="str">
            <v/>
          </cell>
          <cell r="AM677" t="str">
            <v/>
          </cell>
          <cell r="AN677" t="str">
            <v/>
          </cell>
          <cell r="AO677" t="str">
            <v/>
          </cell>
          <cell r="AP677" t="str">
            <v/>
          </cell>
          <cell r="AQ677" t="str">
            <v/>
          </cell>
          <cell r="AR677" t="str">
            <v/>
          </cell>
          <cell r="AS677" t="str">
            <v/>
          </cell>
          <cell r="AT677" t="str">
            <v/>
          </cell>
          <cell r="AU677" t="str">
            <v/>
          </cell>
          <cell r="AV677" t="str">
            <v/>
          </cell>
          <cell r="AW677" t="str">
            <v/>
          </cell>
          <cell r="AX677" t="str">
            <v/>
          </cell>
          <cell r="AY677" t="str">
            <v/>
          </cell>
          <cell r="AZ677" t="str">
            <v/>
          </cell>
          <cell r="BA677" t="str">
            <v/>
          </cell>
          <cell r="BB677" t="str">
            <v/>
          </cell>
          <cell r="BC677" t="str">
            <v/>
          </cell>
          <cell r="BD677" t="str">
            <v/>
          </cell>
          <cell r="BE677" t="str">
            <v/>
          </cell>
          <cell r="BF677" t="str">
            <v/>
          </cell>
          <cell r="BG677" t="str">
            <v/>
          </cell>
          <cell r="BH677" t="str">
            <v/>
          </cell>
          <cell r="BI677" t="str">
            <v/>
          </cell>
          <cell r="BJ677" t="str">
            <v/>
          </cell>
          <cell r="BK677" t="str">
            <v/>
          </cell>
          <cell r="BL677" t="str">
            <v/>
          </cell>
          <cell r="BM677" t="str">
            <v/>
          </cell>
          <cell r="BN677" t="str">
            <v/>
          </cell>
          <cell r="BO677" t="str">
            <v/>
          </cell>
          <cell r="BP677">
            <v>0</v>
          </cell>
        </row>
        <row r="678">
          <cell r="A678" t="str">
            <v>Psion - Egoist</v>
          </cell>
          <cell r="B678" t="str">
            <v>Ego</v>
          </cell>
          <cell r="C678">
            <v>0</v>
          </cell>
          <cell r="F678" t="str">
            <v>]Simple Weapons[</v>
          </cell>
          <cell r="G678" t="str">
            <v>1st:]Psionic Combat Modes (Sp)[Choose 5 combat modes.</v>
          </cell>
          <cell r="H678" t="str">
            <v>1st:]Psicrystal (Ex)[</v>
          </cell>
          <cell r="AK678" t="str">
            <v/>
          </cell>
          <cell r="AL678" t="str">
            <v/>
          </cell>
          <cell r="AM678" t="str">
            <v/>
          </cell>
          <cell r="AN678" t="str">
            <v/>
          </cell>
          <cell r="AO678" t="str">
            <v/>
          </cell>
          <cell r="AP678" t="str">
            <v/>
          </cell>
          <cell r="AQ678" t="str">
            <v/>
          </cell>
          <cell r="AR678" t="str">
            <v/>
          </cell>
          <cell r="AS678" t="str">
            <v/>
          </cell>
          <cell r="AT678" t="str">
            <v/>
          </cell>
          <cell r="AU678" t="str">
            <v/>
          </cell>
          <cell r="AV678" t="str">
            <v/>
          </cell>
          <cell r="AW678" t="str">
            <v/>
          </cell>
          <cell r="AX678" t="str">
            <v/>
          </cell>
          <cell r="AY678" t="str">
            <v/>
          </cell>
          <cell r="AZ678" t="str">
            <v/>
          </cell>
          <cell r="BA678" t="str">
            <v/>
          </cell>
          <cell r="BB678" t="str">
            <v/>
          </cell>
          <cell r="BC678" t="str">
            <v/>
          </cell>
          <cell r="BD678" t="str">
            <v/>
          </cell>
          <cell r="BE678" t="str">
            <v/>
          </cell>
          <cell r="BF678" t="str">
            <v/>
          </cell>
          <cell r="BG678" t="str">
            <v/>
          </cell>
          <cell r="BH678" t="str">
            <v/>
          </cell>
          <cell r="BI678" t="str">
            <v/>
          </cell>
          <cell r="BJ678" t="str">
            <v/>
          </cell>
          <cell r="BK678" t="str">
            <v/>
          </cell>
          <cell r="BL678" t="str">
            <v/>
          </cell>
          <cell r="BM678" t="str">
            <v/>
          </cell>
          <cell r="BN678" t="str">
            <v/>
          </cell>
          <cell r="BO678" t="str">
            <v/>
          </cell>
          <cell r="BP678">
            <v>0</v>
          </cell>
        </row>
        <row r="679">
          <cell r="A679" t="str">
            <v>Psion - Nomad</v>
          </cell>
          <cell r="B679" t="str">
            <v>Nom</v>
          </cell>
          <cell r="C679">
            <v>0</v>
          </cell>
          <cell r="F679" t="str">
            <v>]Simple Weapons[</v>
          </cell>
          <cell r="G679" t="str">
            <v>1st:]Psionic Combat Modes (Sp)[Choose 5 combat modes.</v>
          </cell>
          <cell r="H679" t="str">
            <v>1st:]Psicrystal (Ex)[</v>
          </cell>
          <cell r="AK679" t="str">
            <v/>
          </cell>
          <cell r="AL679" t="str">
            <v/>
          </cell>
          <cell r="AM679" t="str">
            <v/>
          </cell>
          <cell r="AN679" t="str">
            <v/>
          </cell>
          <cell r="AO679" t="str">
            <v/>
          </cell>
          <cell r="AP679" t="str">
            <v/>
          </cell>
          <cell r="AQ679" t="str">
            <v/>
          </cell>
          <cell r="AR679" t="str">
            <v/>
          </cell>
          <cell r="AS679" t="str">
            <v/>
          </cell>
          <cell r="AT679" t="str">
            <v/>
          </cell>
          <cell r="AU679" t="str">
            <v/>
          </cell>
          <cell r="AV679" t="str">
            <v/>
          </cell>
          <cell r="AW679" t="str">
            <v/>
          </cell>
          <cell r="AX679" t="str">
            <v/>
          </cell>
          <cell r="AY679" t="str">
            <v/>
          </cell>
          <cell r="AZ679" t="str">
            <v/>
          </cell>
          <cell r="BA679" t="str">
            <v/>
          </cell>
          <cell r="BB679" t="str">
            <v/>
          </cell>
          <cell r="BC679" t="str">
            <v/>
          </cell>
          <cell r="BD679" t="str">
            <v/>
          </cell>
          <cell r="BE679" t="str">
            <v/>
          </cell>
          <cell r="BF679" t="str">
            <v/>
          </cell>
          <cell r="BG679" t="str">
            <v/>
          </cell>
          <cell r="BH679" t="str">
            <v/>
          </cell>
          <cell r="BI679" t="str">
            <v/>
          </cell>
          <cell r="BJ679" t="str">
            <v/>
          </cell>
          <cell r="BK679" t="str">
            <v/>
          </cell>
          <cell r="BL679" t="str">
            <v/>
          </cell>
          <cell r="BM679" t="str">
            <v/>
          </cell>
          <cell r="BN679" t="str">
            <v/>
          </cell>
          <cell r="BO679" t="str">
            <v/>
          </cell>
          <cell r="BP679">
            <v>0</v>
          </cell>
        </row>
        <row r="680">
          <cell r="A680" t="str">
            <v>Psion - Savant</v>
          </cell>
          <cell r="B680" t="str">
            <v>Sav</v>
          </cell>
          <cell r="C680">
            <v>0</v>
          </cell>
          <cell r="F680" t="str">
            <v>]Simple Weapons[</v>
          </cell>
          <cell r="G680" t="str">
            <v>1st:]Psionic Combat Modes (Sp)[Choose 5 combat modes.</v>
          </cell>
          <cell r="H680" t="str">
            <v>1st:]Psicrystal (Ex)[</v>
          </cell>
          <cell r="AK680" t="str">
            <v/>
          </cell>
          <cell r="AL680" t="str">
            <v/>
          </cell>
          <cell r="AM680" t="str">
            <v/>
          </cell>
          <cell r="AN680" t="str">
            <v/>
          </cell>
          <cell r="AO680" t="str">
            <v/>
          </cell>
          <cell r="AP680" t="str">
            <v/>
          </cell>
          <cell r="AQ680" t="str">
            <v/>
          </cell>
          <cell r="AR680" t="str">
            <v/>
          </cell>
          <cell r="AS680" t="str">
            <v/>
          </cell>
          <cell r="AT680" t="str">
            <v/>
          </cell>
          <cell r="AU680" t="str">
            <v/>
          </cell>
          <cell r="AV680" t="str">
            <v/>
          </cell>
          <cell r="AW680" t="str">
            <v/>
          </cell>
          <cell r="AX680" t="str">
            <v/>
          </cell>
          <cell r="AY680" t="str">
            <v/>
          </cell>
          <cell r="AZ680" t="str">
            <v/>
          </cell>
          <cell r="BA680" t="str">
            <v/>
          </cell>
          <cell r="BB680" t="str">
            <v/>
          </cell>
          <cell r="BC680" t="str">
            <v/>
          </cell>
          <cell r="BD680" t="str">
            <v/>
          </cell>
          <cell r="BE680" t="str">
            <v/>
          </cell>
          <cell r="BF680" t="str">
            <v/>
          </cell>
          <cell r="BG680" t="str">
            <v/>
          </cell>
          <cell r="BH680" t="str">
            <v/>
          </cell>
          <cell r="BI680" t="str">
            <v/>
          </cell>
          <cell r="BJ680" t="str">
            <v/>
          </cell>
          <cell r="BK680" t="str">
            <v/>
          </cell>
          <cell r="BL680" t="str">
            <v/>
          </cell>
          <cell r="BM680" t="str">
            <v/>
          </cell>
          <cell r="BN680" t="str">
            <v/>
          </cell>
          <cell r="BO680" t="str">
            <v/>
          </cell>
          <cell r="BP680">
            <v>0</v>
          </cell>
        </row>
        <row r="681">
          <cell r="A681" t="str">
            <v>Psion - Seer</v>
          </cell>
          <cell r="B681" t="str">
            <v>See</v>
          </cell>
          <cell r="C681">
            <v>0</v>
          </cell>
          <cell r="F681" t="str">
            <v>]Simple Weapons[</v>
          </cell>
          <cell r="G681" t="str">
            <v>1st:]Psionic Combat Modes (Sp)[Choose 5 combat modes.</v>
          </cell>
          <cell r="H681" t="str">
            <v>1st:]Psicrystal (Ex)[</v>
          </cell>
          <cell r="AK681" t="str">
            <v/>
          </cell>
          <cell r="AL681" t="str">
            <v/>
          </cell>
          <cell r="AM681" t="str">
            <v/>
          </cell>
          <cell r="AN681" t="str">
            <v/>
          </cell>
          <cell r="AO681" t="str">
            <v/>
          </cell>
          <cell r="AP681" t="str">
            <v/>
          </cell>
          <cell r="AQ681" t="str">
            <v/>
          </cell>
          <cell r="AR681" t="str">
            <v/>
          </cell>
          <cell r="AS681" t="str">
            <v/>
          </cell>
          <cell r="AT681" t="str">
            <v/>
          </cell>
          <cell r="AU681" t="str">
            <v/>
          </cell>
          <cell r="AV681" t="str">
            <v/>
          </cell>
          <cell r="AW681" t="str">
            <v/>
          </cell>
          <cell r="AX681" t="str">
            <v/>
          </cell>
          <cell r="AY681" t="str">
            <v/>
          </cell>
          <cell r="AZ681" t="str">
            <v/>
          </cell>
          <cell r="BA681" t="str">
            <v/>
          </cell>
          <cell r="BB681" t="str">
            <v/>
          </cell>
          <cell r="BC681" t="str">
            <v/>
          </cell>
          <cell r="BD681" t="str">
            <v/>
          </cell>
          <cell r="BE681" t="str">
            <v/>
          </cell>
          <cell r="BF681" t="str">
            <v/>
          </cell>
          <cell r="BG681" t="str">
            <v/>
          </cell>
          <cell r="BH681" t="str">
            <v/>
          </cell>
          <cell r="BI681" t="str">
            <v/>
          </cell>
          <cell r="BJ681" t="str">
            <v/>
          </cell>
          <cell r="BK681" t="str">
            <v/>
          </cell>
          <cell r="BL681" t="str">
            <v/>
          </cell>
          <cell r="BM681" t="str">
            <v/>
          </cell>
          <cell r="BN681" t="str">
            <v/>
          </cell>
          <cell r="BO681" t="str">
            <v/>
          </cell>
          <cell r="BP681">
            <v>0</v>
          </cell>
        </row>
        <row r="682">
          <cell r="A682" t="str">
            <v>Psion - Shaper</v>
          </cell>
          <cell r="B682" t="str">
            <v>Sha</v>
          </cell>
          <cell r="C682">
            <v>0</v>
          </cell>
          <cell r="F682" t="str">
            <v>]Simple Weapons[</v>
          </cell>
          <cell r="G682" t="str">
            <v>1st:]Psionic Combat Modes (Sp)[Choose 5 combat modes.</v>
          </cell>
          <cell r="H682" t="str">
            <v>1st:]Psicrystal (Ex)[</v>
          </cell>
          <cell r="AK682" t="str">
            <v/>
          </cell>
          <cell r="AL682" t="str">
            <v/>
          </cell>
          <cell r="AM682" t="str">
            <v/>
          </cell>
          <cell r="AN682" t="str">
            <v/>
          </cell>
          <cell r="AO682" t="str">
            <v/>
          </cell>
          <cell r="AP682" t="str">
            <v/>
          </cell>
          <cell r="AQ682" t="str">
            <v/>
          </cell>
          <cell r="AR682" t="str">
            <v/>
          </cell>
          <cell r="AS682" t="str">
            <v/>
          </cell>
          <cell r="AT682" t="str">
            <v/>
          </cell>
          <cell r="AU682" t="str">
            <v/>
          </cell>
          <cell r="AV682" t="str">
            <v/>
          </cell>
          <cell r="AW682" t="str">
            <v/>
          </cell>
          <cell r="AX682" t="str">
            <v/>
          </cell>
          <cell r="AY682" t="str">
            <v/>
          </cell>
          <cell r="AZ682" t="str">
            <v/>
          </cell>
          <cell r="BA682" t="str">
            <v/>
          </cell>
          <cell r="BB682" t="str">
            <v/>
          </cell>
          <cell r="BC682" t="str">
            <v/>
          </cell>
          <cell r="BD682" t="str">
            <v/>
          </cell>
          <cell r="BE682" t="str">
            <v/>
          </cell>
          <cell r="BF682" t="str">
            <v/>
          </cell>
          <cell r="BG682" t="str">
            <v/>
          </cell>
          <cell r="BH682" t="str">
            <v/>
          </cell>
          <cell r="BI682" t="str">
            <v/>
          </cell>
          <cell r="BJ682" t="str">
            <v/>
          </cell>
          <cell r="BK682" t="str">
            <v/>
          </cell>
          <cell r="BL682" t="str">
            <v/>
          </cell>
          <cell r="BM682" t="str">
            <v/>
          </cell>
          <cell r="BN682" t="str">
            <v/>
          </cell>
          <cell r="BO682" t="str">
            <v/>
          </cell>
          <cell r="BP682">
            <v>0</v>
          </cell>
        </row>
        <row r="683">
          <cell r="A683" t="str">
            <v>Psion - Telepath</v>
          </cell>
          <cell r="B683" t="str">
            <v>Tel</v>
          </cell>
          <cell r="C683">
            <v>0</v>
          </cell>
          <cell r="F683" t="str">
            <v>]Simple Weapons[</v>
          </cell>
          <cell r="G683" t="str">
            <v>1st:]Psionic Combat Modes (Sp)[Choose 5 combat modes.</v>
          </cell>
          <cell r="H683" t="str">
            <v>1st:]Psicrystal (Ex)[</v>
          </cell>
          <cell r="AK683" t="str">
            <v/>
          </cell>
          <cell r="AL683" t="str">
            <v/>
          </cell>
          <cell r="AM683" t="str">
            <v/>
          </cell>
          <cell r="AN683" t="str">
            <v/>
          </cell>
          <cell r="AO683" t="str">
            <v/>
          </cell>
          <cell r="AP683" t="str">
            <v/>
          </cell>
          <cell r="AQ683" t="str">
            <v/>
          </cell>
          <cell r="AR683" t="str">
            <v/>
          </cell>
          <cell r="AS683" t="str">
            <v/>
          </cell>
          <cell r="AT683" t="str">
            <v/>
          </cell>
          <cell r="AU683" t="str">
            <v/>
          </cell>
          <cell r="AV683" t="str">
            <v/>
          </cell>
          <cell r="AW683" t="str">
            <v/>
          </cell>
          <cell r="AX683" t="str">
            <v/>
          </cell>
          <cell r="AY683" t="str">
            <v/>
          </cell>
          <cell r="AZ683" t="str">
            <v/>
          </cell>
          <cell r="BA683" t="str">
            <v/>
          </cell>
          <cell r="BB683" t="str">
            <v/>
          </cell>
          <cell r="BC683" t="str">
            <v/>
          </cell>
          <cell r="BD683" t="str">
            <v/>
          </cell>
          <cell r="BE683" t="str">
            <v/>
          </cell>
          <cell r="BF683" t="str">
            <v/>
          </cell>
          <cell r="BG683" t="str">
            <v/>
          </cell>
          <cell r="BH683" t="str">
            <v/>
          </cell>
          <cell r="BI683" t="str">
            <v/>
          </cell>
          <cell r="BJ683" t="str">
            <v/>
          </cell>
          <cell r="BK683" t="str">
            <v/>
          </cell>
          <cell r="BL683" t="str">
            <v/>
          </cell>
          <cell r="BM683" t="str">
            <v/>
          </cell>
          <cell r="BN683" t="str">
            <v/>
          </cell>
          <cell r="BO683" t="str">
            <v/>
          </cell>
          <cell r="BP683">
            <v>0</v>
          </cell>
        </row>
        <row r="684">
          <cell r="A684" t="str">
            <v>Psychic Warrior</v>
          </cell>
          <cell r="B684" t="str">
            <v>Psw</v>
          </cell>
          <cell r="C684">
            <v>0</v>
          </cell>
          <cell r="D684" t="str">
            <v>]Light, Medium, Heavy Armor[</v>
          </cell>
          <cell r="E684" t="str">
            <v>]Shield Use[</v>
          </cell>
          <cell r="F684" t="str">
            <v>]Simple, Martial Weapons[</v>
          </cell>
          <cell r="G684" t="str">
            <v>1st:]Psionic Combat Modes (Sp)[Choose 2 combat modes.</v>
          </cell>
          <cell r="H684" t="str">
            <v>2nd]Bonus Feats (Ex)[Bonus feats at levels 5, 8, 11, 14, and 18.</v>
          </cell>
          <cell r="I684" t="str">
            <v>6th:]Weapon Specialization (Ex)[Can now choose weapon specialization as a feat.</v>
          </cell>
          <cell r="AK684" t="str">
            <v/>
          </cell>
          <cell r="AL684" t="str">
            <v/>
          </cell>
          <cell r="AM684" t="str">
            <v/>
          </cell>
          <cell r="AN684" t="str">
            <v/>
          </cell>
          <cell r="AO684" t="str">
            <v/>
          </cell>
          <cell r="AP684" t="str">
            <v/>
          </cell>
          <cell r="AQ684" t="str">
            <v/>
          </cell>
          <cell r="AR684" t="str">
            <v/>
          </cell>
          <cell r="AS684" t="str">
            <v/>
          </cell>
          <cell r="AT684" t="str">
            <v/>
          </cell>
          <cell r="AU684" t="str">
            <v/>
          </cell>
          <cell r="AV684" t="str">
            <v/>
          </cell>
          <cell r="AW684" t="str">
            <v/>
          </cell>
          <cell r="AX684" t="str">
            <v/>
          </cell>
          <cell r="AY684" t="str">
            <v/>
          </cell>
          <cell r="AZ684" t="str">
            <v/>
          </cell>
          <cell r="BA684" t="str">
            <v/>
          </cell>
          <cell r="BB684" t="str">
            <v/>
          </cell>
          <cell r="BC684" t="str">
            <v/>
          </cell>
          <cell r="BD684" t="str">
            <v/>
          </cell>
          <cell r="BE684" t="str">
            <v/>
          </cell>
          <cell r="BF684" t="str">
            <v/>
          </cell>
          <cell r="BG684" t="str">
            <v/>
          </cell>
          <cell r="BH684" t="str">
            <v/>
          </cell>
          <cell r="BI684" t="str">
            <v/>
          </cell>
          <cell r="BJ684" t="str">
            <v/>
          </cell>
          <cell r="BK684" t="str">
            <v/>
          </cell>
          <cell r="BL684" t="str">
            <v/>
          </cell>
          <cell r="BM684" t="str">
            <v/>
          </cell>
          <cell r="BN684" t="str">
            <v/>
          </cell>
          <cell r="BO684" t="str">
            <v/>
          </cell>
          <cell r="BP684">
            <v>0</v>
          </cell>
        </row>
        <row r="685">
          <cell r="A685" t="str">
            <v>Puppet</v>
          </cell>
          <cell r="C685">
            <v>0</v>
          </cell>
          <cell r="AK685" t="str">
            <v/>
          </cell>
          <cell r="AL685" t="str">
            <v/>
          </cell>
          <cell r="AM685" t="str">
            <v/>
          </cell>
          <cell r="AN685" t="str">
            <v/>
          </cell>
          <cell r="AO685" t="str">
            <v/>
          </cell>
          <cell r="AP685" t="str">
            <v/>
          </cell>
          <cell r="AQ685" t="str">
            <v/>
          </cell>
          <cell r="AR685" t="str">
            <v/>
          </cell>
          <cell r="AS685" t="str">
            <v/>
          </cell>
          <cell r="AT685" t="str">
            <v/>
          </cell>
          <cell r="AU685" t="str">
            <v/>
          </cell>
          <cell r="AV685" t="str">
            <v/>
          </cell>
          <cell r="AW685" t="str">
            <v/>
          </cell>
          <cell r="AX685" t="str">
            <v/>
          </cell>
          <cell r="AY685" t="str">
            <v/>
          </cell>
          <cell r="AZ685" t="str">
            <v/>
          </cell>
          <cell r="BA685" t="str">
            <v/>
          </cell>
          <cell r="BB685" t="str">
            <v/>
          </cell>
          <cell r="BC685" t="str">
            <v/>
          </cell>
          <cell r="BD685" t="str">
            <v/>
          </cell>
          <cell r="BE685" t="str">
            <v/>
          </cell>
          <cell r="BF685" t="str">
            <v/>
          </cell>
          <cell r="BG685" t="str">
            <v/>
          </cell>
          <cell r="BH685" t="str">
            <v/>
          </cell>
          <cell r="BI685" t="str">
            <v/>
          </cell>
          <cell r="BJ685" t="str">
            <v/>
          </cell>
          <cell r="BK685" t="str">
            <v/>
          </cell>
          <cell r="BL685" t="str">
            <v/>
          </cell>
          <cell r="BM685" t="str">
            <v/>
          </cell>
          <cell r="BN685" t="str">
            <v/>
          </cell>
          <cell r="BO685" t="str">
            <v/>
          </cell>
          <cell r="BP685">
            <v>0</v>
          </cell>
        </row>
        <row r="686">
          <cell r="A686" t="str">
            <v>Purple Dragon Highknight</v>
          </cell>
          <cell r="B686" t="str">
            <v>.</v>
          </cell>
          <cell r="C686">
            <v>0</v>
          </cell>
          <cell r="D686" t="str">
            <v>]Light, Medium Armor[</v>
          </cell>
          <cell r="E686" t="str">
            <v>]Shield Use[</v>
          </cell>
          <cell r="F686" t="str">
            <v>]Simple Weapons[</v>
          </cell>
          <cell r="G686" t="str">
            <v>1st:] Dauntless Guard[?</v>
          </cell>
          <cell r="H686" t="str">
            <v>2nd:] Uncanny Dodge[Retains Dex bonus to AC (unless immobilized).</v>
          </cell>
          <cell r="I686" t="str">
            <v>3rd:] SR[+1.  Additional +1 every 3 levels of PDH.</v>
          </cell>
          <cell r="J686" t="str">
            <v>4th:] Natural AC Boost[+1.  Additional +1 at 8th level.</v>
          </cell>
          <cell r="K686" t="str">
            <v>5th:] Poison Resistance[?</v>
          </cell>
          <cell r="L686" t="str">
            <v>7th:] Uncanny Dodge[Can't be flanked (except by Rogue 4 levels higher)</v>
          </cell>
          <cell r="M686" t="str">
            <v>10th:] Poison Resistance[Immune to secondary damage.</v>
          </cell>
          <cell r="AK686" t="str">
            <v/>
          </cell>
          <cell r="AL686" t="str">
            <v/>
          </cell>
          <cell r="AM686" t="str">
            <v/>
          </cell>
          <cell r="AN686" t="str">
            <v/>
          </cell>
          <cell r="AO686" t="str">
            <v/>
          </cell>
          <cell r="AP686" t="str">
            <v/>
          </cell>
          <cell r="AQ686" t="str">
            <v/>
          </cell>
          <cell r="AR686" t="str">
            <v/>
          </cell>
          <cell r="AS686" t="str">
            <v/>
          </cell>
          <cell r="AT686" t="str">
            <v/>
          </cell>
          <cell r="AU686" t="str">
            <v/>
          </cell>
          <cell r="AV686" t="str">
            <v/>
          </cell>
          <cell r="AW686" t="str">
            <v/>
          </cell>
          <cell r="AX686" t="str">
            <v/>
          </cell>
          <cell r="AY686" t="str">
            <v/>
          </cell>
          <cell r="AZ686" t="str">
            <v/>
          </cell>
          <cell r="BA686" t="str">
            <v/>
          </cell>
          <cell r="BB686" t="str">
            <v/>
          </cell>
          <cell r="BC686" t="str">
            <v/>
          </cell>
          <cell r="BD686" t="str">
            <v/>
          </cell>
          <cell r="BE686" t="str">
            <v/>
          </cell>
          <cell r="BF686" t="str">
            <v/>
          </cell>
          <cell r="BG686" t="str">
            <v/>
          </cell>
          <cell r="BH686" t="str">
            <v/>
          </cell>
          <cell r="BI686" t="str">
            <v/>
          </cell>
          <cell r="BJ686" t="str">
            <v/>
          </cell>
          <cell r="BK686" t="str">
            <v/>
          </cell>
          <cell r="BL686" t="str">
            <v/>
          </cell>
          <cell r="BM686" t="str">
            <v/>
          </cell>
          <cell r="BN686" t="str">
            <v/>
          </cell>
          <cell r="BO686" t="str">
            <v/>
          </cell>
          <cell r="BP686">
            <v>0</v>
          </cell>
        </row>
        <row r="687">
          <cell r="A687" t="str">
            <v>Purple Dragon Knight</v>
          </cell>
          <cell r="B687" t="str">
            <v>Prp</v>
          </cell>
          <cell r="C687">
            <v>0</v>
          </cell>
          <cell r="D687" t="str">
            <v>]Light, Medium Armor[</v>
          </cell>
          <cell r="E687" t="str">
            <v>]Shield Use[</v>
          </cell>
          <cell r="F687" t="str">
            <v>]Simple Weapons[</v>
          </cell>
          <cell r="G687" t="str">
            <v>1st:]Heroic Shield[Aid other to give +4 AC bonus (instead of +2)</v>
          </cell>
          <cell r="H687" t="str">
            <v xml:space="preserve">1st:]Rallying Cry (Su)(3/day)[Allies within 60' gain +1 morale </v>
          </cell>
          <cell r="I687" t="str">
            <v>][on next attack roll and increase speed 5' until next turn.</v>
          </cell>
          <cell r="J687" t="str">
            <v>2nd:]Inspire Courage (Su)(1/day)[As bardic ability.</v>
          </cell>
          <cell r="K687" t="str">
            <v>3rd:]Fear (Su)(1/day)[Can evoke a Fear effect; allies immune.</v>
          </cell>
          <cell r="L687" t="str">
            <v>][Save vs. Will DC 13 + Cha Mod.</v>
          </cell>
          <cell r="M687" t="str">
            <v>4th:]Inspire Courage (Su)(1/day)[As bardic ability.</v>
          </cell>
          <cell r="N687" t="str">
            <v>4th:]Oath of Wrath (Su)(1/day)[One opponent within 60';</v>
          </cell>
          <cell r="O687" t="str">
            <v>][+2 morale to attack, weapon dmg rolls, saves, skill checks.</v>
          </cell>
          <cell r="P687" t="str">
            <v>][Loses ability if attacks/casts vs. another (AOOs do not count).</v>
          </cell>
          <cell r="Q687" t="str">
            <v>5th:]Final Stand (Su)[Allies within 10' gain 2d10 temporary HP;</v>
          </cell>
          <cell r="R687" t="str">
            <v>][can effect Lvls + CHA mod; lasts equal number of rounds.</v>
          </cell>
          <cell r="AK687" t="str">
            <v/>
          </cell>
          <cell r="AL687" t="str">
            <v/>
          </cell>
          <cell r="AM687" t="str">
            <v/>
          </cell>
          <cell r="AN687" t="str">
            <v/>
          </cell>
          <cell r="AO687" t="str">
            <v/>
          </cell>
          <cell r="AP687" t="str">
            <v/>
          </cell>
          <cell r="AQ687" t="str">
            <v/>
          </cell>
          <cell r="AR687" t="str">
            <v/>
          </cell>
          <cell r="AS687" t="str">
            <v/>
          </cell>
          <cell r="AT687" t="str">
            <v/>
          </cell>
          <cell r="AU687" t="str">
            <v/>
          </cell>
          <cell r="AV687" t="str">
            <v/>
          </cell>
          <cell r="AW687" t="str">
            <v/>
          </cell>
          <cell r="AX687" t="str">
            <v/>
          </cell>
          <cell r="AY687" t="str">
            <v/>
          </cell>
          <cell r="AZ687" t="str">
            <v/>
          </cell>
          <cell r="BA687" t="str">
            <v/>
          </cell>
          <cell r="BB687" t="str">
            <v/>
          </cell>
          <cell r="BC687" t="str">
            <v/>
          </cell>
          <cell r="BD687" t="str">
            <v/>
          </cell>
          <cell r="BE687" t="str">
            <v/>
          </cell>
          <cell r="BF687" t="str">
            <v/>
          </cell>
          <cell r="BG687" t="str">
            <v/>
          </cell>
          <cell r="BH687" t="str">
            <v/>
          </cell>
          <cell r="BI687" t="str">
            <v/>
          </cell>
          <cell r="BJ687" t="str">
            <v/>
          </cell>
          <cell r="BK687" t="str">
            <v/>
          </cell>
          <cell r="BL687" t="str">
            <v/>
          </cell>
          <cell r="BM687" t="str">
            <v/>
          </cell>
          <cell r="BN687" t="str">
            <v/>
          </cell>
          <cell r="BO687" t="str">
            <v/>
          </cell>
          <cell r="BP687">
            <v>0</v>
          </cell>
        </row>
        <row r="688">
          <cell r="A688" t="str">
            <v>Radiant Servant of Pelor</v>
          </cell>
          <cell r="C688">
            <v>0</v>
          </cell>
          <cell r="AK688" t="str">
            <v/>
          </cell>
          <cell r="AL688" t="str">
            <v/>
          </cell>
          <cell r="AM688" t="str">
            <v/>
          </cell>
          <cell r="AN688" t="str">
            <v/>
          </cell>
          <cell r="AO688" t="str">
            <v/>
          </cell>
          <cell r="AP688" t="str">
            <v/>
          </cell>
          <cell r="AQ688" t="str">
            <v/>
          </cell>
          <cell r="AR688" t="str">
            <v/>
          </cell>
          <cell r="AS688" t="str">
            <v/>
          </cell>
          <cell r="AT688" t="str">
            <v/>
          </cell>
          <cell r="AU688" t="str">
            <v/>
          </cell>
          <cell r="AV688" t="str">
            <v/>
          </cell>
          <cell r="AW688" t="str">
            <v/>
          </cell>
          <cell r="AX688" t="str">
            <v/>
          </cell>
          <cell r="AY688" t="str">
            <v/>
          </cell>
          <cell r="AZ688" t="str">
            <v/>
          </cell>
          <cell r="BA688" t="str">
            <v/>
          </cell>
          <cell r="BB688" t="str">
            <v/>
          </cell>
          <cell r="BC688" t="str">
            <v/>
          </cell>
          <cell r="BD688" t="str">
            <v/>
          </cell>
          <cell r="BE688" t="str">
            <v/>
          </cell>
          <cell r="BF688" t="str">
            <v/>
          </cell>
          <cell r="BG688" t="str">
            <v/>
          </cell>
          <cell r="BH688" t="str">
            <v/>
          </cell>
          <cell r="BI688" t="str">
            <v/>
          </cell>
          <cell r="BJ688" t="str">
            <v/>
          </cell>
          <cell r="BK688" t="str">
            <v/>
          </cell>
          <cell r="BL688" t="str">
            <v/>
          </cell>
          <cell r="BM688" t="str">
            <v/>
          </cell>
          <cell r="BN688" t="str">
            <v/>
          </cell>
          <cell r="BO688" t="str">
            <v/>
          </cell>
          <cell r="BP688">
            <v>0</v>
          </cell>
        </row>
        <row r="689">
          <cell r="A689" t="str">
            <v>Rage Mage</v>
          </cell>
          <cell r="C689">
            <v>0</v>
          </cell>
          <cell r="AK689" t="str">
            <v/>
          </cell>
          <cell r="AL689" t="str">
            <v/>
          </cell>
          <cell r="AM689" t="str">
            <v/>
          </cell>
          <cell r="AN689" t="str">
            <v/>
          </cell>
          <cell r="AO689" t="str">
            <v/>
          </cell>
          <cell r="AP689" t="str">
            <v/>
          </cell>
          <cell r="AQ689" t="str">
            <v/>
          </cell>
          <cell r="AR689" t="str">
            <v/>
          </cell>
          <cell r="AS689" t="str">
            <v/>
          </cell>
          <cell r="AT689" t="str">
            <v/>
          </cell>
          <cell r="AU689" t="str">
            <v/>
          </cell>
          <cell r="AV689" t="str">
            <v/>
          </cell>
          <cell r="AW689" t="str">
            <v/>
          </cell>
          <cell r="AX689" t="str">
            <v/>
          </cell>
          <cell r="AY689" t="str">
            <v/>
          </cell>
          <cell r="AZ689" t="str">
            <v/>
          </cell>
          <cell r="BA689" t="str">
            <v/>
          </cell>
          <cell r="BB689" t="str">
            <v/>
          </cell>
          <cell r="BC689" t="str">
            <v/>
          </cell>
          <cell r="BD689" t="str">
            <v/>
          </cell>
          <cell r="BE689" t="str">
            <v/>
          </cell>
          <cell r="BF689" t="str">
            <v/>
          </cell>
          <cell r="BG689" t="str">
            <v/>
          </cell>
          <cell r="BH689" t="str">
            <v/>
          </cell>
          <cell r="BI689" t="str">
            <v/>
          </cell>
          <cell r="BJ689" t="str">
            <v/>
          </cell>
          <cell r="BK689" t="str">
            <v/>
          </cell>
          <cell r="BL689" t="str">
            <v/>
          </cell>
          <cell r="BM689" t="str">
            <v/>
          </cell>
          <cell r="BN689" t="str">
            <v/>
          </cell>
          <cell r="BO689" t="str">
            <v/>
          </cell>
          <cell r="BP689">
            <v>0</v>
          </cell>
        </row>
        <row r="690">
          <cell r="A690" t="str">
            <v>Raider</v>
          </cell>
          <cell r="C690">
            <v>0</v>
          </cell>
          <cell r="AK690" t="str">
            <v/>
          </cell>
          <cell r="AL690" t="str">
            <v/>
          </cell>
          <cell r="AM690" t="str">
            <v/>
          </cell>
          <cell r="AN690" t="str">
            <v/>
          </cell>
          <cell r="AO690" t="str">
            <v/>
          </cell>
          <cell r="AP690" t="str">
            <v/>
          </cell>
          <cell r="AQ690" t="str">
            <v/>
          </cell>
          <cell r="AR690" t="str">
            <v/>
          </cell>
          <cell r="AS690" t="str">
            <v/>
          </cell>
          <cell r="AT690" t="str">
            <v/>
          </cell>
          <cell r="AU690" t="str">
            <v/>
          </cell>
          <cell r="AV690" t="str">
            <v/>
          </cell>
          <cell r="AW690" t="str">
            <v/>
          </cell>
          <cell r="AX690" t="str">
            <v/>
          </cell>
          <cell r="AY690" t="str">
            <v/>
          </cell>
          <cell r="AZ690" t="str">
            <v/>
          </cell>
          <cell r="BA690" t="str">
            <v/>
          </cell>
          <cell r="BB690" t="str">
            <v/>
          </cell>
          <cell r="BC690" t="str">
            <v/>
          </cell>
          <cell r="BD690" t="str">
            <v/>
          </cell>
          <cell r="BE690" t="str">
            <v/>
          </cell>
          <cell r="BF690" t="str">
            <v/>
          </cell>
          <cell r="BG690" t="str">
            <v/>
          </cell>
          <cell r="BH690" t="str">
            <v/>
          </cell>
          <cell r="BI690" t="str">
            <v/>
          </cell>
          <cell r="BJ690" t="str">
            <v/>
          </cell>
          <cell r="BK690" t="str">
            <v/>
          </cell>
          <cell r="BL690" t="str">
            <v/>
          </cell>
          <cell r="BM690" t="str">
            <v/>
          </cell>
          <cell r="BN690" t="str">
            <v/>
          </cell>
          <cell r="BO690" t="str">
            <v/>
          </cell>
          <cell r="BP690">
            <v>0</v>
          </cell>
        </row>
        <row r="691">
          <cell r="A691" t="str">
            <v>Rake</v>
          </cell>
          <cell r="B691" t="str">
            <v>.</v>
          </cell>
          <cell r="C691">
            <v>0</v>
          </cell>
          <cell r="D691" t="str">
            <v>]Light Armor[</v>
          </cell>
          <cell r="F691" t="str">
            <v>]Simple, Martial Weapons[</v>
          </cell>
          <cell r="G691" t="str">
            <v>1st:]Sneak Attack (Ex)[+0d6</v>
          </cell>
          <cell r="H691" t="str">
            <v>2nd:]Taunt (Ex)[0/day, free action, taget must understand the rake's language.</v>
          </cell>
          <cell r="I691" t="str">
            <v>][Intimidate:  On successful Intimidate skill check, foe suffers -2 morale penalty to attacks.</v>
          </cell>
          <cell r="J691" t="str">
            <v>3rd:]Bonus Fighter Feat (Ex)[0 earned so far.</v>
          </cell>
          <cell r="K691" t="str">
            <v>4th:][Enrage:  On successful Intimidate skill check, foe suffers -2 morale penalty to AC.</v>
          </cell>
          <cell r="L691" t="str">
            <v xml:space="preserve">6th:]Humiliating Strike (Ex)[Full round action, single attack at highest BAB.  On successful hit, </v>
          </cell>
          <cell r="M691" t="str">
            <v>][foes receive a -1 morale penalty to hit for the rest of the battle.</v>
          </cell>
          <cell r="N691" t="str">
            <v>8th:]Stun:  On successful Intimidate skill check, foe looses Dex bonus until their next action.</v>
          </cell>
          <cell r="O691" t="str">
            <v>10th:]Rally:  Eliminates morale penalties from allies &amp; gives them a +2 bonus to initiative.</v>
          </cell>
          <cell r="AK691" t="str">
            <v/>
          </cell>
          <cell r="AL691" t="str">
            <v/>
          </cell>
          <cell r="AM691" t="str">
            <v/>
          </cell>
          <cell r="AN691" t="str">
            <v/>
          </cell>
          <cell r="AO691" t="str">
            <v/>
          </cell>
          <cell r="AP691" t="str">
            <v/>
          </cell>
          <cell r="AQ691" t="str">
            <v/>
          </cell>
          <cell r="AR691" t="str">
            <v/>
          </cell>
          <cell r="AS691" t="str">
            <v/>
          </cell>
          <cell r="AT691" t="str">
            <v/>
          </cell>
          <cell r="AU691" t="str">
            <v/>
          </cell>
          <cell r="AV691" t="str">
            <v/>
          </cell>
          <cell r="AW691" t="str">
            <v/>
          </cell>
          <cell r="AX691" t="str">
            <v/>
          </cell>
          <cell r="AY691" t="str">
            <v/>
          </cell>
          <cell r="AZ691" t="str">
            <v/>
          </cell>
          <cell r="BA691" t="str">
            <v/>
          </cell>
          <cell r="BB691" t="str">
            <v/>
          </cell>
          <cell r="BC691" t="str">
            <v/>
          </cell>
          <cell r="BD691" t="str">
            <v/>
          </cell>
          <cell r="BE691" t="str">
            <v/>
          </cell>
          <cell r="BF691" t="str">
            <v/>
          </cell>
          <cell r="BG691" t="str">
            <v/>
          </cell>
          <cell r="BH691" t="str">
            <v/>
          </cell>
          <cell r="BI691" t="str">
            <v/>
          </cell>
          <cell r="BJ691" t="str">
            <v/>
          </cell>
          <cell r="BK691" t="str">
            <v/>
          </cell>
          <cell r="BL691" t="str">
            <v/>
          </cell>
          <cell r="BM691" t="str">
            <v/>
          </cell>
          <cell r="BN691" t="str">
            <v/>
          </cell>
          <cell r="BO691" t="str">
            <v/>
          </cell>
          <cell r="BP691">
            <v>0</v>
          </cell>
        </row>
        <row r="692">
          <cell r="A692" t="str">
            <v>Ranger (Monte Cook)</v>
          </cell>
          <cell r="B692" t="str">
            <v>Rgr</v>
          </cell>
          <cell r="C692">
            <v>0</v>
          </cell>
          <cell r="D692" t="str">
            <v>]Light, Medium, Heavy Armor[</v>
          </cell>
          <cell r="E692" t="str">
            <v>]Shield Use[</v>
          </cell>
          <cell r="F692" t="str">
            <v>]Simple, Martial Weapons[</v>
          </cell>
          <cell r="G692" t="str">
            <v>1st:]Track (Ex)[Bonus Feat.</v>
          </cell>
          <cell r="H692" t="str">
            <v>1st:]First favored enemy[Bonus to damage, Bluff, Listen, Sense Motive, Spot, Wild. Lore</v>
          </cell>
          <cell r="I692" t="str">
            <v>]Favored Enemy:[</v>
          </cell>
          <cell r="J692" t="str">
            <v>4th:]Divine Spells (Sp)[Wisdom determines DC, Bonus Spells</v>
          </cell>
          <cell r="K692" t="str">
            <v>5th:]Second favored enemy[Bonus to damage, Bluff, Listen, Sense Motive, Spot, Wild. Lore</v>
          </cell>
          <cell r="L692" t="str">
            <v>]Favored Enemy:[</v>
          </cell>
          <cell r="M692" t="str">
            <v>10th:]Third favored enemy[Bonus to damage, Bluff, Listen, Sense Motive, Spot, Wild. Lore</v>
          </cell>
          <cell r="N692" t="str">
            <v>]Favored Enemy:[</v>
          </cell>
          <cell r="O692" t="str">
            <v>15th:]Fourth favored enemy[Bonus to damage, Bluff, Listen, Sense Motive, Spot, Wild. Lore</v>
          </cell>
          <cell r="P692" t="str">
            <v>]Favored Enemy:[</v>
          </cell>
          <cell r="Q692" t="str">
            <v>20th:]Fifth favored enemy[Bonus to damage, Bluff, Listen, Sense Motive, Spot, Wild. Lore</v>
          </cell>
          <cell r="R692" t="str">
            <v>]Favored Enemy:[</v>
          </cell>
          <cell r="AK692" t="str">
            <v/>
          </cell>
          <cell r="AL692" t="str">
            <v/>
          </cell>
          <cell r="AM692" t="str">
            <v/>
          </cell>
          <cell r="AN692" t="str">
            <v/>
          </cell>
          <cell r="AO692" t="str">
            <v/>
          </cell>
          <cell r="AP692" t="str">
            <v/>
          </cell>
          <cell r="AQ692" t="str">
            <v/>
          </cell>
          <cell r="AR692" t="str">
            <v/>
          </cell>
          <cell r="AS692" t="str">
            <v/>
          </cell>
          <cell r="AT692" t="str">
            <v/>
          </cell>
          <cell r="AU692" t="str">
            <v/>
          </cell>
          <cell r="AV692" t="str">
            <v/>
          </cell>
          <cell r="AW692" t="str">
            <v/>
          </cell>
          <cell r="AX692" t="str">
            <v/>
          </cell>
          <cell r="AY692" t="str">
            <v/>
          </cell>
          <cell r="AZ692" t="str">
            <v/>
          </cell>
          <cell r="BA692" t="str">
            <v/>
          </cell>
          <cell r="BB692" t="str">
            <v/>
          </cell>
          <cell r="BC692" t="str">
            <v/>
          </cell>
          <cell r="BD692" t="str">
            <v/>
          </cell>
          <cell r="BE692" t="str">
            <v/>
          </cell>
          <cell r="BF692" t="str">
            <v/>
          </cell>
          <cell r="BG692" t="str">
            <v/>
          </cell>
          <cell r="BH692" t="str">
            <v/>
          </cell>
          <cell r="BI692" t="str">
            <v/>
          </cell>
          <cell r="BJ692" t="str">
            <v/>
          </cell>
          <cell r="BK692" t="str">
            <v/>
          </cell>
          <cell r="BL692" t="str">
            <v/>
          </cell>
          <cell r="BM692" t="str">
            <v/>
          </cell>
          <cell r="BN692" t="str">
            <v/>
          </cell>
          <cell r="BO692" t="str">
            <v/>
          </cell>
          <cell r="BP692">
            <v>0</v>
          </cell>
        </row>
        <row r="693">
          <cell r="A693" t="str">
            <v>Ranger (WotC)</v>
          </cell>
          <cell r="B693" t="str">
            <v>Rgr</v>
          </cell>
          <cell r="C693">
            <v>0</v>
          </cell>
          <cell r="D693" t="str">
            <v>]Light Armor[</v>
          </cell>
          <cell r="E693" t="str">
            <v>]Shield Use[</v>
          </cell>
          <cell r="F693" t="str">
            <v>]Simple, Martial Weapons[</v>
          </cell>
          <cell r="G693" t="str">
            <v>1st:]Favored Enemy (Ex)[Bonus to damage, Bluff, Listen, Sense Motive, Spot, Survival</v>
          </cell>
          <cell r="H693" t="str">
            <v>][Total Bonus: +3</v>
          </cell>
          <cell r="I693" t="str">
            <v>][</v>
          </cell>
          <cell r="J693" t="str">
            <v>][</v>
          </cell>
          <cell r="K693" t="str">
            <v>][</v>
          </cell>
          <cell r="L693" t="str">
            <v>][</v>
          </cell>
          <cell r="M693" t="str">
            <v>][</v>
          </cell>
          <cell r="N693" t="str">
            <v>1st:]Track (Ex)[Per the feat.</v>
          </cell>
          <cell r="O693" t="str">
            <v>1st:]Wild Empathy (Ex)[Diplomacy check to improve animal reactions.</v>
          </cell>
          <cell r="P693" t="str">
            <v>2nd:]Combat Style (Ex)[Rapid Shot or TWF</v>
          </cell>
          <cell r="Q693" t="str">
            <v>3rd:]Endurance (Ex)[Per the feat.</v>
          </cell>
          <cell r="R693" t="str">
            <v>4th:]Animal Companion (Ex)[</v>
          </cell>
          <cell r="S693" t="str">
            <v>4th:]Divine Spells (Sp)[</v>
          </cell>
          <cell r="T693" t="str">
            <v>6th:]Improved Combat Style (Ex)[Many Shot or ITWF</v>
          </cell>
          <cell r="U693" t="str">
            <v>7th:]Woodland Stride (Ex)[Move through undergrowth at normal speed.</v>
          </cell>
          <cell r="V693" t="str">
            <v>8th:]Swift Tracker (Ex)[No penalty for tracking at full speed.</v>
          </cell>
          <cell r="W693" t="str">
            <v>][-10 instead of -20 at 2x speed.</v>
          </cell>
          <cell r="X693" t="str">
            <v>9th:]Evasion (Ex)[No dmg on successful reflex save.</v>
          </cell>
          <cell r="Y693" t="str">
            <v>11th:]Sombat Style Mastery (Ex)[Improved Precise Shot ot GTWF</v>
          </cell>
          <cell r="Z693" t="str">
            <v>13th:]Camoflague (Ex)[Hide in any terrain.</v>
          </cell>
          <cell r="AA693" t="str">
            <v>17th:]Hide in Plain Sight (Ex)[Can hide while observed in natural terrain.</v>
          </cell>
          <cell r="AK693" t="str">
            <v/>
          </cell>
          <cell r="AL693" t="str">
            <v/>
          </cell>
          <cell r="AM693" t="str">
            <v/>
          </cell>
          <cell r="AN693" t="str">
            <v/>
          </cell>
          <cell r="AO693" t="str">
            <v/>
          </cell>
          <cell r="AP693" t="str">
            <v/>
          </cell>
          <cell r="AQ693" t="str">
            <v/>
          </cell>
          <cell r="AR693" t="str">
            <v/>
          </cell>
          <cell r="AS693" t="str">
            <v/>
          </cell>
          <cell r="AT693" t="str">
            <v/>
          </cell>
          <cell r="AU693" t="str">
            <v/>
          </cell>
          <cell r="AV693" t="str">
            <v/>
          </cell>
          <cell r="AW693" t="str">
            <v/>
          </cell>
          <cell r="AX693" t="str">
            <v/>
          </cell>
          <cell r="AY693" t="str">
            <v/>
          </cell>
          <cell r="AZ693" t="str">
            <v/>
          </cell>
          <cell r="BA693" t="str">
            <v/>
          </cell>
          <cell r="BB693" t="str">
            <v/>
          </cell>
          <cell r="BC693" t="str">
            <v/>
          </cell>
          <cell r="BD693" t="str">
            <v/>
          </cell>
          <cell r="BE693" t="str">
            <v/>
          </cell>
          <cell r="BF693" t="str">
            <v/>
          </cell>
          <cell r="BG693" t="str">
            <v/>
          </cell>
          <cell r="BH693" t="str">
            <v/>
          </cell>
          <cell r="BI693" t="str">
            <v/>
          </cell>
          <cell r="BJ693" t="str">
            <v/>
          </cell>
          <cell r="BK693" t="str">
            <v/>
          </cell>
          <cell r="BL693" t="str">
            <v/>
          </cell>
          <cell r="BM693" t="str">
            <v/>
          </cell>
          <cell r="BN693" t="str">
            <v/>
          </cell>
          <cell r="BO693" t="str">
            <v/>
          </cell>
          <cell r="BP693">
            <v>0</v>
          </cell>
        </row>
        <row r="694">
          <cell r="A694" t="str">
            <v>Ratling Shaman</v>
          </cell>
          <cell r="C694">
            <v>0</v>
          </cell>
          <cell r="AK694" t="str">
            <v/>
          </cell>
          <cell r="AL694" t="str">
            <v/>
          </cell>
          <cell r="AM694" t="str">
            <v/>
          </cell>
          <cell r="AN694" t="str">
            <v/>
          </cell>
          <cell r="AO694" t="str">
            <v/>
          </cell>
          <cell r="AP694" t="str">
            <v/>
          </cell>
          <cell r="AQ694" t="str">
            <v/>
          </cell>
          <cell r="AR694" t="str">
            <v/>
          </cell>
          <cell r="AS694" t="str">
            <v/>
          </cell>
          <cell r="AT694" t="str">
            <v/>
          </cell>
          <cell r="AU694" t="str">
            <v/>
          </cell>
          <cell r="AV694" t="str">
            <v/>
          </cell>
          <cell r="AW694" t="str">
            <v/>
          </cell>
          <cell r="AX694" t="str">
            <v/>
          </cell>
          <cell r="AY694" t="str">
            <v/>
          </cell>
          <cell r="AZ694" t="str">
            <v/>
          </cell>
          <cell r="BA694" t="str">
            <v/>
          </cell>
          <cell r="BB694" t="str">
            <v/>
          </cell>
          <cell r="BC694" t="str">
            <v/>
          </cell>
          <cell r="BD694" t="str">
            <v/>
          </cell>
          <cell r="BE694" t="str">
            <v/>
          </cell>
          <cell r="BF694" t="str">
            <v/>
          </cell>
          <cell r="BG694" t="str">
            <v/>
          </cell>
          <cell r="BH694" t="str">
            <v/>
          </cell>
          <cell r="BI694" t="str">
            <v/>
          </cell>
          <cell r="BJ694" t="str">
            <v/>
          </cell>
          <cell r="BK694" t="str">
            <v/>
          </cell>
          <cell r="BL694" t="str">
            <v/>
          </cell>
          <cell r="BM694" t="str">
            <v/>
          </cell>
          <cell r="BN694" t="str">
            <v/>
          </cell>
          <cell r="BO694" t="str">
            <v/>
          </cell>
          <cell r="BP694">
            <v>0</v>
          </cell>
        </row>
        <row r="695">
          <cell r="A695" t="str">
            <v>Ravager</v>
          </cell>
          <cell r="B695" t="str">
            <v>Rav</v>
          </cell>
          <cell r="C695">
            <v>0</v>
          </cell>
          <cell r="D695" t="str">
            <v>]Light, Medium, Heavy Armor[</v>
          </cell>
          <cell r="E695" t="str">
            <v>]Shield Use[</v>
          </cell>
          <cell r="F695" t="str">
            <v>]Simple, Martial Weapons[</v>
          </cell>
          <cell r="G695" t="str">
            <v xml:space="preserve">1st:]Pain Touch (Su)(1/day)[1d8 + 1 per Ravager level; if </v>
          </cell>
          <cell r="H695" t="str">
            <v>][delivered by a weapon, 1d4 +1 per Ravager level</v>
          </cell>
          <cell r="I695" t="str">
            <v>2nd:]Aura of Fear 10' (Su)(1/day)[Foes suffer -2 morale on saves.</v>
          </cell>
          <cell r="J695" t="str">
            <v>3rd:]Cruelest Cut (Su)(1/day)[+1d4 CON dmg on successful strike</v>
          </cell>
          <cell r="K695" t="str">
            <v>4th:]Pain Touch (Su)(2/day)[1d8 + 1 per lvl or 1d4+1/lvl wpn</v>
          </cell>
          <cell r="L695" t="str">
            <v>5th:]Aura of Fear 20' (Su)(1/day)[Foes suffer -2 morale on saves.</v>
          </cell>
          <cell r="M695" t="str">
            <v>6th:]Cruelest Cut (Su)(2/day)[+1d4 CON dmg on successful strike</v>
          </cell>
          <cell r="N695" t="str">
            <v>7th:]Pain Touch (Su)(3/day)[1d8 + 1 per lvl or 1d4+1/lvl wpn</v>
          </cell>
          <cell r="O695" t="str">
            <v>8th:]Aura of Fear 30' (Su)(1/day)[Foes suffer -2 morale on saves.</v>
          </cell>
          <cell r="P695" t="str">
            <v>9th:]Cruelest Cut (Su)(3/day)[+1d4 CON dmg on successful strike</v>
          </cell>
          <cell r="Q695" t="str">
            <v xml:space="preserve">10th:]Visage of Terror (Su)(1/day)[Std action; Ravager seems to become a </v>
          </cell>
          <cell r="R695" t="str">
            <v>][Phantasmal Killer (DC 14 + lvl); Will Disbelieve, or if Ravager</v>
          </cell>
          <cell r="S695" t="str">
            <v>][touches, Fort special (death / 3d6).  Only victim sees.</v>
          </cell>
          <cell r="AK695" t="str">
            <v/>
          </cell>
          <cell r="AL695" t="str">
            <v/>
          </cell>
          <cell r="AM695" t="str">
            <v/>
          </cell>
          <cell r="AN695" t="str">
            <v/>
          </cell>
          <cell r="AO695" t="str">
            <v/>
          </cell>
          <cell r="AP695" t="str">
            <v/>
          </cell>
          <cell r="AQ695" t="str">
            <v/>
          </cell>
          <cell r="AR695" t="str">
            <v/>
          </cell>
          <cell r="AS695" t="str">
            <v/>
          </cell>
          <cell r="AT695" t="str">
            <v/>
          </cell>
          <cell r="AU695" t="str">
            <v/>
          </cell>
          <cell r="AV695" t="str">
            <v/>
          </cell>
          <cell r="AW695" t="str">
            <v/>
          </cell>
          <cell r="AX695" t="str">
            <v/>
          </cell>
          <cell r="AY695" t="str">
            <v/>
          </cell>
          <cell r="AZ695" t="str">
            <v/>
          </cell>
          <cell r="BA695" t="str">
            <v/>
          </cell>
          <cell r="BB695" t="str">
            <v/>
          </cell>
          <cell r="BC695" t="str">
            <v/>
          </cell>
          <cell r="BD695" t="str">
            <v/>
          </cell>
          <cell r="BE695" t="str">
            <v/>
          </cell>
          <cell r="BF695" t="str">
            <v/>
          </cell>
          <cell r="BG695" t="str">
            <v/>
          </cell>
          <cell r="BH695" t="str">
            <v/>
          </cell>
          <cell r="BI695" t="str">
            <v/>
          </cell>
          <cell r="BJ695" t="str">
            <v/>
          </cell>
          <cell r="BK695" t="str">
            <v/>
          </cell>
          <cell r="BL695" t="str">
            <v/>
          </cell>
          <cell r="BM695" t="str">
            <v/>
          </cell>
          <cell r="BN695" t="str">
            <v/>
          </cell>
          <cell r="BO695" t="str">
            <v/>
          </cell>
          <cell r="BP695">
            <v>0</v>
          </cell>
        </row>
        <row r="696">
          <cell r="A696" t="str">
            <v>Reaping Mauler</v>
          </cell>
          <cell r="C696">
            <v>0</v>
          </cell>
          <cell r="AK696" t="str">
            <v/>
          </cell>
          <cell r="AL696" t="str">
            <v/>
          </cell>
          <cell r="AM696" t="str">
            <v/>
          </cell>
          <cell r="AN696" t="str">
            <v/>
          </cell>
          <cell r="AO696" t="str">
            <v/>
          </cell>
          <cell r="AP696" t="str">
            <v/>
          </cell>
          <cell r="AQ696" t="str">
            <v/>
          </cell>
          <cell r="AR696" t="str">
            <v/>
          </cell>
          <cell r="AS696" t="str">
            <v/>
          </cell>
          <cell r="AT696" t="str">
            <v/>
          </cell>
          <cell r="AU696" t="str">
            <v/>
          </cell>
          <cell r="AV696" t="str">
            <v/>
          </cell>
          <cell r="AW696" t="str">
            <v/>
          </cell>
          <cell r="AX696" t="str">
            <v/>
          </cell>
          <cell r="AY696" t="str">
            <v/>
          </cell>
          <cell r="AZ696" t="str">
            <v/>
          </cell>
          <cell r="BA696" t="str">
            <v/>
          </cell>
          <cell r="BB696" t="str">
            <v/>
          </cell>
          <cell r="BC696" t="str">
            <v/>
          </cell>
          <cell r="BD696" t="str">
            <v/>
          </cell>
          <cell r="BE696" t="str">
            <v/>
          </cell>
          <cell r="BF696" t="str">
            <v/>
          </cell>
          <cell r="BG696" t="str">
            <v/>
          </cell>
          <cell r="BH696" t="str">
            <v/>
          </cell>
          <cell r="BI696" t="str">
            <v/>
          </cell>
          <cell r="BJ696" t="str">
            <v/>
          </cell>
          <cell r="BK696" t="str">
            <v/>
          </cell>
          <cell r="BL696" t="str">
            <v/>
          </cell>
          <cell r="BM696" t="str">
            <v/>
          </cell>
          <cell r="BN696" t="str">
            <v/>
          </cell>
          <cell r="BO696" t="str">
            <v/>
          </cell>
          <cell r="BP696">
            <v>0</v>
          </cell>
        </row>
        <row r="697">
          <cell r="A697" t="str">
            <v>Red Avenger</v>
          </cell>
          <cell r="B697" t="str">
            <v>Rda</v>
          </cell>
          <cell r="C697">
            <v>0</v>
          </cell>
          <cell r="D697" t="str">
            <v>]Light, Medium Armor[</v>
          </cell>
          <cell r="E697" t="str">
            <v>]Shield Use[</v>
          </cell>
          <cell r="F697" t="str">
            <v>]Simple Weapons[</v>
          </cell>
          <cell r="G697" t="str">
            <v>1st:]Stunning Shout (Sp)(1/day)[Std action; cone 30', stun</v>
          </cell>
          <cell r="H697" t="str">
            <v>][(Fort DC 15 + Wis mod)</v>
          </cell>
          <cell r="I697" t="str">
            <v>2nd:]Ki Save (Ex)(1/day)[Wis Bonus to any one saving throw</v>
          </cell>
          <cell r="J697" t="str">
            <v>3rd:]Ki Skill (Ex)(1/day)[Wis Bonus to any one skill</v>
          </cell>
          <cell r="K697" t="str">
            <v xml:space="preserve">4th:]Ki Healing (Su)[Std action; Heal others, up to Wis Bonus x </v>
          </cell>
          <cell r="L697" t="str">
            <v>][Red Avenger's level per day.</v>
          </cell>
          <cell r="M697" t="str">
            <v>5th:]Deadly Shout (Sp)(1/day)[Std action; cone 30',</v>
          </cell>
          <cell r="N697" t="str">
            <v>][dmg 3d6+Wis Mod; (Fort DC 15 + Wis Mod)</v>
          </cell>
          <cell r="O697" t="str">
            <v>5th:]Stunning Shout (Sp)(2/day)[Std action; cone 30', stun</v>
          </cell>
          <cell r="P697" t="str">
            <v>][(Fort DC 15 + Wis mod)</v>
          </cell>
          <cell r="Q697" t="str">
            <v>6th:]Ki Save (Ex)(2/day)[Wis Bonus to any one saving throw</v>
          </cell>
          <cell r="R697" t="str">
            <v>7th:]Ki Skill (Ex)(2/day)[Wis Bonus to any one skill</v>
          </cell>
          <cell r="S697" t="str">
            <v xml:space="preserve">8th:]Greater Ki Healing (Sp)[Std action; Heal others, up to Wis Bonus x </v>
          </cell>
          <cell r="T697" t="str">
            <v>][Red Avenger's level x2 per day.</v>
          </cell>
          <cell r="U697" t="str">
            <v>9th:]Deadly Shout (Sp)(2/day)[Std action; cone 30',</v>
          </cell>
          <cell r="V697" t="str">
            <v>][dmg 3d6+Wis Bonus; (Fort DC 15 + Wis Mod)</v>
          </cell>
          <cell r="W697" t="str">
            <v>9th:]Stunning Shout (Sp)(3/day)[Std action; cone 30', stun</v>
          </cell>
          <cell r="X697" t="str">
            <v>][(Fort DC 15 + Wis mod)</v>
          </cell>
          <cell r="Y697" t="str">
            <v>10th:]Free Ki[Double Wis bonus on all Red Avenger abilities</v>
          </cell>
          <cell r="AK697" t="str">
            <v/>
          </cell>
          <cell r="AL697" t="str">
            <v/>
          </cell>
          <cell r="AM697" t="str">
            <v/>
          </cell>
          <cell r="AN697" t="str">
            <v/>
          </cell>
          <cell r="AO697" t="str">
            <v/>
          </cell>
          <cell r="AP697" t="str">
            <v/>
          </cell>
          <cell r="AQ697" t="str">
            <v/>
          </cell>
          <cell r="AR697" t="str">
            <v/>
          </cell>
          <cell r="AS697" t="str">
            <v/>
          </cell>
          <cell r="AT697" t="str">
            <v/>
          </cell>
          <cell r="AU697" t="str">
            <v/>
          </cell>
          <cell r="AV697" t="str">
            <v/>
          </cell>
          <cell r="AW697" t="str">
            <v/>
          </cell>
          <cell r="AX697" t="str">
            <v/>
          </cell>
          <cell r="AY697" t="str">
            <v/>
          </cell>
          <cell r="AZ697" t="str">
            <v/>
          </cell>
          <cell r="BA697" t="str">
            <v/>
          </cell>
          <cell r="BB697" t="str">
            <v/>
          </cell>
          <cell r="BC697" t="str">
            <v/>
          </cell>
          <cell r="BD697" t="str">
            <v/>
          </cell>
          <cell r="BE697" t="str">
            <v/>
          </cell>
          <cell r="BF697" t="str">
            <v/>
          </cell>
          <cell r="BG697" t="str">
            <v/>
          </cell>
          <cell r="BH697" t="str">
            <v/>
          </cell>
          <cell r="BI697" t="str">
            <v/>
          </cell>
          <cell r="BJ697" t="str">
            <v/>
          </cell>
          <cell r="BK697" t="str">
            <v/>
          </cell>
          <cell r="BL697" t="str">
            <v/>
          </cell>
          <cell r="BM697" t="str">
            <v/>
          </cell>
          <cell r="BN697" t="str">
            <v/>
          </cell>
          <cell r="BO697" t="str">
            <v/>
          </cell>
          <cell r="BP697">
            <v>0</v>
          </cell>
        </row>
        <row r="698">
          <cell r="A698" t="str">
            <v>Red Wizard</v>
          </cell>
          <cell r="B698" t="str">
            <v>Red</v>
          </cell>
          <cell r="C698">
            <v>0</v>
          </cell>
          <cell r="G698" t="str">
            <v>1st:]Enhanced Specialization[Must sacrifice study in more</v>
          </cell>
          <cell r="H698" t="str">
            <v>][schools; can still cast currently known spells, but cannot learn.</v>
          </cell>
          <cell r="I698" t="str">
            <v>1st:]Specialist Defense +1[Add to the Wizard's</v>
          </cell>
          <cell r="J698" t="str">
            <v>][saving throws vs. spells from his specialized school.</v>
          </cell>
          <cell r="K698" t="str">
            <v>1st:]Spells Per Day[+1 arcane level per level of Wizard.</v>
          </cell>
          <cell r="L698" t="str">
            <v>2nd:]Spell Power[+0 to spell DC's and caster-level checks.</v>
          </cell>
          <cell r="M698" t="str">
            <v>][for the Wizard's specialized school.</v>
          </cell>
          <cell r="N698" t="str">
            <v>3rd:]Specialist Defense +2[Add to the Wizard's</v>
          </cell>
          <cell r="O698" t="str">
            <v>][saving throws vs. spells from his specialized school.</v>
          </cell>
          <cell r="P698" t="str">
            <v>5th:]Bonus Feat[Choose item creation feat, metamagic feat,</v>
          </cell>
          <cell r="Q698" t="str">
            <v>][or Spell Mastery as a bonus feat.</v>
          </cell>
          <cell r="R698" t="str">
            <v>5th:]Circle Leader[Has the ability to become a circle leader,</v>
          </cell>
          <cell r="S698" t="str">
            <v>][who is a focus person for circle magic.  (See FRCS p. 59)</v>
          </cell>
          <cell r="T698" t="str">
            <v>7th:]Scribe Tattoo[Gains the ability to scribe the Thayan Wizards'</v>
          </cell>
          <cell r="U698" t="str">
            <v>][magic tattoos upon willing and qualified novices, giving them the</v>
          </cell>
          <cell r="V698" t="str">
            <v>][Tattoo Focus feat and inducting them into his circle.</v>
          </cell>
          <cell r="W698" t="str">
            <v>7th:]Specialist Defense +3[Add to the Wizard's</v>
          </cell>
          <cell r="X698" t="str">
            <v>][saving throws vs. spells from his specialized school.</v>
          </cell>
          <cell r="Y698" t="str">
            <v>9th:]Specialist Defense +4[Add to the Wizard's</v>
          </cell>
          <cell r="Z698" t="str">
            <v>][saving throws vs. spells from his specialized school.</v>
          </cell>
          <cell r="AA698" t="str">
            <v>10th:]Great Circle Leader[Can be leader of a 9-person circle</v>
          </cell>
          <cell r="AB698" t="str">
            <v>][(see FRCS p. 59)</v>
          </cell>
          <cell r="AK698" t="str">
            <v/>
          </cell>
          <cell r="AL698" t="str">
            <v/>
          </cell>
          <cell r="AM698" t="str">
            <v/>
          </cell>
          <cell r="AN698" t="str">
            <v/>
          </cell>
          <cell r="AO698" t="str">
            <v/>
          </cell>
          <cell r="AP698" t="str">
            <v/>
          </cell>
          <cell r="AQ698" t="str">
            <v/>
          </cell>
          <cell r="AR698" t="str">
            <v/>
          </cell>
          <cell r="AS698" t="str">
            <v/>
          </cell>
          <cell r="AT698" t="str">
            <v/>
          </cell>
          <cell r="AU698" t="str">
            <v/>
          </cell>
          <cell r="AV698" t="str">
            <v/>
          </cell>
          <cell r="AW698" t="str">
            <v/>
          </cell>
          <cell r="AX698" t="str">
            <v/>
          </cell>
          <cell r="AY698" t="str">
            <v/>
          </cell>
          <cell r="AZ698" t="str">
            <v/>
          </cell>
          <cell r="BA698" t="str">
            <v/>
          </cell>
          <cell r="BB698" t="str">
            <v/>
          </cell>
          <cell r="BC698" t="str">
            <v/>
          </cell>
          <cell r="BD698" t="str">
            <v/>
          </cell>
          <cell r="BE698" t="str">
            <v/>
          </cell>
          <cell r="BF698" t="str">
            <v/>
          </cell>
          <cell r="BG698" t="str">
            <v/>
          </cell>
          <cell r="BH698" t="str">
            <v/>
          </cell>
          <cell r="BI698" t="str">
            <v/>
          </cell>
          <cell r="BJ698" t="str">
            <v/>
          </cell>
          <cell r="BK698" t="str">
            <v/>
          </cell>
          <cell r="BL698" t="str">
            <v/>
          </cell>
          <cell r="BM698" t="str">
            <v/>
          </cell>
          <cell r="BN698" t="str">
            <v/>
          </cell>
          <cell r="BO698" t="str">
            <v/>
          </cell>
          <cell r="BP698">
            <v>0</v>
          </cell>
        </row>
        <row r="699">
          <cell r="A699" t="str">
            <v>Risen</v>
          </cell>
          <cell r="C699">
            <v>0</v>
          </cell>
          <cell r="AK699" t="str">
            <v/>
          </cell>
          <cell r="AL699" t="str">
            <v/>
          </cell>
          <cell r="AM699" t="str">
            <v/>
          </cell>
          <cell r="AN699" t="str">
            <v/>
          </cell>
          <cell r="AO699" t="str">
            <v/>
          </cell>
          <cell r="AP699" t="str">
            <v/>
          </cell>
          <cell r="AQ699" t="str">
            <v/>
          </cell>
          <cell r="AR699" t="str">
            <v/>
          </cell>
          <cell r="AS699" t="str">
            <v/>
          </cell>
          <cell r="AT699" t="str">
            <v/>
          </cell>
          <cell r="AU699" t="str">
            <v/>
          </cell>
          <cell r="AV699" t="str">
            <v/>
          </cell>
          <cell r="AW699" t="str">
            <v/>
          </cell>
          <cell r="AX699" t="str">
            <v/>
          </cell>
          <cell r="AY699" t="str">
            <v/>
          </cell>
          <cell r="AZ699" t="str">
            <v/>
          </cell>
          <cell r="BA699" t="str">
            <v/>
          </cell>
          <cell r="BB699" t="str">
            <v/>
          </cell>
          <cell r="BC699" t="str">
            <v/>
          </cell>
          <cell r="BD699" t="str">
            <v/>
          </cell>
          <cell r="BE699" t="str">
            <v/>
          </cell>
          <cell r="BF699" t="str">
            <v/>
          </cell>
          <cell r="BG699" t="str">
            <v/>
          </cell>
          <cell r="BH699" t="str">
            <v/>
          </cell>
          <cell r="BI699" t="str">
            <v/>
          </cell>
          <cell r="BJ699" t="str">
            <v/>
          </cell>
          <cell r="BK699" t="str">
            <v/>
          </cell>
          <cell r="BL699" t="str">
            <v/>
          </cell>
          <cell r="BM699" t="str">
            <v/>
          </cell>
          <cell r="BN699" t="str">
            <v/>
          </cell>
          <cell r="BO699" t="str">
            <v/>
          </cell>
          <cell r="BP699">
            <v>0</v>
          </cell>
        </row>
        <row r="700">
          <cell r="A700" t="str">
            <v>Rogue</v>
          </cell>
          <cell r="B700" t="str">
            <v>Rog</v>
          </cell>
          <cell r="C700">
            <v>6</v>
          </cell>
          <cell r="D700" t="str">
            <v>]Light Armor[</v>
          </cell>
          <cell r="F700" t="str">
            <v>]Simple weapons, plus hand crossbow, rapier, sap, shortbow, short sword</v>
          </cell>
          <cell r="G700" t="str">
            <v>1st:]Sneak Attack (Ex)[+3d6 damage.</v>
          </cell>
          <cell r="H700" t="str">
            <v>2nd:]Evasion (Su)[No dmg if makes Reflex save.</v>
          </cell>
          <cell r="I700" t="str">
            <v>3rd:]Uncanny Dodge (Ex)[Retains Dex bonus to AC (unless immobilized).</v>
          </cell>
          <cell r="J700" t="str">
            <v>6th:]Uncanny Dodge (Ex)[Can't be flanked (except by Rogue 4 levels higher)</v>
          </cell>
          <cell r="K700" t="str">
            <v>10th:]Special Ability (Ex)[0earned so far.</v>
          </cell>
          <cell r="L700" t="str">
            <v>11th:]Uncanny Dodge (Ex)[+0 vs. traps.</v>
          </cell>
          <cell r="AK700" t="b">
            <v>1</v>
          </cell>
          <cell r="AL700">
            <v>1</v>
          </cell>
          <cell r="AM700">
            <v>2</v>
          </cell>
          <cell r="AN700">
            <v>3</v>
          </cell>
          <cell r="AO700">
            <v>6</v>
          </cell>
          <cell r="AP700" t="str">
            <v/>
          </cell>
          <cell r="AQ700" t="str">
            <v/>
          </cell>
          <cell r="AR700" t="str">
            <v/>
          </cell>
          <cell r="AS700" t="str">
            <v/>
          </cell>
          <cell r="AT700" t="str">
            <v/>
          </cell>
          <cell r="AU700" t="str">
            <v/>
          </cell>
          <cell r="AV700" t="str">
            <v/>
          </cell>
          <cell r="AW700" t="str">
            <v/>
          </cell>
          <cell r="AX700" t="str">
            <v/>
          </cell>
          <cell r="AY700" t="str">
            <v/>
          </cell>
          <cell r="AZ700" t="str">
            <v/>
          </cell>
          <cell r="BA700" t="str">
            <v/>
          </cell>
          <cell r="BB700" t="str">
            <v/>
          </cell>
          <cell r="BC700" t="str">
            <v/>
          </cell>
          <cell r="BD700" t="str">
            <v/>
          </cell>
          <cell r="BE700" t="str">
            <v/>
          </cell>
          <cell r="BF700" t="str">
            <v/>
          </cell>
          <cell r="BG700" t="str">
            <v/>
          </cell>
          <cell r="BH700" t="str">
            <v/>
          </cell>
          <cell r="BI700" t="str">
            <v/>
          </cell>
          <cell r="BJ700" t="str">
            <v/>
          </cell>
          <cell r="BK700" t="str">
            <v/>
          </cell>
          <cell r="BL700" t="str">
            <v/>
          </cell>
          <cell r="BM700" t="str">
            <v/>
          </cell>
          <cell r="BN700" t="str">
            <v/>
          </cell>
          <cell r="BO700" t="str">
            <v/>
          </cell>
          <cell r="BP700">
            <v>4</v>
          </cell>
        </row>
        <row r="701">
          <cell r="A701" t="str">
            <v>Royal Explorer</v>
          </cell>
          <cell r="C701">
            <v>0</v>
          </cell>
          <cell r="AK701" t="str">
            <v/>
          </cell>
          <cell r="AL701" t="str">
            <v/>
          </cell>
          <cell r="AM701" t="str">
            <v/>
          </cell>
          <cell r="AN701" t="str">
            <v/>
          </cell>
          <cell r="AO701" t="str">
            <v/>
          </cell>
          <cell r="AP701" t="str">
            <v/>
          </cell>
          <cell r="AQ701" t="str">
            <v/>
          </cell>
          <cell r="AR701" t="str">
            <v/>
          </cell>
          <cell r="AS701" t="str">
            <v/>
          </cell>
          <cell r="AT701" t="str">
            <v/>
          </cell>
          <cell r="AU701" t="str">
            <v/>
          </cell>
          <cell r="AV701" t="str">
            <v/>
          </cell>
          <cell r="AW701" t="str">
            <v/>
          </cell>
          <cell r="AX701" t="str">
            <v/>
          </cell>
          <cell r="AY701" t="str">
            <v/>
          </cell>
          <cell r="AZ701" t="str">
            <v/>
          </cell>
          <cell r="BA701" t="str">
            <v/>
          </cell>
          <cell r="BB701" t="str">
            <v/>
          </cell>
          <cell r="BC701" t="str">
            <v/>
          </cell>
          <cell r="BD701" t="str">
            <v/>
          </cell>
          <cell r="BE701" t="str">
            <v/>
          </cell>
          <cell r="BF701" t="str">
            <v/>
          </cell>
          <cell r="BG701" t="str">
            <v/>
          </cell>
          <cell r="BH701" t="str">
            <v/>
          </cell>
          <cell r="BI701" t="str">
            <v/>
          </cell>
          <cell r="BJ701" t="str">
            <v/>
          </cell>
          <cell r="BK701" t="str">
            <v/>
          </cell>
          <cell r="BL701" t="str">
            <v/>
          </cell>
          <cell r="BM701" t="str">
            <v/>
          </cell>
          <cell r="BN701" t="str">
            <v/>
          </cell>
          <cell r="BO701" t="str">
            <v/>
          </cell>
          <cell r="BP701">
            <v>0</v>
          </cell>
        </row>
        <row r="702">
          <cell r="A702" t="str">
            <v>Runecaster</v>
          </cell>
          <cell r="B702" t="str">
            <v>Rnc</v>
          </cell>
          <cell r="C702">
            <v>0</v>
          </cell>
          <cell r="G702" t="str">
            <v>1st:]Rune Craft +1[Add this bonus to the runecaster's Craft</v>
          </cell>
          <cell r="H702" t="str">
            <v>][checks to inscribe runes.</v>
          </cell>
          <cell r="I702" t="str">
            <v>1st:]Spells Per Day[+1 divine level per level of Runecaster.</v>
          </cell>
          <cell r="J702" t="str">
            <v>2nd:]Rune Power +1[Add to DC of all saves and attempts to</v>
          </cell>
          <cell r="K702" t="str">
            <v>][erase, dispel, disable the rune; caster lvl checks to overcome SR.</v>
          </cell>
          <cell r="L702" t="str">
            <v>3rd:]Improved Runecasting[Create runes which function more</v>
          </cell>
          <cell r="M702" t="str">
            <v>][than once, etc.  See FRCS p. 52 for details.</v>
          </cell>
          <cell r="N702" t="str">
            <v>4th:]Rune Craft +2[Add this bonus to the runecaster's Craft</v>
          </cell>
          <cell r="O702" t="str">
            <v>][checks to inscribe runes.</v>
          </cell>
          <cell r="P702" t="str">
            <v>5th:]Rune Power +2[Add to DC of all saves and attempts to</v>
          </cell>
          <cell r="Q702" t="str">
            <v>][erase, dispel, disable the rune; caster lvl checks to overcome SR.</v>
          </cell>
          <cell r="R702" t="str">
            <v>6th:]Maximize Rune[Runes act as if maximized, without</v>
          </cell>
          <cell r="S702" t="str">
            <v>][adding to level of spell.  More difficult: +5 to DC checks to create.</v>
          </cell>
          <cell r="T702" t="str">
            <v>7th:]Rune Craft +3[Add this bonus to the runecaster's Craft</v>
          </cell>
          <cell r="U702" t="str">
            <v>][checks to inscribe runes.</v>
          </cell>
          <cell r="V702" t="str">
            <v>8th:]Improved Runecasting[Create runes which function more</v>
          </cell>
          <cell r="W702" t="str">
            <v>][than once, etc.  See FRCS p. 52 for details.</v>
          </cell>
          <cell r="X702" t="str">
            <v>9th:]Rune Power +3[Add to DC of all saves and attempts to</v>
          </cell>
          <cell r="Y702" t="str">
            <v>][erase, dispel, disable the rune; caster lvl checks to overcome SR.</v>
          </cell>
          <cell r="Z702" t="str">
            <v>10th:]Rune Chant[Can trace rune in air.  Casting time of one action</v>
          </cell>
          <cell r="AA702" t="str">
            <v>][extended to 1 round.  Stilled spells not applicable.</v>
          </cell>
          <cell r="AK702" t="str">
            <v/>
          </cell>
          <cell r="AL702" t="str">
            <v/>
          </cell>
          <cell r="AM702" t="str">
            <v/>
          </cell>
          <cell r="AN702" t="str">
            <v/>
          </cell>
          <cell r="AO702" t="str">
            <v/>
          </cell>
          <cell r="AP702" t="str">
            <v/>
          </cell>
          <cell r="AQ702" t="str">
            <v/>
          </cell>
          <cell r="AR702" t="str">
            <v/>
          </cell>
          <cell r="AS702" t="str">
            <v/>
          </cell>
          <cell r="AT702" t="str">
            <v/>
          </cell>
          <cell r="AU702" t="str">
            <v/>
          </cell>
          <cell r="AV702" t="str">
            <v/>
          </cell>
          <cell r="AW702" t="str">
            <v/>
          </cell>
          <cell r="AX702" t="str">
            <v/>
          </cell>
          <cell r="AY702" t="str">
            <v/>
          </cell>
          <cell r="AZ702" t="str">
            <v/>
          </cell>
          <cell r="BA702" t="str">
            <v/>
          </cell>
          <cell r="BB702" t="str">
            <v/>
          </cell>
          <cell r="BC702" t="str">
            <v/>
          </cell>
          <cell r="BD702" t="str">
            <v/>
          </cell>
          <cell r="BE702" t="str">
            <v/>
          </cell>
          <cell r="BF702" t="str">
            <v/>
          </cell>
          <cell r="BG702" t="str">
            <v/>
          </cell>
          <cell r="BH702" t="str">
            <v/>
          </cell>
          <cell r="BI702" t="str">
            <v/>
          </cell>
          <cell r="BJ702" t="str">
            <v/>
          </cell>
          <cell r="BK702" t="str">
            <v/>
          </cell>
          <cell r="BL702" t="str">
            <v/>
          </cell>
          <cell r="BM702" t="str">
            <v/>
          </cell>
          <cell r="BN702" t="str">
            <v/>
          </cell>
          <cell r="BO702" t="str">
            <v/>
          </cell>
          <cell r="BP702">
            <v>0</v>
          </cell>
        </row>
        <row r="703">
          <cell r="A703" t="str">
            <v>Sacred Exorcist</v>
          </cell>
          <cell r="B703" t="str">
            <v>Exor</v>
          </cell>
          <cell r="C703">
            <v>0</v>
          </cell>
          <cell r="F703" t="str">
            <v>]Simple weapons[</v>
          </cell>
          <cell r="G703" t="str">
            <v>1st:]Spells per day[+1 level per level of Sacred Exorcist.</v>
          </cell>
          <cell r="H703" t="str">
            <v>1st:]Prestige Domain[Gain access to the Exorcism domain.</v>
          </cell>
          <cell r="I703" t="str">
            <v>1st:]Chosen Foe (Ex)[Undead or Outsiders; +1competence bonus</v>
          </cell>
          <cell r="J703" t="str">
            <v>][to Bluff, Intimidate, Listen, Sense Motive, and Spot skill checks;</v>
          </cell>
          <cell r="K703" t="str">
            <v>][and to beat SR of foe.</v>
          </cell>
          <cell r="L703" t="str">
            <v>2nd:]Resist Possession (Ex)[+4 Sacred bonus to saves vs.</v>
          </cell>
          <cell r="M703" t="str">
            <v>][Magic Jar, or similar abilities; +2 Sacred bonus to dispel checks</v>
          </cell>
          <cell r="N703" t="str">
            <v>][to dispel such effects; +2 Sacred bonus vs. all charm and</v>
          </cell>
          <cell r="O703" t="str">
            <v>][compulsion effects cast by evil outsiders or undead.</v>
          </cell>
          <cell r="P703" t="str">
            <v>2nd:]Detect Evil (Sp)[As per spell, at will.</v>
          </cell>
          <cell r="Q703" t="str">
            <v>3rd:]Extra Turning (Ex)[As per the feat.</v>
          </cell>
          <cell r="R703" t="str">
            <v>4th:]Dispel Evil (Sp) (1/week)[As per spell.</v>
          </cell>
          <cell r="S703" t="str">
            <v xml:space="preserve">5th:]Consecrated Presence (Su)[As Consecrate spell; Aura of </v>
          </cell>
          <cell r="T703" t="str">
            <v>][positive energy extends 20'.</v>
          </cell>
          <cell r="U703" t="str">
            <v>6th:]Extra Turning (Ex)[As per the feat.</v>
          </cell>
          <cell r="V703" t="str">
            <v>7th:]Dispel Evil (Sp) (2/week)[As per spell.</v>
          </cell>
          <cell r="W703" t="str">
            <v>9th:]Extra Turning (Ex)[As per the feat.</v>
          </cell>
          <cell r="X703" t="str">
            <v>10th:]Dispel Evil (Sp) (3/week)[As per spell.</v>
          </cell>
          <cell r="AK703" t="str">
            <v/>
          </cell>
          <cell r="AL703" t="str">
            <v/>
          </cell>
          <cell r="AM703" t="str">
            <v/>
          </cell>
          <cell r="AN703" t="str">
            <v/>
          </cell>
          <cell r="AO703" t="str">
            <v/>
          </cell>
          <cell r="AP703" t="str">
            <v/>
          </cell>
          <cell r="AQ703" t="str">
            <v/>
          </cell>
          <cell r="AR703" t="str">
            <v/>
          </cell>
          <cell r="AS703" t="str">
            <v/>
          </cell>
          <cell r="AT703" t="str">
            <v/>
          </cell>
          <cell r="AU703" t="str">
            <v/>
          </cell>
          <cell r="AV703" t="str">
            <v/>
          </cell>
          <cell r="AW703" t="str">
            <v/>
          </cell>
          <cell r="AX703" t="str">
            <v/>
          </cell>
          <cell r="AY703" t="str">
            <v/>
          </cell>
          <cell r="AZ703" t="str">
            <v/>
          </cell>
          <cell r="BA703" t="str">
            <v/>
          </cell>
          <cell r="BB703" t="str">
            <v/>
          </cell>
          <cell r="BC703" t="str">
            <v/>
          </cell>
          <cell r="BD703" t="str">
            <v/>
          </cell>
          <cell r="BE703" t="str">
            <v/>
          </cell>
          <cell r="BF703" t="str">
            <v/>
          </cell>
          <cell r="BG703" t="str">
            <v/>
          </cell>
          <cell r="BH703" t="str">
            <v/>
          </cell>
          <cell r="BI703" t="str">
            <v/>
          </cell>
          <cell r="BJ703" t="str">
            <v/>
          </cell>
          <cell r="BK703" t="str">
            <v/>
          </cell>
          <cell r="BL703" t="str">
            <v/>
          </cell>
          <cell r="BM703" t="str">
            <v/>
          </cell>
          <cell r="BN703" t="str">
            <v/>
          </cell>
          <cell r="BO703" t="str">
            <v/>
          </cell>
          <cell r="BP703">
            <v>0</v>
          </cell>
        </row>
        <row r="704">
          <cell r="A704" t="str">
            <v>Sacred Fist</v>
          </cell>
          <cell r="B704" t="str">
            <v>Sfst</v>
          </cell>
          <cell r="C704">
            <v>0</v>
          </cell>
          <cell r="D704" t="str">
            <v>]Light Armor[</v>
          </cell>
          <cell r="G704" t="str">
            <v>]Surrender use of medium/heavy armor, weapons and shields[</v>
          </cell>
          <cell r="H704" t="str">
            <v>]Code of Conduct[Refuses to carry any weapon; one who</v>
          </cell>
          <cell r="I704" t="str">
            <v>][knowingly carries or uses a weapon loses all class features</v>
          </cell>
          <cell r="J704" t="str">
            <v>][until he atones for his action.</v>
          </cell>
          <cell r="K704" t="str">
            <v>1st:]Free Domain[Choose an additional domain granted by diety.</v>
          </cell>
          <cell r="L704" t="str">
            <v>1st:]Divine Spells (Sp)[Wisdom determines bonus spells, DC</v>
          </cell>
          <cell r="M704" t="str">
            <v>1st:]Flurry Attack (Ex)[Make one extra attack; all attacks at -2.</v>
          </cell>
          <cell r="N704" t="str">
            <v>1st:]Puissant Fists (Su)[Unarmed strikes considered +1 weapons to beat DR.</v>
          </cell>
          <cell r="O704" t="str">
            <v>1st:]Unarmed Fighting (Ex)[Unarmed dmg: d4 small, d6 medium</v>
          </cell>
          <cell r="P704" t="str">
            <v>2nd:]Combat Casting (Ex)[Bonus feat</v>
          </cell>
          <cell r="Q704" t="str">
            <v>2nd:]Evasion (Ex)[Reflex save: save for half, fail for normal damage.</v>
          </cell>
          <cell r="R704" t="str">
            <v>3rd:]Uncanny Dodge (Ex)[Retains Dex bonus to AC (unless immobilized).</v>
          </cell>
          <cell r="S704" t="str">
            <v>5th:]Uncanny Dodge (Ex)[Can't be flanked (except by Rogue 4 levels higher)</v>
          </cell>
          <cell r="T704" t="str">
            <v>5th:]Unarmed Fighting (Ex)[Unarmed dmg: d6 small, d8 medium</v>
          </cell>
          <cell r="U704" t="str">
            <v>6th:]Blindsight (Ex)[30'; Invisibility and darkness irrelevant</v>
          </cell>
          <cell r="V704" t="str">
            <v>7th:]Sacred Flame (Sp)[Std action; invoke sacred flames.</v>
          </cell>
          <cell r="W704" t="str">
            <v>][Successful attack: d6 + Wis Bonus + Class Lvl; max d6+15.</v>
          </cell>
          <cell r="X704" t="str">
            <v>][Half damage is Fire, rest is Sacred (and cannot be reduced)</v>
          </cell>
          <cell r="Y704" t="str">
            <v>8th:]No Shadow Blows (Ex)[Add Wis Bonus to attack, dmg</v>
          </cell>
          <cell r="Z704" t="str">
            <v>][Unarmed strikes considered SFst's Wis Bonus to beat DR.</v>
          </cell>
          <cell r="AA704" t="str">
            <v>8th:]Unarmed Fighting (Ex)[Unarmed dmg: d8 small, d10 medium</v>
          </cell>
          <cell r="AB704" t="str">
            <v>10th:]Inner Armor (Ex)[0/day for 1 rounds:</v>
          </cell>
          <cell r="AC704" t="str">
            <v>][+1 to Concentration checks, AC, &amp; saves; SR 0.</v>
          </cell>
          <cell r="AK704" t="str">
            <v/>
          </cell>
          <cell r="AL704" t="str">
            <v/>
          </cell>
          <cell r="AM704" t="str">
            <v/>
          </cell>
          <cell r="AN704" t="str">
            <v/>
          </cell>
          <cell r="AO704" t="str">
            <v/>
          </cell>
          <cell r="AP704" t="str">
            <v/>
          </cell>
          <cell r="AQ704" t="str">
            <v/>
          </cell>
          <cell r="AR704" t="str">
            <v/>
          </cell>
          <cell r="AS704" t="str">
            <v/>
          </cell>
          <cell r="AT704" t="str">
            <v/>
          </cell>
          <cell r="AU704" t="str">
            <v/>
          </cell>
          <cell r="AV704" t="str">
            <v/>
          </cell>
          <cell r="AW704" t="str">
            <v/>
          </cell>
          <cell r="AX704" t="str">
            <v/>
          </cell>
          <cell r="AY704" t="str">
            <v/>
          </cell>
          <cell r="AZ704" t="str">
            <v/>
          </cell>
          <cell r="BA704" t="str">
            <v/>
          </cell>
          <cell r="BB704" t="str">
            <v/>
          </cell>
          <cell r="BC704" t="str">
            <v/>
          </cell>
          <cell r="BD704" t="str">
            <v/>
          </cell>
          <cell r="BE704" t="str">
            <v/>
          </cell>
          <cell r="BF704" t="str">
            <v/>
          </cell>
          <cell r="BG704" t="str">
            <v/>
          </cell>
          <cell r="BH704" t="str">
            <v/>
          </cell>
          <cell r="BI704" t="str">
            <v/>
          </cell>
          <cell r="BJ704" t="str">
            <v/>
          </cell>
          <cell r="BK704" t="str">
            <v/>
          </cell>
          <cell r="BL704" t="str">
            <v/>
          </cell>
          <cell r="BM704" t="str">
            <v/>
          </cell>
          <cell r="BN704" t="str">
            <v/>
          </cell>
          <cell r="BO704" t="str">
            <v/>
          </cell>
          <cell r="BP704">
            <v>0</v>
          </cell>
        </row>
        <row r="705">
          <cell r="A705" t="str">
            <v>Sacred Theurgist</v>
          </cell>
          <cell r="C705">
            <v>0</v>
          </cell>
          <cell r="AK705" t="str">
            <v/>
          </cell>
          <cell r="AL705" t="str">
            <v/>
          </cell>
          <cell r="AM705" t="str">
            <v/>
          </cell>
          <cell r="AN705" t="str">
            <v/>
          </cell>
          <cell r="AO705" t="str">
            <v/>
          </cell>
          <cell r="AP705" t="str">
            <v/>
          </cell>
          <cell r="AQ705" t="str">
            <v/>
          </cell>
          <cell r="AR705" t="str">
            <v/>
          </cell>
          <cell r="AS705" t="str">
            <v/>
          </cell>
          <cell r="AT705" t="str">
            <v/>
          </cell>
          <cell r="AU705" t="str">
            <v/>
          </cell>
          <cell r="AV705" t="str">
            <v/>
          </cell>
          <cell r="AW705" t="str">
            <v/>
          </cell>
          <cell r="AX705" t="str">
            <v/>
          </cell>
          <cell r="AY705" t="str">
            <v/>
          </cell>
          <cell r="AZ705" t="str">
            <v/>
          </cell>
          <cell r="BA705" t="str">
            <v/>
          </cell>
          <cell r="BB705" t="str">
            <v/>
          </cell>
          <cell r="BC705" t="str">
            <v/>
          </cell>
          <cell r="BD705" t="str">
            <v/>
          </cell>
          <cell r="BE705" t="str">
            <v/>
          </cell>
          <cell r="BF705" t="str">
            <v/>
          </cell>
          <cell r="BG705" t="str">
            <v/>
          </cell>
          <cell r="BH705" t="str">
            <v/>
          </cell>
          <cell r="BI705" t="str">
            <v/>
          </cell>
          <cell r="BJ705" t="str">
            <v/>
          </cell>
          <cell r="BK705" t="str">
            <v/>
          </cell>
          <cell r="BL705" t="str">
            <v/>
          </cell>
          <cell r="BM705" t="str">
            <v/>
          </cell>
          <cell r="BN705" t="str">
            <v/>
          </cell>
          <cell r="BO705" t="str">
            <v/>
          </cell>
          <cell r="BP705">
            <v>0</v>
          </cell>
        </row>
        <row r="706">
          <cell r="A706" t="str">
            <v>Samurai (AEG)</v>
          </cell>
          <cell r="C706">
            <v>0</v>
          </cell>
          <cell r="AK706" t="str">
            <v/>
          </cell>
          <cell r="AL706" t="str">
            <v/>
          </cell>
          <cell r="AM706" t="str">
            <v/>
          </cell>
          <cell r="AN706" t="str">
            <v/>
          </cell>
          <cell r="AO706" t="str">
            <v/>
          </cell>
          <cell r="AP706" t="str">
            <v/>
          </cell>
          <cell r="AQ706" t="str">
            <v/>
          </cell>
          <cell r="AR706" t="str">
            <v/>
          </cell>
          <cell r="AS706" t="str">
            <v/>
          </cell>
          <cell r="AT706" t="str">
            <v/>
          </cell>
          <cell r="AU706" t="str">
            <v/>
          </cell>
          <cell r="AV706" t="str">
            <v/>
          </cell>
          <cell r="AW706" t="str">
            <v/>
          </cell>
          <cell r="AX706" t="str">
            <v/>
          </cell>
          <cell r="AY706" t="str">
            <v/>
          </cell>
          <cell r="AZ706" t="str">
            <v/>
          </cell>
          <cell r="BA706" t="str">
            <v/>
          </cell>
          <cell r="BB706" t="str">
            <v/>
          </cell>
          <cell r="BC706" t="str">
            <v/>
          </cell>
          <cell r="BD706" t="str">
            <v/>
          </cell>
          <cell r="BE706" t="str">
            <v/>
          </cell>
          <cell r="BF706" t="str">
            <v/>
          </cell>
          <cell r="BG706" t="str">
            <v/>
          </cell>
          <cell r="BH706" t="str">
            <v/>
          </cell>
          <cell r="BI706" t="str">
            <v/>
          </cell>
          <cell r="BJ706" t="str">
            <v/>
          </cell>
          <cell r="BK706" t="str">
            <v/>
          </cell>
          <cell r="BL706" t="str">
            <v/>
          </cell>
          <cell r="BM706" t="str">
            <v/>
          </cell>
          <cell r="BN706" t="str">
            <v/>
          </cell>
          <cell r="BO706" t="str">
            <v/>
          </cell>
          <cell r="BP706">
            <v>0</v>
          </cell>
        </row>
        <row r="707">
          <cell r="A707" t="str">
            <v>Samurai (WotC)</v>
          </cell>
          <cell r="B707" t="str">
            <v>.</v>
          </cell>
          <cell r="C707">
            <v>0</v>
          </cell>
          <cell r="D707" t="str">
            <v>]Light, Medium, Heavy Armor[</v>
          </cell>
          <cell r="E707" t="str">
            <v>]Shield Use[</v>
          </cell>
          <cell r="F707" t="str">
            <v>]Simple, Martial Weapons[</v>
          </cell>
          <cell r="G707" t="str">
            <v>1st:]Ancestral Daisho (Ex)[See p. 21</v>
          </cell>
          <cell r="H707" t="str">
            <v>2nd]Bonus Feats[Bonus feats at levels 2, 4, 7, 10, 13, 16, and 19.</v>
          </cell>
          <cell r="AK707" t="str">
            <v/>
          </cell>
          <cell r="AL707" t="str">
            <v/>
          </cell>
          <cell r="AM707" t="str">
            <v/>
          </cell>
          <cell r="AN707" t="str">
            <v/>
          </cell>
          <cell r="AO707" t="str">
            <v/>
          </cell>
          <cell r="AP707" t="str">
            <v/>
          </cell>
          <cell r="AQ707" t="str">
            <v/>
          </cell>
          <cell r="AR707" t="str">
            <v/>
          </cell>
          <cell r="AS707" t="str">
            <v/>
          </cell>
          <cell r="AT707" t="str">
            <v/>
          </cell>
          <cell r="AU707" t="str">
            <v/>
          </cell>
          <cell r="AV707" t="str">
            <v/>
          </cell>
          <cell r="AW707" t="str">
            <v/>
          </cell>
          <cell r="AX707" t="str">
            <v/>
          </cell>
          <cell r="AY707" t="str">
            <v/>
          </cell>
          <cell r="AZ707" t="str">
            <v/>
          </cell>
          <cell r="BA707" t="str">
            <v/>
          </cell>
          <cell r="BB707" t="str">
            <v/>
          </cell>
          <cell r="BC707" t="str">
            <v/>
          </cell>
          <cell r="BD707" t="str">
            <v/>
          </cell>
          <cell r="BE707" t="str">
            <v/>
          </cell>
          <cell r="BF707" t="str">
            <v/>
          </cell>
          <cell r="BG707" t="str">
            <v/>
          </cell>
          <cell r="BH707" t="str">
            <v/>
          </cell>
          <cell r="BI707" t="str">
            <v/>
          </cell>
          <cell r="BJ707" t="str">
            <v/>
          </cell>
          <cell r="BK707" t="str">
            <v/>
          </cell>
          <cell r="BL707" t="str">
            <v/>
          </cell>
          <cell r="BM707" t="str">
            <v/>
          </cell>
          <cell r="BN707" t="str">
            <v/>
          </cell>
          <cell r="BO707" t="str">
            <v/>
          </cell>
          <cell r="BP707">
            <v>0</v>
          </cell>
        </row>
        <row r="708">
          <cell r="A708" t="str">
            <v>Scout</v>
          </cell>
          <cell r="B708" t="str">
            <v>.</v>
          </cell>
          <cell r="C708">
            <v>0</v>
          </cell>
          <cell r="D708" t="str">
            <v>]Light Armor[</v>
          </cell>
          <cell r="F708" t="str">
            <v>]Simple, Martial Weapons[</v>
          </cell>
          <cell r="G708" t="str">
            <v>1st:]Bonus Feat (Ex)[1 earned so far.</v>
          </cell>
          <cell r="H708" t="str">
            <v>1st:]Ranged Sneak Attack (Ex)[+0d6</v>
          </cell>
          <cell r="I708" t="str">
            <v>2nd:]Scan Area (Ex)[Full round, can take 10 on Spot &amp; Listen regardless of circumstances.</v>
          </cell>
          <cell r="J708" t="str">
            <v>4th:]Forward Observer (Ex)[Gain low-light vision 60'.  If already have, 180'.</v>
          </cell>
          <cell r="K708" t="str">
            <v>6th:]Uncanny Dodge (Ex)[Retains Dex bonus to AC (unless immobilized).</v>
          </cell>
          <cell r="L708" t="str">
            <v>10th:]Rapid Advance (Ex)[No -5 penalty to Move Silently or Hide while making a full move.</v>
          </cell>
          <cell r="M708" t="str">
            <v>13th:]Uncanny Dodge (Ex)[Can't be flanked (except by Rogue 4 levels higher)</v>
          </cell>
          <cell r="N708" t="str">
            <v>14th:]Dead-eye Shot (Ex)[Per the Improved Ranged Sneak Attack (AEG) feat.</v>
          </cell>
          <cell r="O708" t="str">
            <v>16th:]Fast Movement (Ex)[+10' to move while in light or no armor.</v>
          </cell>
          <cell r="P708" t="str">
            <v>20th:]Improved Scan Area (Ex)[Full round, can take 20 on Spot &amp; Listen regardless of circumstances.</v>
          </cell>
          <cell r="AK708" t="str">
            <v/>
          </cell>
          <cell r="AL708" t="str">
            <v/>
          </cell>
          <cell r="AM708" t="str">
            <v/>
          </cell>
          <cell r="AN708" t="str">
            <v/>
          </cell>
          <cell r="AO708" t="str">
            <v/>
          </cell>
          <cell r="AP708" t="str">
            <v/>
          </cell>
          <cell r="AQ708" t="str">
            <v/>
          </cell>
          <cell r="AR708" t="str">
            <v/>
          </cell>
          <cell r="AS708" t="str">
            <v/>
          </cell>
          <cell r="AT708" t="str">
            <v/>
          </cell>
          <cell r="AU708" t="str">
            <v/>
          </cell>
          <cell r="AV708" t="str">
            <v/>
          </cell>
          <cell r="AW708" t="str">
            <v/>
          </cell>
          <cell r="AX708" t="str">
            <v/>
          </cell>
          <cell r="AY708" t="str">
            <v/>
          </cell>
          <cell r="AZ708" t="str">
            <v/>
          </cell>
          <cell r="BA708" t="str">
            <v/>
          </cell>
          <cell r="BB708" t="str">
            <v/>
          </cell>
          <cell r="BC708" t="str">
            <v/>
          </cell>
          <cell r="BD708" t="str">
            <v/>
          </cell>
          <cell r="BE708" t="str">
            <v/>
          </cell>
          <cell r="BF708" t="str">
            <v/>
          </cell>
          <cell r="BG708" t="str">
            <v/>
          </cell>
          <cell r="BH708" t="str">
            <v/>
          </cell>
          <cell r="BI708" t="str">
            <v/>
          </cell>
          <cell r="BJ708" t="str">
            <v/>
          </cell>
          <cell r="BK708" t="str">
            <v/>
          </cell>
          <cell r="BL708" t="str">
            <v/>
          </cell>
          <cell r="BM708" t="str">
            <v/>
          </cell>
          <cell r="BN708" t="str">
            <v/>
          </cell>
          <cell r="BO708" t="str">
            <v/>
          </cell>
          <cell r="BP708">
            <v>0</v>
          </cell>
        </row>
        <row r="709">
          <cell r="A709" t="str">
            <v>Sensate</v>
          </cell>
          <cell r="B709" t="str">
            <v>.</v>
          </cell>
          <cell r="C709">
            <v>0</v>
          </cell>
          <cell r="D709" t="str">
            <v>]Light Armor[</v>
          </cell>
          <cell r="G709" t="str">
            <v>1st:]Darkvision (Ex)[Darkvision 60' / increases +60'</v>
          </cell>
          <cell r="H709" t="str">
            <v>1st:]Heightened Senses (Su)[+5 competence bonus to Intuit Direction, Listen, Sense Motive, Spot,</v>
          </cell>
          <cell r="I709" t="str">
            <v>][&amp; Wilderness Lore checks.  Increases to +10 at 4th level, +15 at 7th level, &amp; +20 at 10th level.</v>
          </cell>
          <cell r="J709" t="str">
            <v>2nd:]Dramatic Recount (Sp)[1/day/class level can enthrall as a sorcerer of equal character level.</v>
          </cell>
          <cell r="K709" t="str">
            <v>3rd:]Sense Link (Sp)[1/day Clairaudience/Clairvoyance on a creature within 30'.  Unwilling saves</v>
          </cell>
          <cell r="L709" t="str">
            <v>][DC 13 + sensate's CHA modifier.  Once established, distance not a factor.</v>
          </cell>
          <cell r="M709" t="str">
            <v>][Duration 1 minute/class level.  2/day at 5th. 3/day at 7th. 4/day at 9th.</v>
          </cell>
          <cell r="N709" t="str">
            <v>5th:]Energy Acceptance[Forego saving throw against an energy form to gain protection</v>
          </cell>
          <cell r="O709" t="str">
            <v>][from elements against that energy type as if cast by a sorcerer of equal class level.</v>
          </cell>
          <cell r="P709" t="str">
            <v>6th:]Sensory Overload (Su)[3/day after a successful melee touch attack, target must make a will  save.</v>
          </cell>
          <cell r="Q709" t="str">
            <v>][ (DC 15 + sensate's class level + CHA modifier) On next hit from the sensate, the target</v>
          </cell>
          <cell r="R709" t="str">
            <v>][takes equal additional subdual damage. Double subdual at 8th. Triple subdual at 10th.</v>
          </cell>
          <cell r="S709" t="str">
            <v>8th:]Shared Spell Experience (Sp)[2/day can use spell turning as a sorcerer of equal class level.</v>
          </cell>
          <cell r="T709" t="str">
            <v>][Both the caster &amp; sensate are affected normally.</v>
          </cell>
          <cell r="U709" t="str">
            <v>9th:]Scent[Scent special quality. (per the Monster Manual)</v>
          </cell>
          <cell r="V709" t="str">
            <v>10th:]Blindsight[30' radius.</v>
          </cell>
          <cell r="AK709" t="str">
            <v/>
          </cell>
          <cell r="AL709" t="str">
            <v/>
          </cell>
          <cell r="AM709" t="str">
            <v/>
          </cell>
          <cell r="AN709" t="str">
            <v/>
          </cell>
          <cell r="AO709" t="str">
            <v/>
          </cell>
          <cell r="AP709" t="str">
            <v/>
          </cell>
          <cell r="AQ709" t="str">
            <v/>
          </cell>
          <cell r="AR709" t="str">
            <v/>
          </cell>
          <cell r="AS709" t="str">
            <v/>
          </cell>
          <cell r="AT709" t="str">
            <v/>
          </cell>
          <cell r="AU709" t="str">
            <v/>
          </cell>
          <cell r="AV709" t="str">
            <v/>
          </cell>
          <cell r="AW709" t="str">
            <v/>
          </cell>
          <cell r="AX709" t="str">
            <v/>
          </cell>
          <cell r="AY709" t="str">
            <v/>
          </cell>
          <cell r="AZ709" t="str">
            <v/>
          </cell>
          <cell r="BA709" t="str">
            <v/>
          </cell>
          <cell r="BB709" t="str">
            <v/>
          </cell>
          <cell r="BC709" t="str">
            <v/>
          </cell>
          <cell r="BD709" t="str">
            <v/>
          </cell>
          <cell r="BE709" t="str">
            <v/>
          </cell>
          <cell r="BF709" t="str">
            <v/>
          </cell>
          <cell r="BG709" t="str">
            <v/>
          </cell>
          <cell r="BH709" t="str">
            <v/>
          </cell>
          <cell r="BI709" t="str">
            <v/>
          </cell>
          <cell r="BJ709" t="str">
            <v/>
          </cell>
          <cell r="BK709" t="str">
            <v/>
          </cell>
          <cell r="BL709" t="str">
            <v/>
          </cell>
          <cell r="BM709" t="str">
            <v/>
          </cell>
          <cell r="BN709" t="str">
            <v/>
          </cell>
          <cell r="BO709" t="str">
            <v/>
          </cell>
          <cell r="BP709">
            <v>0</v>
          </cell>
        </row>
        <row r="710">
          <cell r="A710" t="str">
            <v>Sentinel</v>
          </cell>
          <cell r="B710" t="str">
            <v>.</v>
          </cell>
          <cell r="C710">
            <v>0</v>
          </cell>
          <cell r="D710" t="str">
            <v>]Light, Medium, Heavy Armor[</v>
          </cell>
          <cell r="E710" t="str">
            <v>]Shield Use[</v>
          </cell>
          <cell r="F710" t="str">
            <v>]Simple, Martial Weapons[</v>
          </cell>
          <cell r="G710" t="str">
            <v>1st:]Aura of Good (Ex)[Power is equal to class level.  See detect good spell.</v>
          </cell>
          <cell r="H710" t="str">
            <v>1st:]Detect Evil (Sp)[At will, per the spell</v>
          </cell>
          <cell r="I710" t="str">
            <v>1st:]Smite Evil (Su)[1/day:  +-2 to hit, +0 to dmg</v>
          </cell>
          <cell r="J710" t="str">
            <v>2nd:]Divine Grace (Su)[+-2 to all saves.</v>
          </cell>
          <cell r="K710" t="str">
            <v>2nd:]Resist Fiendish Lure (Su)[+4 bonus to all saves vs. mind-affecting attacks from evil outsiders.</v>
          </cell>
          <cell r="L710" t="str">
            <v>3rd:]Aura of Courage (Su)[Immune to fear; w/i 10', +4 morale bonus vs. fear affects.</v>
          </cell>
          <cell r="M710" t="str">
            <v>3rd:]Celestial Fortitude (Su)[+2 bonus to all Fortitude saves vs. evil outsiders.</v>
          </cell>
          <cell r="N710" t="str">
            <v>][The the effect does partial damage on a success, no damage is caused.</v>
          </cell>
          <cell r="O710" t="str">
            <v>4th:]Divine Spells (Sp)[Wisdom determines DC, Bonus Spells</v>
          </cell>
          <cell r="P710" t="str">
            <v>4th:]Turn Outsider (Su)[As a level -3 cleric.</v>
          </cell>
          <cell r="Q710" t="str">
            <v>5th:]Celestial Minion (Sp)[</v>
          </cell>
          <cell r="R710" t="str">
            <v>8th:]Dispell Evil (Sp)[Per the spell -1/week.</v>
          </cell>
          <cell r="AK710" t="str">
            <v/>
          </cell>
          <cell r="AL710" t="str">
            <v/>
          </cell>
          <cell r="AM710" t="str">
            <v/>
          </cell>
          <cell r="AN710" t="str">
            <v/>
          </cell>
          <cell r="AO710" t="str">
            <v/>
          </cell>
          <cell r="AP710" t="str">
            <v/>
          </cell>
          <cell r="AQ710" t="str">
            <v/>
          </cell>
          <cell r="AR710" t="str">
            <v/>
          </cell>
          <cell r="AS710" t="str">
            <v/>
          </cell>
          <cell r="AT710" t="str">
            <v/>
          </cell>
          <cell r="AU710" t="str">
            <v/>
          </cell>
          <cell r="AV710" t="str">
            <v/>
          </cell>
          <cell r="AW710" t="str">
            <v/>
          </cell>
          <cell r="AX710" t="str">
            <v/>
          </cell>
          <cell r="AY710" t="str">
            <v/>
          </cell>
          <cell r="AZ710" t="str">
            <v/>
          </cell>
          <cell r="BA710" t="str">
            <v/>
          </cell>
          <cell r="BB710" t="str">
            <v/>
          </cell>
          <cell r="BC710" t="str">
            <v/>
          </cell>
          <cell r="BD710" t="str">
            <v/>
          </cell>
          <cell r="BE710" t="str">
            <v/>
          </cell>
          <cell r="BF710" t="str">
            <v/>
          </cell>
          <cell r="BG710" t="str">
            <v/>
          </cell>
          <cell r="BH710" t="str">
            <v/>
          </cell>
          <cell r="BI710" t="str">
            <v/>
          </cell>
          <cell r="BJ710" t="str">
            <v/>
          </cell>
          <cell r="BK710" t="str">
            <v/>
          </cell>
          <cell r="BL710" t="str">
            <v/>
          </cell>
          <cell r="BM710" t="str">
            <v/>
          </cell>
          <cell r="BN710" t="str">
            <v/>
          </cell>
          <cell r="BO710" t="str">
            <v/>
          </cell>
          <cell r="BP710">
            <v>0</v>
          </cell>
        </row>
        <row r="711">
          <cell r="A711" t="str">
            <v>Seppun Miharu</v>
          </cell>
          <cell r="C711">
            <v>0</v>
          </cell>
          <cell r="AK711" t="str">
            <v/>
          </cell>
          <cell r="AL711" t="str">
            <v/>
          </cell>
          <cell r="AM711" t="str">
            <v/>
          </cell>
          <cell r="AN711" t="str">
            <v/>
          </cell>
          <cell r="AO711" t="str">
            <v/>
          </cell>
          <cell r="AP711" t="str">
            <v/>
          </cell>
          <cell r="AQ711" t="str">
            <v/>
          </cell>
          <cell r="AR711" t="str">
            <v/>
          </cell>
          <cell r="AS711" t="str">
            <v/>
          </cell>
          <cell r="AT711" t="str">
            <v/>
          </cell>
          <cell r="AU711" t="str">
            <v/>
          </cell>
          <cell r="AV711" t="str">
            <v/>
          </cell>
          <cell r="AW711" t="str">
            <v/>
          </cell>
          <cell r="AX711" t="str">
            <v/>
          </cell>
          <cell r="AY711" t="str">
            <v/>
          </cell>
          <cell r="AZ711" t="str">
            <v/>
          </cell>
          <cell r="BA711" t="str">
            <v/>
          </cell>
          <cell r="BB711" t="str">
            <v/>
          </cell>
          <cell r="BC711" t="str">
            <v/>
          </cell>
          <cell r="BD711" t="str">
            <v/>
          </cell>
          <cell r="BE711" t="str">
            <v/>
          </cell>
          <cell r="BF711" t="str">
            <v/>
          </cell>
          <cell r="BG711" t="str">
            <v/>
          </cell>
          <cell r="BH711" t="str">
            <v/>
          </cell>
          <cell r="BI711" t="str">
            <v/>
          </cell>
          <cell r="BJ711" t="str">
            <v/>
          </cell>
          <cell r="BK711" t="str">
            <v/>
          </cell>
          <cell r="BL711" t="str">
            <v/>
          </cell>
          <cell r="BM711" t="str">
            <v/>
          </cell>
          <cell r="BN711" t="str">
            <v/>
          </cell>
          <cell r="BO711" t="str">
            <v/>
          </cell>
          <cell r="BP711">
            <v>0</v>
          </cell>
        </row>
        <row r="712">
          <cell r="A712" t="str">
            <v>Shadow Adept</v>
          </cell>
          <cell r="B712" t="str">
            <v>Sha</v>
          </cell>
          <cell r="C712">
            <v>0</v>
          </cell>
          <cell r="G712" t="str">
            <v>1st:]Shadow Feats (Ex)[Insidious Magic, Pernicious Magic, &amp;Tenacious Magic</v>
          </cell>
          <cell r="H712" t="str">
            <v>1st:]Spells Per Day[+1 level per level of Shadow Adept.</v>
          </cell>
          <cell r="I712" t="str">
            <v>2nd:]Shadow Defense[+1 bonus to saves vs. Enchantment,</v>
          </cell>
          <cell r="J712" t="str">
            <v>][Illusion, and Necromancy, and spells w/ the Darkness descriptor.</v>
          </cell>
          <cell r="K712" t="str">
            <v>2nd:]Low-Light Vision (Su)[Gains Low Light vision.</v>
          </cell>
          <cell r="L712" t="str">
            <v>3rd:]Spell Power[+0 to the DC and to caster lvl checks</v>
          </cell>
          <cell r="M712" t="str">
            <v>][to beat SR for spells cast from Enchantment, Illusion, or Necromancy</v>
          </cell>
          <cell r="N712" t="str">
            <v>][schools, and spells w/ the Darkness descriptor.</v>
          </cell>
          <cell r="O712" t="str">
            <v>4th:]Shield of Shadows (Su)[Std action; shield of pure black force</v>
          </cell>
          <cell r="P712" t="str">
            <v>][which acts as a Shield spell, offers 3/4 concealment to opponents.</v>
          </cell>
          <cell r="Q712" t="str">
            <v>][Lasts 1 rnd / lvl / day.</v>
          </cell>
          <cell r="R712" t="str">
            <v>5th:]Bonus Feat[Choose any Metamagic feat.</v>
          </cell>
          <cell r="S712" t="str">
            <v>7th:]Shadow Walk (Sp)[Once per day, as spell.</v>
          </cell>
          <cell r="T712" t="str">
            <v>7th:]Darkvision (Su)[Permanent Dark Vision spell.</v>
          </cell>
          <cell r="U712" t="str">
            <v>8th:]Greater Shield of Shadows (Su)[Std action; shield of pure</v>
          </cell>
          <cell r="V712" t="str">
            <v>][ black force which acts as a Shield spell, offers 3/4 concealment</v>
          </cell>
          <cell r="W712" t="str">
            <v>][ to opponents, grants SR 12 + lvl.  Lasts 1 rnd / lvl / day.</v>
          </cell>
          <cell r="X712" t="str">
            <v>10th:]Shadow Double[Std action; create shadow double.</v>
          </cell>
          <cell r="Y712" t="str">
            <v>][See FRCS p. 53 for complete details.</v>
          </cell>
          <cell r="AK712" t="str">
            <v/>
          </cell>
          <cell r="AL712" t="str">
            <v/>
          </cell>
          <cell r="AM712" t="str">
            <v/>
          </cell>
          <cell r="AN712" t="str">
            <v/>
          </cell>
          <cell r="AO712" t="str">
            <v/>
          </cell>
          <cell r="AP712" t="str">
            <v/>
          </cell>
          <cell r="AQ712" t="str">
            <v/>
          </cell>
          <cell r="AR712" t="str">
            <v/>
          </cell>
          <cell r="AS712" t="str">
            <v/>
          </cell>
          <cell r="AT712" t="str">
            <v/>
          </cell>
          <cell r="AU712" t="str">
            <v/>
          </cell>
          <cell r="AV712" t="str">
            <v/>
          </cell>
          <cell r="AW712" t="str">
            <v/>
          </cell>
          <cell r="AX712" t="str">
            <v/>
          </cell>
          <cell r="AY712" t="str">
            <v/>
          </cell>
          <cell r="AZ712" t="str">
            <v/>
          </cell>
          <cell r="BA712" t="str">
            <v/>
          </cell>
          <cell r="BB712" t="str">
            <v/>
          </cell>
          <cell r="BC712" t="str">
            <v/>
          </cell>
          <cell r="BD712" t="str">
            <v/>
          </cell>
          <cell r="BE712" t="str">
            <v/>
          </cell>
          <cell r="BF712" t="str">
            <v/>
          </cell>
          <cell r="BG712" t="str">
            <v/>
          </cell>
          <cell r="BH712" t="str">
            <v/>
          </cell>
          <cell r="BI712" t="str">
            <v/>
          </cell>
          <cell r="BJ712" t="str">
            <v/>
          </cell>
          <cell r="BK712" t="str">
            <v/>
          </cell>
          <cell r="BL712" t="str">
            <v/>
          </cell>
          <cell r="BM712" t="str">
            <v/>
          </cell>
          <cell r="BN712" t="str">
            <v/>
          </cell>
          <cell r="BO712" t="str">
            <v/>
          </cell>
          <cell r="BP712">
            <v>0</v>
          </cell>
        </row>
        <row r="713">
          <cell r="A713" t="str">
            <v>Shadow Mage</v>
          </cell>
          <cell r="B713" t="str">
            <v>Shm</v>
          </cell>
          <cell r="C713">
            <v>0</v>
          </cell>
          <cell r="G713" t="str">
            <v>1st:]Shadow Shift (Ex)[+2 insight bonus to Hide checks.</v>
          </cell>
          <cell r="H713" t="str">
            <v>2nd:]Darkvision (Sp)[3/day</v>
          </cell>
          <cell r="I713" t="str">
            <v>3rd:]Deeper Darkness (Sp)[3/day</v>
          </cell>
          <cell r="J713" t="str">
            <v>4th:]Shadow Familiar (Su)[Gain a familiar (if you don't have one) with a Cha of 10 &amp; the ghost template.</v>
          </cell>
          <cell r="K713" t="str">
            <v>][The familiar has the powers of manifestation &amp; corrupting touch.</v>
          </cell>
          <cell r="L713" t="str">
            <v>6th:]Mislead (Sp)[3/day, DC 14</v>
          </cell>
          <cell r="M713" t="str">
            <v>7th:]Shadow Walk (Sp)[3/day, DC 15</v>
          </cell>
          <cell r="N713" t="str">
            <v>8th:]Teleport Without Error (Sp)[1/day, DC 15</v>
          </cell>
          <cell r="O713" t="str">
            <v>10th:]Plane Shift (Sp)[1/day, DC 15</v>
          </cell>
          <cell r="AK713" t="str">
            <v/>
          </cell>
          <cell r="AL713" t="str">
            <v/>
          </cell>
          <cell r="AM713" t="str">
            <v/>
          </cell>
          <cell r="AN713" t="str">
            <v/>
          </cell>
          <cell r="AO713" t="str">
            <v/>
          </cell>
          <cell r="AP713" t="str">
            <v/>
          </cell>
          <cell r="AQ713" t="str">
            <v/>
          </cell>
          <cell r="AR713" t="str">
            <v/>
          </cell>
          <cell r="AS713" t="str">
            <v/>
          </cell>
          <cell r="AT713" t="str">
            <v/>
          </cell>
          <cell r="AU713" t="str">
            <v/>
          </cell>
          <cell r="AV713" t="str">
            <v/>
          </cell>
          <cell r="AW713" t="str">
            <v/>
          </cell>
          <cell r="AX713" t="str">
            <v/>
          </cell>
          <cell r="AY713" t="str">
            <v/>
          </cell>
          <cell r="AZ713" t="str">
            <v/>
          </cell>
          <cell r="BA713" t="str">
            <v/>
          </cell>
          <cell r="BB713" t="str">
            <v/>
          </cell>
          <cell r="BC713" t="str">
            <v/>
          </cell>
          <cell r="BD713" t="str">
            <v/>
          </cell>
          <cell r="BE713" t="str">
            <v/>
          </cell>
          <cell r="BF713" t="str">
            <v/>
          </cell>
          <cell r="BG713" t="str">
            <v/>
          </cell>
          <cell r="BH713" t="str">
            <v/>
          </cell>
          <cell r="BI713" t="str">
            <v/>
          </cell>
          <cell r="BJ713" t="str">
            <v/>
          </cell>
          <cell r="BK713" t="str">
            <v/>
          </cell>
          <cell r="BL713" t="str">
            <v/>
          </cell>
          <cell r="BM713" t="str">
            <v/>
          </cell>
          <cell r="BN713" t="str">
            <v/>
          </cell>
          <cell r="BO713" t="str">
            <v/>
          </cell>
          <cell r="BP713">
            <v>0</v>
          </cell>
        </row>
        <row r="714">
          <cell r="A714" t="str">
            <v>Shadow Scout</v>
          </cell>
          <cell r="C714">
            <v>0</v>
          </cell>
          <cell r="AK714" t="str">
            <v/>
          </cell>
          <cell r="AL714" t="str">
            <v/>
          </cell>
          <cell r="AM714" t="str">
            <v/>
          </cell>
          <cell r="AN714" t="str">
            <v/>
          </cell>
          <cell r="AO714" t="str">
            <v/>
          </cell>
          <cell r="AP714" t="str">
            <v/>
          </cell>
          <cell r="AQ714" t="str">
            <v/>
          </cell>
          <cell r="AR714" t="str">
            <v/>
          </cell>
          <cell r="AS714" t="str">
            <v/>
          </cell>
          <cell r="AT714" t="str">
            <v/>
          </cell>
          <cell r="AU714" t="str">
            <v/>
          </cell>
          <cell r="AV714" t="str">
            <v/>
          </cell>
          <cell r="AW714" t="str">
            <v/>
          </cell>
          <cell r="AX714" t="str">
            <v/>
          </cell>
          <cell r="AY714" t="str">
            <v/>
          </cell>
          <cell r="AZ714" t="str">
            <v/>
          </cell>
          <cell r="BA714" t="str">
            <v/>
          </cell>
          <cell r="BB714" t="str">
            <v/>
          </cell>
          <cell r="BC714" t="str">
            <v/>
          </cell>
          <cell r="BD714" t="str">
            <v/>
          </cell>
          <cell r="BE714" t="str">
            <v/>
          </cell>
          <cell r="BF714" t="str">
            <v/>
          </cell>
          <cell r="BG714" t="str">
            <v/>
          </cell>
          <cell r="BH714" t="str">
            <v/>
          </cell>
          <cell r="BI714" t="str">
            <v/>
          </cell>
          <cell r="BJ714" t="str">
            <v/>
          </cell>
          <cell r="BK714" t="str">
            <v/>
          </cell>
          <cell r="BL714" t="str">
            <v/>
          </cell>
          <cell r="BM714" t="str">
            <v/>
          </cell>
          <cell r="BN714" t="str">
            <v/>
          </cell>
          <cell r="BO714" t="str">
            <v/>
          </cell>
          <cell r="BP714">
            <v>0</v>
          </cell>
        </row>
        <row r="715">
          <cell r="A715" t="str">
            <v>Shadowdancer</v>
          </cell>
          <cell r="C715">
            <v>0</v>
          </cell>
          <cell r="AK715" t="str">
            <v/>
          </cell>
          <cell r="AL715" t="str">
            <v/>
          </cell>
          <cell r="AM715" t="str">
            <v/>
          </cell>
          <cell r="AN715" t="str">
            <v/>
          </cell>
          <cell r="AO715" t="str">
            <v/>
          </cell>
          <cell r="AP715" t="str">
            <v/>
          </cell>
          <cell r="AQ715" t="str">
            <v/>
          </cell>
          <cell r="AR715" t="str">
            <v/>
          </cell>
          <cell r="AS715" t="str">
            <v/>
          </cell>
          <cell r="AT715" t="str">
            <v/>
          </cell>
          <cell r="AU715" t="str">
            <v/>
          </cell>
          <cell r="AV715" t="str">
            <v/>
          </cell>
          <cell r="AW715" t="str">
            <v/>
          </cell>
          <cell r="AX715" t="str">
            <v/>
          </cell>
          <cell r="AY715" t="str">
            <v/>
          </cell>
          <cell r="AZ715" t="str">
            <v/>
          </cell>
          <cell r="BA715" t="str">
            <v/>
          </cell>
          <cell r="BB715" t="str">
            <v/>
          </cell>
          <cell r="BC715" t="str">
            <v/>
          </cell>
          <cell r="BD715" t="str">
            <v/>
          </cell>
          <cell r="BE715" t="str">
            <v/>
          </cell>
          <cell r="BF715" t="str">
            <v/>
          </cell>
          <cell r="BG715" t="str">
            <v/>
          </cell>
          <cell r="BH715" t="str">
            <v/>
          </cell>
          <cell r="BI715" t="str">
            <v/>
          </cell>
          <cell r="BJ715" t="str">
            <v/>
          </cell>
          <cell r="BK715" t="str">
            <v/>
          </cell>
          <cell r="BL715" t="str">
            <v/>
          </cell>
          <cell r="BM715" t="str">
            <v/>
          </cell>
          <cell r="BN715" t="str">
            <v/>
          </cell>
          <cell r="BO715" t="str">
            <v/>
          </cell>
          <cell r="BP715">
            <v>0</v>
          </cell>
        </row>
        <row r="716">
          <cell r="A716" t="str">
            <v>Shadowlands Veteran</v>
          </cell>
          <cell r="C716">
            <v>0</v>
          </cell>
          <cell r="AK716" t="str">
            <v/>
          </cell>
          <cell r="AL716" t="str">
            <v/>
          </cell>
          <cell r="AM716" t="str">
            <v/>
          </cell>
          <cell r="AN716" t="str">
            <v/>
          </cell>
          <cell r="AO716" t="str">
            <v/>
          </cell>
          <cell r="AP716" t="str">
            <v/>
          </cell>
          <cell r="AQ716" t="str">
            <v/>
          </cell>
          <cell r="AR716" t="str">
            <v/>
          </cell>
          <cell r="AS716" t="str">
            <v/>
          </cell>
          <cell r="AT716" t="str">
            <v/>
          </cell>
          <cell r="AU716" t="str">
            <v/>
          </cell>
          <cell r="AV716" t="str">
            <v/>
          </cell>
          <cell r="AW716" t="str">
            <v/>
          </cell>
          <cell r="AX716" t="str">
            <v/>
          </cell>
          <cell r="AY716" t="str">
            <v/>
          </cell>
          <cell r="AZ716" t="str">
            <v/>
          </cell>
          <cell r="BA716" t="str">
            <v/>
          </cell>
          <cell r="BB716" t="str">
            <v/>
          </cell>
          <cell r="BC716" t="str">
            <v/>
          </cell>
          <cell r="BD716" t="str">
            <v/>
          </cell>
          <cell r="BE716" t="str">
            <v/>
          </cell>
          <cell r="BF716" t="str">
            <v/>
          </cell>
          <cell r="BG716" t="str">
            <v/>
          </cell>
          <cell r="BH716" t="str">
            <v/>
          </cell>
          <cell r="BI716" t="str">
            <v/>
          </cell>
          <cell r="BJ716" t="str">
            <v/>
          </cell>
          <cell r="BK716" t="str">
            <v/>
          </cell>
          <cell r="BL716" t="str">
            <v/>
          </cell>
          <cell r="BM716" t="str">
            <v/>
          </cell>
          <cell r="BN716" t="str">
            <v/>
          </cell>
          <cell r="BO716" t="str">
            <v/>
          </cell>
          <cell r="BP716">
            <v>0</v>
          </cell>
        </row>
        <row r="717">
          <cell r="A717" t="str">
            <v>Shaman (WotC)</v>
          </cell>
          <cell r="B717" t="str">
            <v>.</v>
          </cell>
          <cell r="C717">
            <v>0</v>
          </cell>
          <cell r="D717" t="str">
            <v>]Light Armor[</v>
          </cell>
          <cell r="F717" t="str">
            <v>]Simple Weapons[</v>
          </cell>
          <cell r="G717" t="str">
            <v>1st:]Unarmed Strike (Ex)[As the feat.</v>
          </cell>
          <cell r="H717" t="str">
            <v>1st:]Animal Companion (Ex)[Gain a companion.</v>
          </cell>
          <cell r="I717" t="str">
            <v>1st:]Divine Spells (Sp)[Wisdom determines DC &amp; bonus spells.</v>
          </cell>
          <cell r="J717" t="str">
            <v>1st:]Spontaneous Cure Casting[</v>
          </cell>
          <cell r="K717" t="str">
            <v>1st:]Two Divine Domains[</v>
          </cell>
          <cell r="L717" t="str">
            <v>2nd:]Spirit Sight (Sp)[Can see ethereal creatures.</v>
          </cell>
          <cell r="M717" t="str">
            <v>3rd:]Turn or Rebuke Undead (Su)[</v>
          </cell>
          <cell r="N717" t="str">
            <v>4th:]Bonus Feat (Ex)[See page 24.</v>
          </cell>
          <cell r="O717" t="str">
            <v>][Also gains bonus feats at 8th, 12th, 16th, &amp; 20th.</v>
          </cell>
          <cell r="P717" t="str">
            <v>5th:]Spirit's Favor (Ex)[Add Cha bonus (+0) to saves.</v>
          </cell>
          <cell r="Q717" t="str">
            <v>11th:]3rd Domain (Ex)[</v>
          </cell>
          <cell r="AK717" t="str">
            <v/>
          </cell>
          <cell r="AL717" t="str">
            <v/>
          </cell>
          <cell r="AM717" t="str">
            <v/>
          </cell>
          <cell r="AN717" t="str">
            <v/>
          </cell>
          <cell r="AO717" t="str">
            <v/>
          </cell>
          <cell r="AP717" t="str">
            <v/>
          </cell>
          <cell r="AQ717" t="str">
            <v/>
          </cell>
          <cell r="AR717" t="str">
            <v/>
          </cell>
          <cell r="AS717" t="str">
            <v/>
          </cell>
          <cell r="AT717" t="str">
            <v/>
          </cell>
          <cell r="AU717" t="str">
            <v/>
          </cell>
          <cell r="AV717" t="str">
            <v/>
          </cell>
          <cell r="AW717" t="str">
            <v/>
          </cell>
          <cell r="AX717" t="str">
            <v/>
          </cell>
          <cell r="AY717" t="str">
            <v/>
          </cell>
          <cell r="AZ717" t="str">
            <v/>
          </cell>
          <cell r="BA717" t="str">
            <v/>
          </cell>
          <cell r="BB717" t="str">
            <v/>
          </cell>
          <cell r="BC717" t="str">
            <v/>
          </cell>
          <cell r="BD717" t="str">
            <v/>
          </cell>
          <cell r="BE717" t="str">
            <v/>
          </cell>
          <cell r="BF717" t="str">
            <v/>
          </cell>
          <cell r="BG717" t="str">
            <v/>
          </cell>
          <cell r="BH717" t="str">
            <v/>
          </cell>
          <cell r="BI717" t="str">
            <v/>
          </cell>
          <cell r="BJ717" t="str">
            <v/>
          </cell>
          <cell r="BK717" t="str">
            <v/>
          </cell>
          <cell r="BL717" t="str">
            <v/>
          </cell>
          <cell r="BM717" t="str">
            <v/>
          </cell>
          <cell r="BN717" t="str">
            <v/>
          </cell>
          <cell r="BO717" t="str">
            <v/>
          </cell>
          <cell r="BP717">
            <v>0</v>
          </cell>
        </row>
        <row r="718">
          <cell r="A718" t="str">
            <v>Shapeshifter</v>
          </cell>
          <cell r="C718">
            <v>0</v>
          </cell>
          <cell r="AK718" t="str">
            <v/>
          </cell>
          <cell r="AL718" t="str">
            <v/>
          </cell>
          <cell r="AM718" t="str">
            <v/>
          </cell>
          <cell r="AN718" t="str">
            <v/>
          </cell>
          <cell r="AO718" t="str">
            <v/>
          </cell>
          <cell r="AP718" t="str">
            <v/>
          </cell>
          <cell r="AQ718" t="str">
            <v/>
          </cell>
          <cell r="AR718" t="str">
            <v/>
          </cell>
          <cell r="AS718" t="str">
            <v/>
          </cell>
          <cell r="AT718" t="str">
            <v/>
          </cell>
          <cell r="AU718" t="str">
            <v/>
          </cell>
          <cell r="AV718" t="str">
            <v/>
          </cell>
          <cell r="AW718" t="str">
            <v/>
          </cell>
          <cell r="AX718" t="str">
            <v/>
          </cell>
          <cell r="AY718" t="str">
            <v/>
          </cell>
          <cell r="AZ718" t="str">
            <v/>
          </cell>
          <cell r="BA718" t="str">
            <v/>
          </cell>
          <cell r="BB718" t="str">
            <v/>
          </cell>
          <cell r="BC718" t="str">
            <v/>
          </cell>
          <cell r="BD718" t="str">
            <v/>
          </cell>
          <cell r="BE718" t="str">
            <v/>
          </cell>
          <cell r="BF718" t="str">
            <v/>
          </cell>
          <cell r="BG718" t="str">
            <v/>
          </cell>
          <cell r="BH718" t="str">
            <v/>
          </cell>
          <cell r="BI718" t="str">
            <v/>
          </cell>
          <cell r="BJ718" t="str">
            <v/>
          </cell>
          <cell r="BK718" t="str">
            <v/>
          </cell>
          <cell r="BL718" t="str">
            <v/>
          </cell>
          <cell r="BM718" t="str">
            <v/>
          </cell>
          <cell r="BN718" t="str">
            <v/>
          </cell>
          <cell r="BO718" t="str">
            <v/>
          </cell>
          <cell r="BP718">
            <v>0</v>
          </cell>
        </row>
        <row r="719">
          <cell r="A719" t="str">
            <v>Sharpshooter</v>
          </cell>
          <cell r="B719" t="str">
            <v>.</v>
          </cell>
          <cell r="C719">
            <v>0</v>
          </cell>
          <cell r="D719" t="str">
            <v>]Light Armor[</v>
          </cell>
          <cell r="F719" t="str">
            <v>]Simple Weapons[</v>
          </cell>
          <cell r="G719" t="str">
            <v>1st:]Eagle Eye Shot (Su)[Full round action single shot, use 2x normal Dex bonus to hit.</v>
          </cell>
          <cell r="H719" t="str">
            <v>][Also ignores target's AC bonus to size if it has one.</v>
          </cell>
          <cell r="I719" t="str">
            <v>2nd:]Low Light Vision (Su)[Gains low light vision 60' or darkvision 30' if already has low light.</v>
          </cell>
          <cell r="J719" t="str">
            <v>3rd:]Disarming Shot (Ex)[Standard disarm attack but with a missile weapon.  Could cause an AoO.</v>
          </cell>
          <cell r="K719" t="str">
            <v>4th:]Bonus Feats[0 earned so far.  See p.72 for list.</v>
          </cell>
          <cell r="L719" t="str">
            <v>5th:]Stumbling Shot (Ex)[Standard trip attack but with a missile weapon.  Cannot be tripped back.</v>
          </cell>
          <cell r="M719" t="str">
            <v>6th:]Intimidating Shot (Su)[After hitting foe, make Intimidate skill check with a +4  bonus to scare off.</v>
          </cell>
          <cell r="N719" t="str">
            <v>7th:]Covering Fire (Ex)[2 options:  Can use Aid Another with a missile weapon or</v>
          </cell>
          <cell r="O719" t="str">
            <v>][Can distract foes who attempt to take an AoO on an ally by shooting them.  (Causes no damage.)</v>
          </cell>
          <cell r="P719" t="str">
            <v>9th:]Immobilizing Shot (Ex)[Full attack action, 1 shot, normal damage.</v>
          </cell>
          <cell r="Q719" t="str">
            <v>][Target must make a Str check, DC 5+damage, or become immobilized.</v>
          </cell>
          <cell r="R719" t="str">
            <v>][Str check at same DC or full round action to remove arrow to move again.</v>
          </cell>
          <cell r="S719" t="str">
            <v>10th:]Killing Shot (Su)[Applies crit multiplier to all standard attacks.  When a crit is scored,</v>
          </cell>
          <cell r="T719" t="str">
            <v>][the crit values stack.  (Basically 2x-1.  IE: 2x to 3x, 3x to 5x, 4x to 7x)</v>
          </cell>
          <cell r="AK719" t="str">
            <v/>
          </cell>
          <cell r="AL719" t="str">
            <v/>
          </cell>
          <cell r="AM719" t="str">
            <v/>
          </cell>
          <cell r="AN719" t="str">
            <v/>
          </cell>
          <cell r="AO719" t="str">
            <v/>
          </cell>
          <cell r="AP719" t="str">
            <v/>
          </cell>
          <cell r="AQ719" t="str">
            <v/>
          </cell>
          <cell r="AR719" t="str">
            <v/>
          </cell>
          <cell r="AS719" t="str">
            <v/>
          </cell>
          <cell r="AT719" t="str">
            <v/>
          </cell>
          <cell r="AU719" t="str">
            <v/>
          </cell>
          <cell r="AV719" t="str">
            <v/>
          </cell>
          <cell r="AW719" t="str">
            <v/>
          </cell>
          <cell r="AX719" t="str">
            <v/>
          </cell>
          <cell r="AY719" t="str">
            <v/>
          </cell>
          <cell r="AZ719" t="str">
            <v/>
          </cell>
          <cell r="BA719" t="str">
            <v/>
          </cell>
          <cell r="BB719" t="str">
            <v/>
          </cell>
          <cell r="BC719" t="str">
            <v/>
          </cell>
          <cell r="BD719" t="str">
            <v/>
          </cell>
          <cell r="BE719" t="str">
            <v/>
          </cell>
          <cell r="BF719" t="str">
            <v/>
          </cell>
          <cell r="BG719" t="str">
            <v/>
          </cell>
          <cell r="BH719" t="str">
            <v/>
          </cell>
          <cell r="BI719" t="str">
            <v/>
          </cell>
          <cell r="BJ719" t="str">
            <v/>
          </cell>
          <cell r="BK719" t="str">
            <v/>
          </cell>
          <cell r="BL719" t="str">
            <v/>
          </cell>
          <cell r="BM719" t="str">
            <v/>
          </cell>
          <cell r="BN719" t="str">
            <v/>
          </cell>
          <cell r="BO719" t="str">
            <v/>
          </cell>
          <cell r="BP719">
            <v>0</v>
          </cell>
        </row>
        <row r="720">
          <cell r="A720" t="str">
            <v>Shiba Elite Guard</v>
          </cell>
          <cell r="C720">
            <v>0</v>
          </cell>
          <cell r="AK720" t="str">
            <v/>
          </cell>
          <cell r="AL720" t="str">
            <v/>
          </cell>
          <cell r="AM720" t="str">
            <v/>
          </cell>
          <cell r="AN720" t="str">
            <v/>
          </cell>
          <cell r="AO720" t="str">
            <v/>
          </cell>
          <cell r="AP720" t="str">
            <v/>
          </cell>
          <cell r="AQ720" t="str">
            <v/>
          </cell>
          <cell r="AR720" t="str">
            <v/>
          </cell>
          <cell r="AS720" t="str">
            <v/>
          </cell>
          <cell r="AT720" t="str">
            <v/>
          </cell>
          <cell r="AU720" t="str">
            <v/>
          </cell>
          <cell r="AV720" t="str">
            <v/>
          </cell>
          <cell r="AW720" t="str">
            <v/>
          </cell>
          <cell r="AX720" t="str">
            <v/>
          </cell>
          <cell r="AY720" t="str">
            <v/>
          </cell>
          <cell r="AZ720" t="str">
            <v/>
          </cell>
          <cell r="BA720" t="str">
            <v/>
          </cell>
          <cell r="BB720" t="str">
            <v/>
          </cell>
          <cell r="BC720" t="str">
            <v/>
          </cell>
          <cell r="BD720" t="str">
            <v/>
          </cell>
          <cell r="BE720" t="str">
            <v/>
          </cell>
          <cell r="BF720" t="str">
            <v/>
          </cell>
          <cell r="BG720" t="str">
            <v/>
          </cell>
          <cell r="BH720" t="str">
            <v/>
          </cell>
          <cell r="BI720" t="str">
            <v/>
          </cell>
          <cell r="BJ720" t="str">
            <v/>
          </cell>
          <cell r="BK720" t="str">
            <v/>
          </cell>
          <cell r="BL720" t="str">
            <v/>
          </cell>
          <cell r="BM720" t="str">
            <v/>
          </cell>
          <cell r="BN720" t="str">
            <v/>
          </cell>
          <cell r="BO720" t="str">
            <v/>
          </cell>
          <cell r="BP720">
            <v>0</v>
          </cell>
        </row>
        <row r="721">
          <cell r="A721" t="str">
            <v>Shieldbearer</v>
          </cell>
          <cell r="B721" t="str">
            <v>.</v>
          </cell>
          <cell r="C721">
            <v>0</v>
          </cell>
          <cell r="D721" t="str">
            <v>]Light, Medium, Heavy Armor[</v>
          </cell>
          <cell r="E721" t="str">
            <v>]Shield Use[</v>
          </cell>
          <cell r="F721" t="str">
            <v>]Simple, Martial Weapons[</v>
          </cell>
          <cell r="G721" t="str">
            <v>1st:]Shield Another (Ex)[Loose shield bonus to grant to ally within 5'.</v>
          </cell>
          <cell r="H721" t="str">
            <v>3rd:]Hinder Enemy (Ex)[When making an AoO, can force foe to stop moving instead of doing dmg.</v>
          </cell>
          <cell r="I721" t="str">
            <v>4th:]Shield Push (Ex)[Force opponent back 5' via bull rush touch attack.</v>
          </cell>
          <cell r="J721" t="str">
            <v>6th:]Stand Ground (Ex)[+4  bonus to resist or perform bull rush or trip attacks.</v>
          </cell>
          <cell r="K721" t="str">
            <v>][Can set any weapon to do double damage against a charge.</v>
          </cell>
          <cell r="L721" t="str">
            <v>7th:]Defend (Ex)[Foes cannot attack an ally benefitting from shield another.</v>
          </cell>
          <cell r="M721" t="str">
            <v>8th:]Retributive Srtike (Ex)[Ready an action to receive +2 circumstance bonus when an ally</v>
          </cell>
          <cell r="N721" t="str">
            <v>][who is benefitting from shield another is attacked.</v>
          </cell>
          <cell r="O721" t="str">
            <v>10th:]Fortify (Ex)[Ally who is benefitting from shield another gains double the shield bonus</v>
          </cell>
          <cell r="P721" t="str">
            <v>][&amp; a +2 circumstance bonus to all Refles saves.</v>
          </cell>
          <cell r="AK721" t="str">
            <v/>
          </cell>
          <cell r="AL721" t="str">
            <v/>
          </cell>
          <cell r="AM721" t="str">
            <v/>
          </cell>
          <cell r="AN721" t="str">
            <v/>
          </cell>
          <cell r="AO721" t="str">
            <v/>
          </cell>
          <cell r="AP721" t="str">
            <v/>
          </cell>
          <cell r="AQ721" t="str">
            <v/>
          </cell>
          <cell r="AR721" t="str">
            <v/>
          </cell>
          <cell r="AS721" t="str">
            <v/>
          </cell>
          <cell r="AT721" t="str">
            <v/>
          </cell>
          <cell r="AU721" t="str">
            <v/>
          </cell>
          <cell r="AV721" t="str">
            <v/>
          </cell>
          <cell r="AW721" t="str">
            <v/>
          </cell>
          <cell r="AX721" t="str">
            <v/>
          </cell>
          <cell r="AY721" t="str">
            <v/>
          </cell>
          <cell r="AZ721" t="str">
            <v/>
          </cell>
          <cell r="BA721" t="str">
            <v/>
          </cell>
          <cell r="BB721" t="str">
            <v/>
          </cell>
          <cell r="BC721" t="str">
            <v/>
          </cell>
          <cell r="BD721" t="str">
            <v/>
          </cell>
          <cell r="BE721" t="str">
            <v/>
          </cell>
          <cell r="BF721" t="str">
            <v/>
          </cell>
          <cell r="BG721" t="str">
            <v/>
          </cell>
          <cell r="BH721" t="str">
            <v/>
          </cell>
          <cell r="BI721" t="str">
            <v/>
          </cell>
          <cell r="BJ721" t="str">
            <v/>
          </cell>
          <cell r="BK721" t="str">
            <v/>
          </cell>
          <cell r="BL721" t="str">
            <v/>
          </cell>
          <cell r="BM721" t="str">
            <v/>
          </cell>
          <cell r="BN721" t="str">
            <v/>
          </cell>
          <cell r="BO721" t="str">
            <v/>
          </cell>
          <cell r="BP721">
            <v>0</v>
          </cell>
        </row>
        <row r="722">
          <cell r="A722" t="str">
            <v>Shining Blade of Heironeous</v>
          </cell>
          <cell r="C722">
            <v>0</v>
          </cell>
          <cell r="AK722" t="str">
            <v/>
          </cell>
          <cell r="AL722" t="str">
            <v/>
          </cell>
          <cell r="AM722" t="str">
            <v/>
          </cell>
          <cell r="AN722" t="str">
            <v/>
          </cell>
          <cell r="AO722" t="str">
            <v/>
          </cell>
          <cell r="AP722" t="str">
            <v/>
          </cell>
          <cell r="AQ722" t="str">
            <v/>
          </cell>
          <cell r="AR722" t="str">
            <v/>
          </cell>
          <cell r="AS722" t="str">
            <v/>
          </cell>
          <cell r="AT722" t="str">
            <v/>
          </cell>
          <cell r="AU722" t="str">
            <v/>
          </cell>
          <cell r="AV722" t="str">
            <v/>
          </cell>
          <cell r="AW722" t="str">
            <v/>
          </cell>
          <cell r="AX722" t="str">
            <v/>
          </cell>
          <cell r="AY722" t="str">
            <v/>
          </cell>
          <cell r="AZ722" t="str">
            <v/>
          </cell>
          <cell r="BA722" t="str">
            <v/>
          </cell>
          <cell r="BB722" t="str">
            <v/>
          </cell>
          <cell r="BC722" t="str">
            <v/>
          </cell>
          <cell r="BD722" t="str">
            <v/>
          </cell>
          <cell r="BE722" t="str">
            <v/>
          </cell>
          <cell r="BF722" t="str">
            <v/>
          </cell>
          <cell r="BG722" t="str">
            <v/>
          </cell>
          <cell r="BH722" t="str">
            <v/>
          </cell>
          <cell r="BI722" t="str">
            <v/>
          </cell>
          <cell r="BJ722" t="str">
            <v/>
          </cell>
          <cell r="BK722" t="str">
            <v/>
          </cell>
          <cell r="BL722" t="str">
            <v/>
          </cell>
          <cell r="BM722" t="str">
            <v/>
          </cell>
          <cell r="BN722" t="str">
            <v/>
          </cell>
          <cell r="BO722" t="str">
            <v/>
          </cell>
          <cell r="BP722">
            <v>0</v>
          </cell>
        </row>
        <row r="723">
          <cell r="A723" t="str">
            <v>Shinjo Elite Guard</v>
          </cell>
          <cell r="C723">
            <v>0</v>
          </cell>
          <cell r="AK723" t="str">
            <v/>
          </cell>
          <cell r="AL723" t="str">
            <v/>
          </cell>
          <cell r="AM723" t="str">
            <v/>
          </cell>
          <cell r="AN723" t="str">
            <v/>
          </cell>
          <cell r="AO723" t="str">
            <v/>
          </cell>
          <cell r="AP723" t="str">
            <v/>
          </cell>
          <cell r="AQ723" t="str">
            <v/>
          </cell>
          <cell r="AR723" t="str">
            <v/>
          </cell>
          <cell r="AS723" t="str">
            <v/>
          </cell>
          <cell r="AT723" t="str">
            <v/>
          </cell>
          <cell r="AU723" t="str">
            <v/>
          </cell>
          <cell r="AV723" t="str">
            <v/>
          </cell>
          <cell r="AW723" t="str">
            <v/>
          </cell>
          <cell r="AX723" t="str">
            <v/>
          </cell>
          <cell r="AY723" t="str">
            <v/>
          </cell>
          <cell r="AZ723" t="str">
            <v/>
          </cell>
          <cell r="BA723" t="str">
            <v/>
          </cell>
          <cell r="BB723" t="str">
            <v/>
          </cell>
          <cell r="BC723" t="str">
            <v/>
          </cell>
          <cell r="BD723" t="str">
            <v/>
          </cell>
          <cell r="BE723" t="str">
            <v/>
          </cell>
          <cell r="BF723" t="str">
            <v/>
          </cell>
          <cell r="BG723" t="str">
            <v/>
          </cell>
          <cell r="BH723" t="str">
            <v/>
          </cell>
          <cell r="BI723" t="str">
            <v/>
          </cell>
          <cell r="BJ723" t="str">
            <v/>
          </cell>
          <cell r="BK723" t="str">
            <v/>
          </cell>
          <cell r="BL723" t="str">
            <v/>
          </cell>
          <cell r="BM723" t="str">
            <v/>
          </cell>
          <cell r="BN723" t="str">
            <v/>
          </cell>
          <cell r="BO723" t="str">
            <v/>
          </cell>
          <cell r="BP723">
            <v>0</v>
          </cell>
        </row>
        <row r="724">
          <cell r="A724" t="str">
            <v>Shinjo Explorer</v>
          </cell>
          <cell r="C724">
            <v>0</v>
          </cell>
          <cell r="AK724" t="str">
            <v/>
          </cell>
          <cell r="AL724" t="str">
            <v/>
          </cell>
          <cell r="AM724" t="str">
            <v/>
          </cell>
          <cell r="AN724" t="str">
            <v/>
          </cell>
          <cell r="AO724" t="str">
            <v/>
          </cell>
          <cell r="AP724" t="str">
            <v/>
          </cell>
          <cell r="AQ724" t="str">
            <v/>
          </cell>
          <cell r="AR724" t="str">
            <v/>
          </cell>
          <cell r="AS724" t="str">
            <v/>
          </cell>
          <cell r="AT724" t="str">
            <v/>
          </cell>
          <cell r="AU724" t="str">
            <v/>
          </cell>
          <cell r="AV724" t="str">
            <v/>
          </cell>
          <cell r="AW724" t="str">
            <v/>
          </cell>
          <cell r="AX724" t="str">
            <v/>
          </cell>
          <cell r="AY724" t="str">
            <v/>
          </cell>
          <cell r="AZ724" t="str">
            <v/>
          </cell>
          <cell r="BA724" t="str">
            <v/>
          </cell>
          <cell r="BB724" t="str">
            <v/>
          </cell>
          <cell r="BC724" t="str">
            <v/>
          </cell>
          <cell r="BD724" t="str">
            <v/>
          </cell>
          <cell r="BE724" t="str">
            <v/>
          </cell>
          <cell r="BF724" t="str">
            <v/>
          </cell>
          <cell r="BG724" t="str">
            <v/>
          </cell>
          <cell r="BH724" t="str">
            <v/>
          </cell>
          <cell r="BI724" t="str">
            <v/>
          </cell>
          <cell r="BJ724" t="str">
            <v/>
          </cell>
          <cell r="BK724" t="str">
            <v/>
          </cell>
          <cell r="BL724" t="str">
            <v/>
          </cell>
          <cell r="BM724" t="str">
            <v/>
          </cell>
          <cell r="BN724" t="str">
            <v/>
          </cell>
          <cell r="BO724" t="str">
            <v/>
          </cell>
          <cell r="BP724">
            <v>0</v>
          </cell>
        </row>
        <row r="725">
          <cell r="A725" t="str">
            <v>Shintao Monk</v>
          </cell>
          <cell r="C725">
            <v>0</v>
          </cell>
          <cell r="AK725" t="str">
            <v/>
          </cell>
          <cell r="AL725" t="str">
            <v/>
          </cell>
          <cell r="AM725" t="str">
            <v/>
          </cell>
          <cell r="AN725" t="str">
            <v/>
          </cell>
          <cell r="AO725" t="str">
            <v/>
          </cell>
          <cell r="AP725" t="str">
            <v/>
          </cell>
          <cell r="AQ725" t="str">
            <v/>
          </cell>
          <cell r="AR725" t="str">
            <v/>
          </cell>
          <cell r="AS725" t="str">
            <v/>
          </cell>
          <cell r="AT725" t="str">
            <v/>
          </cell>
          <cell r="AU725" t="str">
            <v/>
          </cell>
          <cell r="AV725" t="str">
            <v/>
          </cell>
          <cell r="AW725" t="str">
            <v/>
          </cell>
          <cell r="AX725" t="str">
            <v/>
          </cell>
          <cell r="AY725" t="str">
            <v/>
          </cell>
          <cell r="AZ725" t="str">
            <v/>
          </cell>
          <cell r="BA725" t="str">
            <v/>
          </cell>
          <cell r="BB725" t="str">
            <v/>
          </cell>
          <cell r="BC725" t="str">
            <v/>
          </cell>
          <cell r="BD725" t="str">
            <v/>
          </cell>
          <cell r="BE725" t="str">
            <v/>
          </cell>
          <cell r="BF725" t="str">
            <v/>
          </cell>
          <cell r="BG725" t="str">
            <v/>
          </cell>
          <cell r="BH725" t="str">
            <v/>
          </cell>
          <cell r="BI725" t="str">
            <v/>
          </cell>
          <cell r="BJ725" t="str">
            <v/>
          </cell>
          <cell r="BK725" t="str">
            <v/>
          </cell>
          <cell r="BL725" t="str">
            <v/>
          </cell>
          <cell r="BM725" t="str">
            <v/>
          </cell>
          <cell r="BN725" t="str">
            <v/>
          </cell>
          <cell r="BO725" t="str">
            <v/>
          </cell>
          <cell r="BP725">
            <v>0</v>
          </cell>
        </row>
        <row r="726">
          <cell r="A726" t="str">
            <v>Shock Trooper</v>
          </cell>
          <cell r="C726">
            <v>0</v>
          </cell>
          <cell r="AK726" t="str">
            <v/>
          </cell>
          <cell r="AL726" t="str">
            <v/>
          </cell>
          <cell r="AM726" t="str">
            <v/>
          </cell>
          <cell r="AN726" t="str">
            <v/>
          </cell>
          <cell r="AO726" t="str">
            <v/>
          </cell>
          <cell r="AP726" t="str">
            <v/>
          </cell>
          <cell r="AQ726" t="str">
            <v/>
          </cell>
          <cell r="AR726" t="str">
            <v/>
          </cell>
          <cell r="AS726" t="str">
            <v/>
          </cell>
          <cell r="AT726" t="str">
            <v/>
          </cell>
          <cell r="AU726" t="str">
            <v/>
          </cell>
          <cell r="AV726" t="str">
            <v/>
          </cell>
          <cell r="AW726" t="str">
            <v/>
          </cell>
          <cell r="AX726" t="str">
            <v/>
          </cell>
          <cell r="AY726" t="str">
            <v/>
          </cell>
          <cell r="AZ726" t="str">
            <v/>
          </cell>
          <cell r="BA726" t="str">
            <v/>
          </cell>
          <cell r="BB726" t="str">
            <v/>
          </cell>
          <cell r="BC726" t="str">
            <v/>
          </cell>
          <cell r="BD726" t="str">
            <v/>
          </cell>
          <cell r="BE726" t="str">
            <v/>
          </cell>
          <cell r="BF726" t="str">
            <v/>
          </cell>
          <cell r="BG726" t="str">
            <v/>
          </cell>
          <cell r="BH726" t="str">
            <v/>
          </cell>
          <cell r="BI726" t="str">
            <v/>
          </cell>
          <cell r="BJ726" t="str">
            <v/>
          </cell>
          <cell r="BK726" t="str">
            <v/>
          </cell>
          <cell r="BL726" t="str">
            <v/>
          </cell>
          <cell r="BM726" t="str">
            <v/>
          </cell>
          <cell r="BN726" t="str">
            <v/>
          </cell>
          <cell r="BO726" t="str">
            <v/>
          </cell>
          <cell r="BP726">
            <v>0</v>
          </cell>
        </row>
        <row r="727">
          <cell r="A727" t="str">
            <v>Shugenja (AEG)</v>
          </cell>
          <cell r="B727" t="str">
            <v>.</v>
          </cell>
          <cell r="C727">
            <v>0</v>
          </cell>
          <cell r="F727" t="str">
            <v>]Simple Weapons, Wakizashi[</v>
          </cell>
          <cell r="G727" t="str">
            <v>1st:]Divine Spells(Sp)[Charisma determines DC &amp; bonus spells.</v>
          </cell>
          <cell r="H727" t="str">
            <v>1st:]Element Focus (Ex)[Air, Earth, Water, or Fire</v>
          </cell>
          <cell r="I727" t="str">
            <v>1st:]Sense Elements (Sp)[3/day can sense elemental energies up to 10 feet away.</v>
          </cell>
          <cell r="J727" t="str">
            <v>1st]Divine Spellcasting (Sp)[Charisma determines DCs &amp; bonus spells.</v>
          </cell>
          <cell r="AK727" t="str">
            <v/>
          </cell>
          <cell r="AL727" t="str">
            <v/>
          </cell>
          <cell r="AM727" t="str">
            <v/>
          </cell>
          <cell r="AN727" t="str">
            <v/>
          </cell>
          <cell r="AO727" t="str">
            <v/>
          </cell>
          <cell r="AP727" t="str">
            <v/>
          </cell>
          <cell r="AQ727" t="str">
            <v/>
          </cell>
          <cell r="AR727" t="str">
            <v/>
          </cell>
          <cell r="AS727" t="str">
            <v/>
          </cell>
          <cell r="AT727" t="str">
            <v/>
          </cell>
          <cell r="AU727" t="str">
            <v/>
          </cell>
          <cell r="AV727" t="str">
            <v/>
          </cell>
          <cell r="AW727" t="str">
            <v/>
          </cell>
          <cell r="AX727" t="str">
            <v/>
          </cell>
          <cell r="AY727" t="str">
            <v/>
          </cell>
          <cell r="AZ727" t="str">
            <v/>
          </cell>
          <cell r="BA727" t="str">
            <v/>
          </cell>
          <cell r="BB727" t="str">
            <v/>
          </cell>
          <cell r="BC727" t="str">
            <v/>
          </cell>
          <cell r="BD727" t="str">
            <v/>
          </cell>
          <cell r="BE727" t="str">
            <v/>
          </cell>
          <cell r="BF727" t="str">
            <v/>
          </cell>
          <cell r="BG727" t="str">
            <v/>
          </cell>
          <cell r="BH727" t="str">
            <v/>
          </cell>
          <cell r="BI727" t="str">
            <v/>
          </cell>
          <cell r="BJ727" t="str">
            <v/>
          </cell>
          <cell r="BK727" t="str">
            <v/>
          </cell>
          <cell r="BL727" t="str">
            <v/>
          </cell>
          <cell r="BM727" t="str">
            <v/>
          </cell>
          <cell r="BN727" t="str">
            <v/>
          </cell>
          <cell r="BO727" t="str">
            <v/>
          </cell>
          <cell r="BP727">
            <v>0</v>
          </cell>
        </row>
        <row r="728">
          <cell r="A728" t="str">
            <v>Shugenja (Air) (AEG)</v>
          </cell>
          <cell r="B728" t="str">
            <v>.</v>
          </cell>
          <cell r="C728">
            <v>0</v>
          </cell>
          <cell r="F728" t="str">
            <v>]Simple Weapons, Wakizashi[</v>
          </cell>
          <cell r="G728" t="str">
            <v>1st:]Divine Spells(Sp)[Charisma determines DC &amp; bonus spells.</v>
          </cell>
          <cell r="H728" t="str">
            <v>1st:]Element Focus (Ex)[Air, Earth, Water, or Fire</v>
          </cell>
          <cell r="I728" t="str">
            <v>1st:]Sense Elements (Sp)[3/day can sense elemental energies up to 10 feet away.</v>
          </cell>
          <cell r="J728" t="str">
            <v>1st]Divine Spellcasting (Sp)[Charisma determines DCs &amp; bonus spells.</v>
          </cell>
          <cell r="AK728" t="str">
            <v/>
          </cell>
          <cell r="AL728" t="str">
            <v/>
          </cell>
          <cell r="AM728" t="str">
            <v/>
          </cell>
          <cell r="AN728" t="str">
            <v/>
          </cell>
          <cell r="AO728" t="str">
            <v/>
          </cell>
          <cell r="AP728" t="str">
            <v/>
          </cell>
          <cell r="AQ728" t="str">
            <v/>
          </cell>
          <cell r="AR728" t="str">
            <v/>
          </cell>
          <cell r="AS728" t="str">
            <v/>
          </cell>
          <cell r="AT728" t="str">
            <v/>
          </cell>
          <cell r="AU728" t="str">
            <v/>
          </cell>
          <cell r="AV728" t="str">
            <v/>
          </cell>
          <cell r="AW728" t="str">
            <v/>
          </cell>
          <cell r="AX728" t="str">
            <v/>
          </cell>
          <cell r="AY728" t="str">
            <v/>
          </cell>
          <cell r="AZ728" t="str">
            <v/>
          </cell>
          <cell r="BA728" t="str">
            <v/>
          </cell>
          <cell r="BB728" t="str">
            <v/>
          </cell>
          <cell r="BC728" t="str">
            <v/>
          </cell>
          <cell r="BD728" t="str">
            <v/>
          </cell>
          <cell r="BE728" t="str">
            <v/>
          </cell>
          <cell r="BF728" t="str">
            <v/>
          </cell>
          <cell r="BG728" t="str">
            <v/>
          </cell>
          <cell r="BH728" t="str">
            <v/>
          </cell>
          <cell r="BI728" t="str">
            <v/>
          </cell>
          <cell r="BJ728" t="str">
            <v/>
          </cell>
          <cell r="BK728" t="str">
            <v/>
          </cell>
          <cell r="BL728" t="str">
            <v/>
          </cell>
          <cell r="BM728" t="str">
            <v/>
          </cell>
          <cell r="BN728" t="str">
            <v/>
          </cell>
          <cell r="BO728" t="str">
            <v/>
          </cell>
          <cell r="BP728">
            <v>0</v>
          </cell>
        </row>
        <row r="729">
          <cell r="A729" t="str">
            <v>Shugenja (Earth) (AEG)</v>
          </cell>
          <cell r="B729" t="str">
            <v>.</v>
          </cell>
          <cell r="C729">
            <v>0</v>
          </cell>
          <cell r="F729" t="str">
            <v>]Simple Weapons, Wakizashi[</v>
          </cell>
          <cell r="G729" t="str">
            <v>1st:]Divine Spells(Sp)[Charisma determines DC &amp; bonus spells.</v>
          </cell>
          <cell r="H729" t="str">
            <v>1st:]Element Focus (Ex)[Air, Earth, Water, or Fire</v>
          </cell>
          <cell r="I729" t="str">
            <v>1st:]Sense Elements (Sp)[3/day can sense elemental energies up to 10 feet away.</v>
          </cell>
          <cell r="J729" t="str">
            <v>1st]Divine Spellcasting (Sp)[Constitution determines DCs &amp; bonus spells.</v>
          </cell>
          <cell r="AK729" t="str">
            <v/>
          </cell>
          <cell r="AL729" t="str">
            <v/>
          </cell>
          <cell r="AM729" t="str">
            <v/>
          </cell>
          <cell r="AN729" t="str">
            <v/>
          </cell>
          <cell r="AO729" t="str">
            <v/>
          </cell>
          <cell r="AP729" t="str">
            <v/>
          </cell>
          <cell r="AQ729" t="str">
            <v/>
          </cell>
          <cell r="AR729" t="str">
            <v/>
          </cell>
          <cell r="AS729" t="str">
            <v/>
          </cell>
          <cell r="AT729" t="str">
            <v/>
          </cell>
          <cell r="AU729" t="str">
            <v/>
          </cell>
          <cell r="AV729" t="str">
            <v/>
          </cell>
          <cell r="AW729" t="str">
            <v/>
          </cell>
          <cell r="AX729" t="str">
            <v/>
          </cell>
          <cell r="AY729" t="str">
            <v/>
          </cell>
          <cell r="AZ729" t="str">
            <v/>
          </cell>
          <cell r="BA729" t="str">
            <v/>
          </cell>
          <cell r="BB729" t="str">
            <v/>
          </cell>
          <cell r="BC729" t="str">
            <v/>
          </cell>
          <cell r="BD729" t="str">
            <v/>
          </cell>
          <cell r="BE729" t="str">
            <v/>
          </cell>
          <cell r="BF729" t="str">
            <v/>
          </cell>
          <cell r="BG729" t="str">
            <v/>
          </cell>
          <cell r="BH729" t="str">
            <v/>
          </cell>
          <cell r="BI729" t="str">
            <v/>
          </cell>
          <cell r="BJ729" t="str">
            <v/>
          </cell>
          <cell r="BK729" t="str">
            <v/>
          </cell>
          <cell r="BL729" t="str">
            <v/>
          </cell>
          <cell r="BM729" t="str">
            <v/>
          </cell>
          <cell r="BN729" t="str">
            <v/>
          </cell>
          <cell r="BO729" t="str">
            <v/>
          </cell>
          <cell r="BP729">
            <v>0</v>
          </cell>
        </row>
        <row r="730">
          <cell r="A730" t="str">
            <v>Shugenja (Fire) (AEG)</v>
          </cell>
          <cell r="B730" t="str">
            <v>.</v>
          </cell>
          <cell r="C730">
            <v>0</v>
          </cell>
          <cell r="F730" t="str">
            <v>]Simple Weapons, Wakizashi[</v>
          </cell>
          <cell r="G730" t="str">
            <v>1st:]Divine Spells(Sp)[Charisma determines DC &amp; bonus spells.</v>
          </cell>
          <cell r="H730" t="str">
            <v>1st:]Element Focus (Ex)[Air, Earth, Water, or Fire</v>
          </cell>
          <cell r="I730" t="str">
            <v>1st:]Sense Elements (Sp)[3/day can sense elemental energies up to 10 feet away.</v>
          </cell>
          <cell r="J730" t="str">
            <v>1st]Divine Spellcasting (Sp)[Intelligence determines DCs &amp; bonus spells.</v>
          </cell>
          <cell r="AK730" t="str">
            <v/>
          </cell>
          <cell r="AL730" t="str">
            <v/>
          </cell>
          <cell r="AM730" t="str">
            <v/>
          </cell>
          <cell r="AN730" t="str">
            <v/>
          </cell>
          <cell r="AO730" t="str">
            <v/>
          </cell>
          <cell r="AP730" t="str">
            <v/>
          </cell>
          <cell r="AQ730" t="str">
            <v/>
          </cell>
          <cell r="AR730" t="str">
            <v/>
          </cell>
          <cell r="AS730" t="str">
            <v/>
          </cell>
          <cell r="AT730" t="str">
            <v/>
          </cell>
          <cell r="AU730" t="str">
            <v/>
          </cell>
          <cell r="AV730" t="str">
            <v/>
          </cell>
          <cell r="AW730" t="str">
            <v/>
          </cell>
          <cell r="AX730" t="str">
            <v/>
          </cell>
          <cell r="AY730" t="str">
            <v/>
          </cell>
          <cell r="AZ730" t="str">
            <v/>
          </cell>
          <cell r="BA730" t="str">
            <v/>
          </cell>
          <cell r="BB730" t="str">
            <v/>
          </cell>
          <cell r="BC730" t="str">
            <v/>
          </cell>
          <cell r="BD730" t="str">
            <v/>
          </cell>
          <cell r="BE730" t="str">
            <v/>
          </cell>
          <cell r="BF730" t="str">
            <v/>
          </cell>
          <cell r="BG730" t="str">
            <v/>
          </cell>
          <cell r="BH730" t="str">
            <v/>
          </cell>
          <cell r="BI730" t="str">
            <v/>
          </cell>
          <cell r="BJ730" t="str">
            <v/>
          </cell>
          <cell r="BK730" t="str">
            <v/>
          </cell>
          <cell r="BL730" t="str">
            <v/>
          </cell>
          <cell r="BM730" t="str">
            <v/>
          </cell>
          <cell r="BN730" t="str">
            <v/>
          </cell>
          <cell r="BO730" t="str">
            <v/>
          </cell>
          <cell r="BP730">
            <v>0</v>
          </cell>
        </row>
        <row r="731">
          <cell r="A731" t="str">
            <v>Shugenja (Water) (AEG)</v>
          </cell>
          <cell r="B731" t="str">
            <v>.</v>
          </cell>
          <cell r="C731">
            <v>0</v>
          </cell>
          <cell r="F731" t="str">
            <v>]Simple Weapons, Wakizashi[</v>
          </cell>
          <cell r="G731" t="str">
            <v>1st:]Divine Spells(Sp)[Charisma determines DC &amp; bonus spells.</v>
          </cell>
          <cell r="H731" t="str">
            <v>1st:]Element Focus (Ex)[Air, Earth, Water, or Fire</v>
          </cell>
          <cell r="I731" t="str">
            <v>1st:]Sense Elements (Sp)[3/day can sense elemental energies up to 10 feet away.</v>
          </cell>
          <cell r="J731" t="str">
            <v>1st]Divine Spellcasting (Sp)[Wisdom determines DCs &amp; bonus spells.</v>
          </cell>
          <cell r="AK731" t="str">
            <v/>
          </cell>
          <cell r="AL731" t="str">
            <v/>
          </cell>
          <cell r="AM731" t="str">
            <v/>
          </cell>
          <cell r="AN731" t="str">
            <v/>
          </cell>
          <cell r="AO731" t="str">
            <v/>
          </cell>
          <cell r="AP731" t="str">
            <v/>
          </cell>
          <cell r="AQ731" t="str">
            <v/>
          </cell>
          <cell r="AR731" t="str">
            <v/>
          </cell>
          <cell r="AS731" t="str">
            <v/>
          </cell>
          <cell r="AT731" t="str">
            <v/>
          </cell>
          <cell r="AU731" t="str">
            <v/>
          </cell>
          <cell r="AV731" t="str">
            <v/>
          </cell>
          <cell r="AW731" t="str">
            <v/>
          </cell>
          <cell r="AX731" t="str">
            <v/>
          </cell>
          <cell r="AY731" t="str">
            <v/>
          </cell>
          <cell r="AZ731" t="str">
            <v/>
          </cell>
          <cell r="BA731" t="str">
            <v/>
          </cell>
          <cell r="BB731" t="str">
            <v/>
          </cell>
          <cell r="BC731" t="str">
            <v/>
          </cell>
          <cell r="BD731" t="str">
            <v/>
          </cell>
          <cell r="BE731" t="str">
            <v/>
          </cell>
          <cell r="BF731" t="str">
            <v/>
          </cell>
          <cell r="BG731" t="str">
            <v/>
          </cell>
          <cell r="BH731" t="str">
            <v/>
          </cell>
          <cell r="BI731" t="str">
            <v/>
          </cell>
          <cell r="BJ731" t="str">
            <v/>
          </cell>
          <cell r="BK731" t="str">
            <v/>
          </cell>
          <cell r="BL731" t="str">
            <v/>
          </cell>
          <cell r="BM731" t="str">
            <v/>
          </cell>
          <cell r="BN731" t="str">
            <v/>
          </cell>
          <cell r="BO731" t="str">
            <v/>
          </cell>
          <cell r="BP731">
            <v>0</v>
          </cell>
        </row>
        <row r="732">
          <cell r="A732" t="str">
            <v>Shugenja (WotC)</v>
          </cell>
          <cell r="B732" t="str">
            <v>.</v>
          </cell>
          <cell r="C732">
            <v>0</v>
          </cell>
          <cell r="F732" t="str">
            <v>]Simple Weapons, Wakizashi[</v>
          </cell>
          <cell r="G732" t="str">
            <v>1st:]Divine Spells(Sp)[Charisma determines DC &amp; bonus spells.</v>
          </cell>
          <cell r="H732" t="str">
            <v>1st:]Element Focus (Ex)[Air, Earth, Water, or Fire</v>
          </cell>
          <cell r="I732" t="str">
            <v>1st:]Sense Elements (Sp)[3/day can sense elemental energies up to 10 feet away.</v>
          </cell>
          <cell r="J732" t="str">
            <v>1st]Divine Spellcasting (Sp)[Charisma determines DCs &amp; bonus spells.</v>
          </cell>
          <cell r="AK732" t="str">
            <v/>
          </cell>
          <cell r="AL732" t="str">
            <v/>
          </cell>
          <cell r="AM732" t="str">
            <v/>
          </cell>
          <cell r="AN732" t="str">
            <v/>
          </cell>
          <cell r="AO732" t="str">
            <v/>
          </cell>
          <cell r="AP732" t="str">
            <v/>
          </cell>
          <cell r="AQ732" t="str">
            <v/>
          </cell>
          <cell r="AR732" t="str">
            <v/>
          </cell>
          <cell r="AS732" t="str">
            <v/>
          </cell>
          <cell r="AT732" t="str">
            <v/>
          </cell>
          <cell r="AU732" t="str">
            <v/>
          </cell>
          <cell r="AV732" t="str">
            <v/>
          </cell>
          <cell r="AW732" t="str">
            <v/>
          </cell>
          <cell r="AX732" t="str">
            <v/>
          </cell>
          <cell r="AY732" t="str">
            <v/>
          </cell>
          <cell r="AZ732" t="str">
            <v/>
          </cell>
          <cell r="BA732" t="str">
            <v/>
          </cell>
          <cell r="BB732" t="str">
            <v/>
          </cell>
          <cell r="BC732" t="str">
            <v/>
          </cell>
          <cell r="BD732" t="str">
            <v/>
          </cell>
          <cell r="BE732" t="str">
            <v/>
          </cell>
          <cell r="BF732" t="str">
            <v/>
          </cell>
          <cell r="BG732" t="str">
            <v/>
          </cell>
          <cell r="BH732" t="str">
            <v/>
          </cell>
          <cell r="BI732" t="str">
            <v/>
          </cell>
          <cell r="BJ732" t="str">
            <v/>
          </cell>
          <cell r="BK732" t="str">
            <v/>
          </cell>
          <cell r="BL732" t="str">
            <v/>
          </cell>
          <cell r="BM732" t="str">
            <v/>
          </cell>
          <cell r="BN732" t="str">
            <v/>
          </cell>
          <cell r="BO732" t="str">
            <v/>
          </cell>
          <cell r="BP732">
            <v>0</v>
          </cell>
        </row>
        <row r="733">
          <cell r="A733" t="str">
            <v>Sibylite</v>
          </cell>
          <cell r="C733">
            <v>0</v>
          </cell>
          <cell r="AK733" t="str">
            <v/>
          </cell>
          <cell r="AL733" t="str">
            <v/>
          </cell>
          <cell r="AM733" t="str">
            <v/>
          </cell>
          <cell r="AN733" t="str">
            <v/>
          </cell>
          <cell r="AO733" t="str">
            <v/>
          </cell>
          <cell r="AP733" t="str">
            <v/>
          </cell>
          <cell r="AQ733" t="str">
            <v/>
          </cell>
          <cell r="AR733" t="str">
            <v/>
          </cell>
          <cell r="AS733" t="str">
            <v/>
          </cell>
          <cell r="AT733" t="str">
            <v/>
          </cell>
          <cell r="AU733" t="str">
            <v/>
          </cell>
          <cell r="AV733" t="str">
            <v/>
          </cell>
          <cell r="AW733" t="str">
            <v/>
          </cell>
          <cell r="AX733" t="str">
            <v/>
          </cell>
          <cell r="AY733" t="str">
            <v/>
          </cell>
          <cell r="AZ733" t="str">
            <v/>
          </cell>
          <cell r="BA733" t="str">
            <v/>
          </cell>
          <cell r="BB733" t="str">
            <v/>
          </cell>
          <cell r="BC733" t="str">
            <v/>
          </cell>
          <cell r="BD733" t="str">
            <v/>
          </cell>
          <cell r="BE733" t="str">
            <v/>
          </cell>
          <cell r="BF733" t="str">
            <v/>
          </cell>
          <cell r="BG733" t="str">
            <v/>
          </cell>
          <cell r="BH733" t="str">
            <v/>
          </cell>
          <cell r="BI733" t="str">
            <v/>
          </cell>
          <cell r="BJ733" t="str">
            <v/>
          </cell>
          <cell r="BK733" t="str">
            <v/>
          </cell>
          <cell r="BL733" t="str">
            <v/>
          </cell>
          <cell r="BM733" t="str">
            <v/>
          </cell>
          <cell r="BN733" t="str">
            <v/>
          </cell>
          <cell r="BO733" t="str">
            <v/>
          </cell>
          <cell r="BP733">
            <v>0</v>
          </cell>
        </row>
        <row r="734">
          <cell r="A734" t="str">
            <v>Siegemaster</v>
          </cell>
          <cell r="C734">
            <v>0</v>
          </cell>
          <cell r="AK734" t="str">
            <v/>
          </cell>
          <cell r="AL734" t="str">
            <v/>
          </cell>
          <cell r="AM734" t="str">
            <v/>
          </cell>
          <cell r="AN734" t="str">
            <v/>
          </cell>
          <cell r="AO734" t="str">
            <v/>
          </cell>
          <cell r="AP734" t="str">
            <v/>
          </cell>
          <cell r="AQ734" t="str">
            <v/>
          </cell>
          <cell r="AR734" t="str">
            <v/>
          </cell>
          <cell r="AS734" t="str">
            <v/>
          </cell>
          <cell r="AT734" t="str">
            <v/>
          </cell>
          <cell r="AU734" t="str">
            <v/>
          </cell>
          <cell r="AV734" t="str">
            <v/>
          </cell>
          <cell r="AW734" t="str">
            <v/>
          </cell>
          <cell r="AX734" t="str">
            <v/>
          </cell>
          <cell r="AY734" t="str">
            <v/>
          </cell>
          <cell r="AZ734" t="str">
            <v/>
          </cell>
          <cell r="BA734" t="str">
            <v/>
          </cell>
          <cell r="BB734" t="str">
            <v/>
          </cell>
          <cell r="BC734" t="str">
            <v/>
          </cell>
          <cell r="BD734" t="str">
            <v/>
          </cell>
          <cell r="BE734" t="str">
            <v/>
          </cell>
          <cell r="BF734" t="str">
            <v/>
          </cell>
          <cell r="BG734" t="str">
            <v/>
          </cell>
          <cell r="BH734" t="str">
            <v/>
          </cell>
          <cell r="BI734" t="str">
            <v/>
          </cell>
          <cell r="BJ734" t="str">
            <v/>
          </cell>
          <cell r="BK734" t="str">
            <v/>
          </cell>
          <cell r="BL734" t="str">
            <v/>
          </cell>
          <cell r="BM734" t="str">
            <v/>
          </cell>
          <cell r="BN734" t="str">
            <v/>
          </cell>
          <cell r="BO734" t="str">
            <v/>
          </cell>
          <cell r="BP734">
            <v>0</v>
          </cell>
        </row>
        <row r="735">
          <cell r="A735" t="str">
            <v>Silverstar (Dragon Mag)</v>
          </cell>
          <cell r="B735" t="str">
            <v>.</v>
          </cell>
          <cell r="C735">
            <v>0</v>
          </cell>
          <cell r="D735" t="str">
            <v>]Light, Medium, Heavy Armor[</v>
          </cell>
          <cell r="E735" t="str">
            <v>]Shield Use[</v>
          </cell>
          <cell r="F735" t="str">
            <v>]Simple Weapons[</v>
          </cell>
          <cell r="G735" t="str">
            <v>1st:]Moon Spells[Can pray for any spell on the Moon domain list as a spell of equal level.</v>
          </cell>
          <cell r="H735" t="str">
            <v>2nd:]Lunar Sight (Ex)[Low-light vision 60'</v>
          </cell>
          <cell r="I735" t="str">
            <v>3rd:]Moon's Hand (Su)[When wielding a heavy mace, can strike DR up to +2. +3 at 9th level.</v>
          </cell>
          <cell r="J735" t="str">
            <v>4th:]Tear's of Selûne (Sp)[Dancing Lights as a wizard of equal character level 1/day. 2/day at 9th level.</v>
          </cell>
          <cell r="K735" t="str">
            <v>5th:]Prophet's Sight (Su)[True Seeing as if cast by a cleric of equal character level 1/day. 2/day at 8th level.</v>
          </cell>
          <cell r="L735" t="str">
            <v>6th:]Selûnite Lycanthrope[Can control their lycanthropy if they become infected.</v>
          </cell>
          <cell r="M735" t="str">
            <v>7th:]Moonshield (Su)[+1 bonus to saves vs. Enchantment, Illusion, &amp; Necromancy spells.</v>
          </cell>
          <cell r="N735" t="str">
            <v>][+1 bonus to saves vs. spells with the Darkness descriptor.</v>
          </cell>
          <cell r="O735" t="str">
            <v>10th:]Moonfire (Sp)[Moonfire 1/day as a 17th level cleric.</v>
          </cell>
          <cell r="AK735" t="str">
            <v/>
          </cell>
          <cell r="AL735" t="str">
            <v/>
          </cell>
          <cell r="AM735" t="str">
            <v/>
          </cell>
          <cell r="AN735" t="str">
            <v/>
          </cell>
          <cell r="AO735" t="str">
            <v/>
          </cell>
          <cell r="AP735" t="str">
            <v/>
          </cell>
          <cell r="AQ735" t="str">
            <v/>
          </cell>
          <cell r="AR735" t="str">
            <v/>
          </cell>
          <cell r="AS735" t="str">
            <v/>
          </cell>
          <cell r="AT735" t="str">
            <v/>
          </cell>
          <cell r="AU735" t="str">
            <v/>
          </cell>
          <cell r="AV735" t="str">
            <v/>
          </cell>
          <cell r="AW735" t="str">
            <v/>
          </cell>
          <cell r="AX735" t="str">
            <v/>
          </cell>
          <cell r="AY735" t="str">
            <v/>
          </cell>
          <cell r="AZ735" t="str">
            <v/>
          </cell>
          <cell r="BA735" t="str">
            <v/>
          </cell>
          <cell r="BB735" t="str">
            <v/>
          </cell>
          <cell r="BC735" t="str">
            <v/>
          </cell>
          <cell r="BD735" t="str">
            <v/>
          </cell>
          <cell r="BE735" t="str">
            <v/>
          </cell>
          <cell r="BF735" t="str">
            <v/>
          </cell>
          <cell r="BG735" t="str">
            <v/>
          </cell>
          <cell r="BH735" t="str">
            <v/>
          </cell>
          <cell r="BI735" t="str">
            <v/>
          </cell>
          <cell r="BJ735" t="str">
            <v/>
          </cell>
          <cell r="BK735" t="str">
            <v/>
          </cell>
          <cell r="BL735" t="str">
            <v/>
          </cell>
          <cell r="BM735" t="str">
            <v/>
          </cell>
          <cell r="BN735" t="str">
            <v/>
          </cell>
          <cell r="BO735" t="str">
            <v/>
          </cell>
          <cell r="BP735">
            <v>0</v>
          </cell>
        </row>
        <row r="736">
          <cell r="A736" t="str">
            <v>Silverstar (FnP)</v>
          </cell>
          <cell r="C736">
            <v>0</v>
          </cell>
          <cell r="AK736" t="str">
            <v/>
          </cell>
          <cell r="AL736" t="str">
            <v/>
          </cell>
          <cell r="AM736" t="str">
            <v/>
          </cell>
          <cell r="AN736" t="str">
            <v/>
          </cell>
          <cell r="AO736" t="str">
            <v/>
          </cell>
          <cell r="AP736" t="str">
            <v/>
          </cell>
          <cell r="AQ736" t="str">
            <v/>
          </cell>
          <cell r="AR736" t="str">
            <v/>
          </cell>
          <cell r="AS736" t="str">
            <v/>
          </cell>
          <cell r="AT736" t="str">
            <v/>
          </cell>
          <cell r="AU736" t="str">
            <v/>
          </cell>
          <cell r="AV736" t="str">
            <v/>
          </cell>
          <cell r="AW736" t="str">
            <v/>
          </cell>
          <cell r="AX736" t="str">
            <v/>
          </cell>
          <cell r="AY736" t="str">
            <v/>
          </cell>
          <cell r="AZ736" t="str">
            <v/>
          </cell>
          <cell r="BA736" t="str">
            <v/>
          </cell>
          <cell r="BB736" t="str">
            <v/>
          </cell>
          <cell r="BC736" t="str">
            <v/>
          </cell>
          <cell r="BD736" t="str">
            <v/>
          </cell>
          <cell r="BE736" t="str">
            <v/>
          </cell>
          <cell r="BF736" t="str">
            <v/>
          </cell>
          <cell r="BG736" t="str">
            <v/>
          </cell>
          <cell r="BH736" t="str">
            <v/>
          </cell>
          <cell r="BI736" t="str">
            <v/>
          </cell>
          <cell r="BJ736" t="str">
            <v/>
          </cell>
          <cell r="BK736" t="str">
            <v/>
          </cell>
          <cell r="BL736" t="str">
            <v/>
          </cell>
          <cell r="BM736" t="str">
            <v/>
          </cell>
          <cell r="BN736" t="str">
            <v/>
          </cell>
          <cell r="BO736" t="str">
            <v/>
          </cell>
          <cell r="BP736">
            <v>0</v>
          </cell>
        </row>
        <row r="737">
          <cell r="A737" t="str">
            <v>Singh Rager</v>
          </cell>
          <cell r="C737">
            <v>0</v>
          </cell>
          <cell r="AK737" t="str">
            <v/>
          </cell>
          <cell r="AL737" t="str">
            <v/>
          </cell>
          <cell r="AM737" t="str">
            <v/>
          </cell>
          <cell r="AN737" t="str">
            <v/>
          </cell>
          <cell r="AO737" t="str">
            <v/>
          </cell>
          <cell r="AP737" t="str">
            <v/>
          </cell>
          <cell r="AQ737" t="str">
            <v/>
          </cell>
          <cell r="AR737" t="str">
            <v/>
          </cell>
          <cell r="AS737" t="str">
            <v/>
          </cell>
          <cell r="AT737" t="str">
            <v/>
          </cell>
          <cell r="AU737" t="str">
            <v/>
          </cell>
          <cell r="AV737" t="str">
            <v/>
          </cell>
          <cell r="AW737" t="str">
            <v/>
          </cell>
          <cell r="AX737" t="str">
            <v/>
          </cell>
          <cell r="AY737" t="str">
            <v/>
          </cell>
          <cell r="AZ737" t="str">
            <v/>
          </cell>
          <cell r="BA737" t="str">
            <v/>
          </cell>
          <cell r="BB737" t="str">
            <v/>
          </cell>
          <cell r="BC737" t="str">
            <v/>
          </cell>
          <cell r="BD737" t="str">
            <v/>
          </cell>
          <cell r="BE737" t="str">
            <v/>
          </cell>
          <cell r="BF737" t="str">
            <v/>
          </cell>
          <cell r="BG737" t="str">
            <v/>
          </cell>
          <cell r="BH737" t="str">
            <v/>
          </cell>
          <cell r="BI737" t="str">
            <v/>
          </cell>
          <cell r="BJ737" t="str">
            <v/>
          </cell>
          <cell r="BK737" t="str">
            <v/>
          </cell>
          <cell r="BL737" t="str">
            <v/>
          </cell>
          <cell r="BM737" t="str">
            <v/>
          </cell>
          <cell r="BN737" t="str">
            <v/>
          </cell>
          <cell r="BO737" t="str">
            <v/>
          </cell>
          <cell r="BP737">
            <v>0</v>
          </cell>
        </row>
        <row r="738">
          <cell r="A738" t="str">
            <v>Sinker</v>
          </cell>
          <cell r="B738" t="str">
            <v>.</v>
          </cell>
          <cell r="C738">
            <v>0</v>
          </cell>
          <cell r="D738" t="str">
            <v>]Light, Medium, Heavy Armor[</v>
          </cell>
          <cell r="E738" t="str">
            <v>]Shield Use[</v>
          </cell>
          <cell r="F738" t="str">
            <v>]Simple, Martial Weapons[</v>
          </cell>
          <cell r="G738" t="str">
            <v>1st:]Entropic Blow (Su)[Add CHA bonus to attack &amp; 2 points of damage per class level.</v>
          </cell>
          <cell r="H738" t="str">
            <v>][4 points of damage per class level against non-living targets.</v>
          </cell>
          <cell r="I738" t="str">
            <v>][1/day at 1st level.  Addition time/day every odd class level.</v>
          </cell>
          <cell r="J738" t="str">
            <v>2nd:]Sifting (Su)[Determine how something was destroyed. See description p49-50.</v>
          </cell>
          <cell r="K738" t="str">
            <v>3rd:]Destructive Expertise[+10 insight bonus to Disable Device &amp; Knowledge (Architecture &amp; Engineering)</v>
          </cell>
          <cell r="L738" t="str">
            <v>][if attempting harm to the object studied.  Can take 10 on these checks.</v>
          </cell>
          <cell r="M738" t="str">
            <v>10th:]Disintegrate (Sp)[Disintegrate as a sorcerer of equal character level 1/day.</v>
          </cell>
          <cell r="AK738" t="str">
            <v/>
          </cell>
          <cell r="AL738" t="str">
            <v/>
          </cell>
          <cell r="AM738" t="str">
            <v/>
          </cell>
          <cell r="AN738" t="str">
            <v/>
          </cell>
          <cell r="AO738" t="str">
            <v/>
          </cell>
          <cell r="AP738" t="str">
            <v/>
          </cell>
          <cell r="AQ738" t="str">
            <v/>
          </cell>
          <cell r="AR738" t="str">
            <v/>
          </cell>
          <cell r="AS738" t="str">
            <v/>
          </cell>
          <cell r="AT738" t="str">
            <v/>
          </cell>
          <cell r="AU738" t="str">
            <v/>
          </cell>
          <cell r="AV738" t="str">
            <v/>
          </cell>
          <cell r="AW738" t="str">
            <v/>
          </cell>
          <cell r="AX738" t="str">
            <v/>
          </cell>
          <cell r="AY738" t="str">
            <v/>
          </cell>
          <cell r="AZ738" t="str">
            <v/>
          </cell>
          <cell r="BA738" t="str">
            <v/>
          </cell>
          <cell r="BB738" t="str">
            <v/>
          </cell>
          <cell r="BC738" t="str">
            <v/>
          </cell>
          <cell r="BD738" t="str">
            <v/>
          </cell>
          <cell r="BE738" t="str">
            <v/>
          </cell>
          <cell r="BF738" t="str">
            <v/>
          </cell>
          <cell r="BG738" t="str">
            <v/>
          </cell>
          <cell r="BH738" t="str">
            <v/>
          </cell>
          <cell r="BI738" t="str">
            <v/>
          </cell>
          <cell r="BJ738" t="str">
            <v/>
          </cell>
          <cell r="BK738" t="str">
            <v/>
          </cell>
          <cell r="BL738" t="str">
            <v/>
          </cell>
          <cell r="BM738" t="str">
            <v/>
          </cell>
          <cell r="BN738" t="str">
            <v/>
          </cell>
          <cell r="BO738" t="str">
            <v/>
          </cell>
          <cell r="BP738">
            <v>0</v>
          </cell>
        </row>
        <row r="739">
          <cell r="A739" t="str">
            <v>Sohei</v>
          </cell>
          <cell r="B739" t="str">
            <v>.</v>
          </cell>
          <cell r="C739">
            <v>0</v>
          </cell>
          <cell r="D739" t="str">
            <v>]Light, Medium, Heavy Armor[</v>
          </cell>
          <cell r="F739" t="str">
            <v>]Simple, Martial Weapons[</v>
          </cell>
          <cell r="G739" t="str">
            <v>1st:]Ki Frenzy (Ex)[1/day +2 Str &amp; Dex, +10 move, &amp; can flurry for 4 rounds.</v>
          </cell>
          <cell r="H739" t="str">
            <v>][Cannot use skills that require concentration during this time.</v>
          </cell>
          <cell r="I739" t="str">
            <v>][Winded (-2 Str &amp; Dex, can't charge or run) for remainder of encounter.</v>
          </cell>
          <cell r="J739" t="str">
            <v>1st:]Weapon Focus (Ex)[Per the feat.</v>
          </cell>
          <cell r="K739" t="str">
            <v>3rd:]Deflect Arrows (Ex)[Per the feat.</v>
          </cell>
          <cell r="L739" t="str">
            <v>4th:]Divine Spells (Sp)[Wisdom determines DC &amp; bonus spells.</v>
          </cell>
          <cell r="M739" t="str">
            <v>5th:]Remain Conscious (Ex)[Per the feat.</v>
          </cell>
          <cell r="N739" t="str">
            <v>5th:]Strength of Mind (Ex)[Immune to stunning &amp; sleep spells/effects.</v>
          </cell>
          <cell r="O739" t="str">
            <v>7th:]Defensive Strike (Ex)[Per the feat.</v>
          </cell>
          <cell r="P739" t="str">
            <v>10th:]Mettle (Ex)[Successful will or fortitude save that reduces the spells effect, the effect is negated.</v>
          </cell>
          <cell r="Q739" t="str">
            <v>11th]Damage Reduction 0/0 (Ex)[</v>
          </cell>
          <cell r="AK739" t="str">
            <v/>
          </cell>
          <cell r="AL739" t="str">
            <v/>
          </cell>
          <cell r="AM739" t="str">
            <v/>
          </cell>
          <cell r="AN739" t="str">
            <v/>
          </cell>
          <cell r="AO739" t="str">
            <v/>
          </cell>
          <cell r="AP739" t="str">
            <v/>
          </cell>
          <cell r="AQ739" t="str">
            <v/>
          </cell>
          <cell r="AR739" t="str">
            <v/>
          </cell>
          <cell r="AS739" t="str">
            <v/>
          </cell>
          <cell r="AT739" t="str">
            <v/>
          </cell>
          <cell r="AU739" t="str">
            <v/>
          </cell>
          <cell r="AV739" t="str">
            <v/>
          </cell>
          <cell r="AW739" t="str">
            <v/>
          </cell>
          <cell r="AX739" t="str">
            <v/>
          </cell>
          <cell r="AY739" t="str">
            <v/>
          </cell>
          <cell r="AZ739" t="str">
            <v/>
          </cell>
          <cell r="BA739" t="str">
            <v/>
          </cell>
          <cell r="BB739" t="str">
            <v/>
          </cell>
          <cell r="BC739" t="str">
            <v/>
          </cell>
          <cell r="BD739" t="str">
            <v/>
          </cell>
          <cell r="BE739" t="str">
            <v/>
          </cell>
          <cell r="BF739" t="str">
            <v/>
          </cell>
          <cell r="BG739" t="str">
            <v/>
          </cell>
          <cell r="BH739" t="str">
            <v/>
          </cell>
          <cell r="BI739" t="str">
            <v/>
          </cell>
          <cell r="BJ739" t="str">
            <v/>
          </cell>
          <cell r="BK739" t="str">
            <v/>
          </cell>
          <cell r="BL739" t="str">
            <v/>
          </cell>
          <cell r="BM739" t="str">
            <v/>
          </cell>
          <cell r="BN739" t="str">
            <v/>
          </cell>
          <cell r="BO739" t="str">
            <v/>
          </cell>
          <cell r="BP739">
            <v>0</v>
          </cell>
        </row>
        <row r="740">
          <cell r="A740" t="str">
            <v>Song Mage</v>
          </cell>
          <cell r="C740">
            <v>0</v>
          </cell>
          <cell r="AK740" t="str">
            <v/>
          </cell>
          <cell r="AL740" t="str">
            <v/>
          </cell>
          <cell r="AM740" t="str">
            <v/>
          </cell>
          <cell r="AN740" t="str">
            <v/>
          </cell>
          <cell r="AO740" t="str">
            <v/>
          </cell>
          <cell r="AP740" t="str">
            <v/>
          </cell>
          <cell r="AQ740" t="str">
            <v/>
          </cell>
          <cell r="AR740" t="str">
            <v/>
          </cell>
          <cell r="AS740" t="str">
            <v/>
          </cell>
          <cell r="AT740" t="str">
            <v/>
          </cell>
          <cell r="AU740" t="str">
            <v/>
          </cell>
          <cell r="AV740" t="str">
            <v/>
          </cell>
          <cell r="AW740" t="str">
            <v/>
          </cell>
          <cell r="AX740" t="str">
            <v/>
          </cell>
          <cell r="AY740" t="str">
            <v/>
          </cell>
          <cell r="AZ740" t="str">
            <v/>
          </cell>
          <cell r="BA740" t="str">
            <v/>
          </cell>
          <cell r="BB740" t="str">
            <v/>
          </cell>
          <cell r="BC740" t="str">
            <v/>
          </cell>
          <cell r="BD740" t="str">
            <v/>
          </cell>
          <cell r="BE740" t="str">
            <v/>
          </cell>
          <cell r="BF740" t="str">
            <v/>
          </cell>
          <cell r="BG740" t="str">
            <v/>
          </cell>
          <cell r="BH740" t="str">
            <v/>
          </cell>
          <cell r="BI740" t="str">
            <v/>
          </cell>
          <cell r="BJ740" t="str">
            <v/>
          </cell>
          <cell r="BK740" t="str">
            <v/>
          </cell>
          <cell r="BL740" t="str">
            <v/>
          </cell>
          <cell r="BM740" t="str">
            <v/>
          </cell>
          <cell r="BN740" t="str">
            <v/>
          </cell>
          <cell r="BO740" t="str">
            <v/>
          </cell>
          <cell r="BP740">
            <v>0</v>
          </cell>
        </row>
        <row r="741">
          <cell r="A741" t="str">
            <v>Sorcerer (Monte Cook)</v>
          </cell>
          <cell r="C741">
            <v>0</v>
          </cell>
          <cell r="AK741" t="str">
            <v/>
          </cell>
          <cell r="AL741" t="str">
            <v/>
          </cell>
          <cell r="AM741" t="str">
            <v/>
          </cell>
          <cell r="AN741" t="str">
            <v/>
          </cell>
          <cell r="AO741" t="str">
            <v/>
          </cell>
          <cell r="AP741" t="str">
            <v/>
          </cell>
          <cell r="AQ741" t="str">
            <v/>
          </cell>
          <cell r="AR741" t="str">
            <v/>
          </cell>
          <cell r="AS741" t="str">
            <v/>
          </cell>
          <cell r="AT741" t="str">
            <v/>
          </cell>
          <cell r="AU741" t="str">
            <v/>
          </cell>
          <cell r="AV741" t="str">
            <v/>
          </cell>
          <cell r="AW741" t="str">
            <v/>
          </cell>
          <cell r="AX741" t="str">
            <v/>
          </cell>
          <cell r="AY741" t="str">
            <v/>
          </cell>
          <cell r="AZ741" t="str">
            <v/>
          </cell>
          <cell r="BA741" t="str">
            <v/>
          </cell>
          <cell r="BB741" t="str">
            <v/>
          </cell>
          <cell r="BC741" t="str">
            <v/>
          </cell>
          <cell r="BD741" t="str">
            <v/>
          </cell>
          <cell r="BE741" t="str">
            <v/>
          </cell>
          <cell r="BF741" t="str">
            <v/>
          </cell>
          <cell r="BG741" t="str">
            <v/>
          </cell>
          <cell r="BH741" t="str">
            <v/>
          </cell>
          <cell r="BI741" t="str">
            <v/>
          </cell>
          <cell r="BJ741" t="str">
            <v/>
          </cell>
          <cell r="BK741" t="str">
            <v/>
          </cell>
          <cell r="BL741" t="str">
            <v/>
          </cell>
          <cell r="BM741" t="str">
            <v/>
          </cell>
          <cell r="BN741" t="str">
            <v/>
          </cell>
          <cell r="BO741" t="str">
            <v/>
          </cell>
          <cell r="BP741">
            <v>0</v>
          </cell>
        </row>
        <row r="742">
          <cell r="A742" t="str">
            <v>Sorcerer (WotC)</v>
          </cell>
          <cell r="B742" t="str">
            <v>Sor</v>
          </cell>
          <cell r="C742">
            <v>2</v>
          </cell>
          <cell r="F742" t="str">
            <v>]Simple Weapons[</v>
          </cell>
          <cell r="G742" t="str">
            <v>1st:]Arcane Spells (Sp)[Charisma determines DC, Bonus Spells.</v>
          </cell>
          <cell r="H742" t="str">
            <v>1st:]Summon Familiar (Su)[</v>
          </cell>
          <cell r="AK742" t="b">
            <v>1</v>
          </cell>
          <cell r="AL742">
            <v>1</v>
          </cell>
          <cell r="AM742">
            <v>1</v>
          </cell>
          <cell r="AN742" t="str">
            <v/>
          </cell>
          <cell r="AO742" t="str">
            <v/>
          </cell>
          <cell r="AP742" t="str">
            <v/>
          </cell>
          <cell r="AQ742" t="str">
            <v/>
          </cell>
          <cell r="AR742" t="str">
            <v/>
          </cell>
          <cell r="AS742" t="str">
            <v/>
          </cell>
          <cell r="AT742" t="str">
            <v/>
          </cell>
          <cell r="AU742" t="str">
            <v/>
          </cell>
          <cell r="AV742" t="str">
            <v/>
          </cell>
          <cell r="AW742" t="str">
            <v/>
          </cell>
          <cell r="AX742" t="str">
            <v/>
          </cell>
          <cell r="AY742" t="str">
            <v/>
          </cell>
          <cell r="AZ742" t="str">
            <v/>
          </cell>
          <cell r="BA742" t="str">
            <v/>
          </cell>
          <cell r="BB742" t="str">
            <v/>
          </cell>
          <cell r="BC742" t="str">
            <v/>
          </cell>
          <cell r="BD742" t="str">
            <v/>
          </cell>
          <cell r="BE742" t="str">
            <v/>
          </cell>
          <cell r="BF742" t="str">
            <v/>
          </cell>
          <cell r="BG742" t="str">
            <v/>
          </cell>
          <cell r="BH742" t="str">
            <v/>
          </cell>
          <cell r="BI742" t="str">
            <v/>
          </cell>
          <cell r="BJ742" t="str">
            <v/>
          </cell>
          <cell r="BK742" t="str">
            <v/>
          </cell>
          <cell r="BL742" t="str">
            <v/>
          </cell>
          <cell r="BM742" t="str">
            <v/>
          </cell>
          <cell r="BN742" t="str">
            <v/>
          </cell>
          <cell r="BO742" t="str">
            <v/>
          </cell>
          <cell r="BP742">
            <v>2</v>
          </cell>
        </row>
        <row r="743">
          <cell r="A743" t="str">
            <v>Spell Addict</v>
          </cell>
          <cell r="B743" t="str">
            <v>Spa</v>
          </cell>
          <cell r="C743">
            <v>0</v>
          </cell>
          <cell r="G743" t="str">
            <v>1st:]Wild Casting (Ex)[Must make concentration check (DC 12+2*spell level) or loose any spell cast.</v>
          </cell>
          <cell r="H743" t="str">
            <v>][Caster takes dmg = spell level if fails by 5 or more.</v>
          </cell>
          <cell r="I743" t="str">
            <v>2nd:]Crippling Casting (Ex)[Can volunteer to take dmg = spell level to keep from fizzling.</v>
          </cell>
          <cell r="J743" t="str">
            <v>3rd:]Engorged Spell (Ex)[Sacrifice another spell to make current harder to dispell.</v>
          </cell>
          <cell r="K743" t="str">
            <v>4th:]Bonus Feat (Ex)[Gain 1 wizard bonus feat.</v>
          </cell>
          <cell r="L743" t="str">
            <v>5th:]Power Casting (Ex)[Can sacrifice another spell of equal level to keep from fizzling.</v>
          </cell>
          <cell r="AK743" t="str">
            <v/>
          </cell>
          <cell r="AL743" t="str">
            <v/>
          </cell>
          <cell r="AM743" t="str">
            <v/>
          </cell>
          <cell r="AN743" t="str">
            <v/>
          </cell>
          <cell r="AO743" t="str">
            <v/>
          </cell>
          <cell r="AP743" t="str">
            <v/>
          </cell>
          <cell r="AQ743" t="str">
            <v/>
          </cell>
          <cell r="AR743" t="str">
            <v/>
          </cell>
          <cell r="AS743" t="str">
            <v/>
          </cell>
          <cell r="AT743" t="str">
            <v/>
          </cell>
          <cell r="AU743" t="str">
            <v/>
          </cell>
          <cell r="AV743" t="str">
            <v/>
          </cell>
          <cell r="AW743" t="str">
            <v/>
          </cell>
          <cell r="AX743" t="str">
            <v/>
          </cell>
          <cell r="AY743" t="str">
            <v/>
          </cell>
          <cell r="AZ743" t="str">
            <v/>
          </cell>
          <cell r="BA743" t="str">
            <v/>
          </cell>
          <cell r="BB743" t="str">
            <v/>
          </cell>
          <cell r="BC743" t="str">
            <v/>
          </cell>
          <cell r="BD743" t="str">
            <v/>
          </cell>
          <cell r="BE743" t="str">
            <v/>
          </cell>
          <cell r="BF743" t="str">
            <v/>
          </cell>
          <cell r="BG743" t="str">
            <v/>
          </cell>
          <cell r="BH743" t="str">
            <v/>
          </cell>
          <cell r="BI743" t="str">
            <v/>
          </cell>
          <cell r="BJ743" t="str">
            <v/>
          </cell>
          <cell r="BK743" t="str">
            <v/>
          </cell>
          <cell r="BL743" t="str">
            <v/>
          </cell>
          <cell r="BM743" t="str">
            <v/>
          </cell>
          <cell r="BN743" t="str">
            <v/>
          </cell>
          <cell r="BO743" t="str">
            <v/>
          </cell>
          <cell r="BP743">
            <v>0</v>
          </cell>
        </row>
        <row r="744">
          <cell r="A744" t="str">
            <v>Spellbreaker</v>
          </cell>
          <cell r="B744" t="str">
            <v>.</v>
          </cell>
          <cell r="C744">
            <v>0</v>
          </cell>
          <cell r="D744" t="str">
            <v>]Light, Medium, Heavy Armor[</v>
          </cell>
          <cell r="E744" t="str">
            <v>]Shield Use[</v>
          </cell>
          <cell r="F744" t="str">
            <v>]Simple, Martial Weapons[</v>
          </cell>
          <cell r="G744" t="str">
            <v>1st:]Neutralize Magic (Sp)[0/day cast dispell magic as a level 0 scorcorer.  Can use to counter spells being cast.</v>
          </cell>
          <cell r="H744" t="str">
            <v>2nd:]Disrupt Spellcaster (Ex)[Ready an action to disrupt a spell.  Spellcraft check DC 15.  2 uses:</v>
          </cell>
          <cell r="I744" t="str">
            <v>][Standard attack:  Caster's concentration check as if 2x damage was done.</v>
          </cell>
          <cell r="J744" t="str">
            <v>][Touch attack:  No damage done, concentration check as if 1d3+-1 damage was delt.</v>
          </cell>
          <cell r="K744" t="str">
            <v>4th:]Empty Mind (Sp)[Self only.  Immunity to mind-influecing effects &amp; gains +2  bonus to Reflex &amp; Will saves.  Lasts 10 rounds.</v>
          </cell>
          <cell r="L744" t="str">
            <v>6th:]Disrupting Strike (Ex)[Ready an action to disrupt a spell.  Spellcraft check DC 15.  2 uses:</v>
          </cell>
          <cell r="M744" t="str">
            <v>][Standard attack:  Caster's concentration check as if 3x damage was done.</v>
          </cell>
          <cell r="N744" t="str">
            <v>][Touch attack:  No damage done, concentration check as if 1d6+-2 damage was delt.</v>
          </cell>
          <cell r="O744" t="str">
            <v>8th:]Disruptive Fist (Sp)[1/day can opt to make a magical item inert as if with a rod of cancellation.</v>
          </cell>
          <cell r="P744" t="str">
            <v>10th:]Shattering Strike (Ex)[Ready an action to disrupt a spell.  Spellcraft check DC 15.  2 uses:</v>
          </cell>
          <cell r="Q744" t="str">
            <v>][Standard attack:  Caster's concentration check as if 4x damage was done.</v>
          </cell>
          <cell r="R744" t="str">
            <v>][Touch attack:  No damage done, concentration check as if 1d8+-3 damage was delt.</v>
          </cell>
          <cell r="AK744" t="str">
            <v/>
          </cell>
          <cell r="AL744" t="str">
            <v/>
          </cell>
          <cell r="AM744" t="str">
            <v/>
          </cell>
          <cell r="AN744" t="str">
            <v/>
          </cell>
          <cell r="AO744" t="str">
            <v/>
          </cell>
          <cell r="AP744" t="str">
            <v/>
          </cell>
          <cell r="AQ744" t="str">
            <v/>
          </cell>
          <cell r="AR744" t="str">
            <v/>
          </cell>
          <cell r="AS744" t="str">
            <v/>
          </cell>
          <cell r="AT744" t="str">
            <v/>
          </cell>
          <cell r="AU744" t="str">
            <v/>
          </cell>
          <cell r="AV744" t="str">
            <v/>
          </cell>
          <cell r="AW744" t="str">
            <v/>
          </cell>
          <cell r="AX744" t="str">
            <v/>
          </cell>
          <cell r="AY744" t="str">
            <v/>
          </cell>
          <cell r="AZ744" t="str">
            <v/>
          </cell>
          <cell r="BA744" t="str">
            <v/>
          </cell>
          <cell r="BB744" t="str">
            <v/>
          </cell>
          <cell r="BC744" t="str">
            <v/>
          </cell>
          <cell r="BD744" t="str">
            <v/>
          </cell>
          <cell r="BE744" t="str">
            <v/>
          </cell>
          <cell r="BF744" t="str">
            <v/>
          </cell>
          <cell r="BG744" t="str">
            <v/>
          </cell>
          <cell r="BH744" t="str">
            <v/>
          </cell>
          <cell r="BI744" t="str">
            <v/>
          </cell>
          <cell r="BJ744" t="str">
            <v/>
          </cell>
          <cell r="BK744" t="str">
            <v/>
          </cell>
          <cell r="BL744" t="str">
            <v/>
          </cell>
          <cell r="BM744" t="str">
            <v/>
          </cell>
          <cell r="BN744" t="str">
            <v/>
          </cell>
          <cell r="BO744" t="str">
            <v/>
          </cell>
          <cell r="BP744">
            <v>0</v>
          </cell>
        </row>
        <row r="745">
          <cell r="A745" t="str">
            <v>Spelldancer</v>
          </cell>
          <cell r="B745" t="str">
            <v>.</v>
          </cell>
          <cell r="C745">
            <v>0</v>
          </cell>
          <cell r="F745" t="str">
            <v>]Simple Weapons[</v>
          </cell>
          <cell r="G745" t="str">
            <v>1st:]Spells per day[+1 spellcasting level per Spelldancer level.</v>
          </cell>
          <cell r="H745" t="str">
            <v xml:space="preserve">1st:]Spelldance[Adds metamagic feats to spell to be cast </v>
          </cell>
          <cell r="I745" t="str">
            <v xml:space="preserve">][(non Nec/Evo); dances one round per added spell level; perform </v>
          </cell>
          <cell r="J745" t="str">
            <v xml:space="preserve">][check DC 10 + total metamagicked Spell Level or spell fails.  </v>
          </cell>
          <cell r="K745" t="str">
            <v xml:space="preserve">][Most move half movement each round dancing.  Can dance </v>
          </cell>
          <cell r="L745" t="str">
            <v xml:space="preserve">][(Con mod plus Spelldancer lvl) rounds per day; if she dances </v>
          </cell>
          <cell r="M745" t="str">
            <v>][more than that, she possibly suffers possible fatigue / exhaustion.</v>
          </cell>
          <cell r="N745" t="str">
            <v>2nd:]Enthralling Dance (Sp)(1/day)[Dance identical to Enthrall spell;</v>
          </cell>
          <cell r="O745" t="str">
            <v>][DC 10 + Spelldancer lvl + CHA mod; lasts for length of dance.</v>
          </cell>
          <cell r="P745" t="str">
            <v>2nd:]Evasion (Ex)[No damage on successful Reflex save.</v>
          </cell>
          <cell r="Q745" t="str">
            <v>3rd:]Cooperative Dance (Ex)[Can dance with another to lessen total</v>
          </cell>
          <cell r="R745" t="str">
            <v>][number of rounds dancing per day.  See Magic of Faerun p. 38.</v>
          </cell>
          <cell r="S745" t="str">
            <v>4th:]Enthralling Dance (Sp)(2/day)[Dance identical to Enthrall spell;</v>
          </cell>
          <cell r="T745" t="str">
            <v>][DC 10 + Spelldancer lvl + CHA mod; lasts for length of dance.</v>
          </cell>
          <cell r="U745" t="str">
            <v>4th:]Sleep Dance (Sp)(1/day)[Requires one full round of spelldance;</v>
          </cell>
          <cell r="V745" t="str">
            <v>][creatures in 30' radius emanation fall asleep (Will negates; DC 10+</v>
          </cell>
          <cell r="W745" t="str">
            <v>][Spelldancer lvl + CHA mod; lasts 1 minute per Spelldancer level.</v>
          </cell>
          <cell r="X745" t="str">
            <v>5th:]Confusing Dance (Sp)(1/day)[Requires one full rnd of spelldance;</v>
          </cell>
          <cell r="Y745" t="str">
            <v xml:space="preserve">][creatures in 15' radius affected by Confusion spell (Will negates; </v>
          </cell>
          <cell r="Z745" t="str">
            <v>][DC 10+ Spelldancer lvl + CHA mod; lasts 1 rnd per Spelldancer level.</v>
          </cell>
          <cell r="AK745" t="str">
            <v/>
          </cell>
          <cell r="AL745" t="str">
            <v/>
          </cell>
          <cell r="AM745" t="str">
            <v/>
          </cell>
          <cell r="AN745" t="str">
            <v/>
          </cell>
          <cell r="AO745" t="str">
            <v/>
          </cell>
          <cell r="AP745" t="str">
            <v/>
          </cell>
          <cell r="AQ745" t="str">
            <v/>
          </cell>
          <cell r="AR745" t="str">
            <v/>
          </cell>
          <cell r="AS745" t="str">
            <v/>
          </cell>
          <cell r="AT745" t="str">
            <v/>
          </cell>
          <cell r="AU745" t="str">
            <v/>
          </cell>
          <cell r="AV745" t="str">
            <v/>
          </cell>
          <cell r="AW745" t="str">
            <v/>
          </cell>
          <cell r="AX745" t="str">
            <v/>
          </cell>
          <cell r="AY745" t="str">
            <v/>
          </cell>
          <cell r="AZ745" t="str">
            <v/>
          </cell>
          <cell r="BA745" t="str">
            <v/>
          </cell>
          <cell r="BB745" t="str">
            <v/>
          </cell>
          <cell r="BC745" t="str">
            <v/>
          </cell>
          <cell r="BD745" t="str">
            <v/>
          </cell>
          <cell r="BE745" t="str">
            <v/>
          </cell>
          <cell r="BF745" t="str">
            <v/>
          </cell>
          <cell r="BG745" t="str">
            <v/>
          </cell>
          <cell r="BH745" t="str">
            <v/>
          </cell>
          <cell r="BI745" t="str">
            <v/>
          </cell>
          <cell r="BJ745" t="str">
            <v/>
          </cell>
          <cell r="BK745" t="str">
            <v/>
          </cell>
          <cell r="BL745" t="str">
            <v/>
          </cell>
          <cell r="BM745" t="str">
            <v/>
          </cell>
          <cell r="BN745" t="str">
            <v/>
          </cell>
          <cell r="BO745" t="str">
            <v/>
          </cell>
          <cell r="BP745">
            <v>0</v>
          </cell>
        </row>
        <row r="746">
          <cell r="A746" t="str">
            <v>Spellfire Channeler</v>
          </cell>
          <cell r="B746" t="str">
            <v>.</v>
          </cell>
          <cell r="C746">
            <v>0</v>
          </cell>
          <cell r="F746" t="str">
            <v>]Simple Weapons[</v>
          </cell>
          <cell r="G746" t="str">
            <v>1st:]Drain Charged Item (Sp)[Std action; object touched drained one</v>
          </cell>
          <cell r="H746" t="str">
            <v>][usage, converting energy into a single Spellfire energy level.</v>
          </cell>
          <cell r="I746" t="str">
            <v xml:space="preserve">][Creature can make a Will save (DC10) to avoid a held or </v>
          </cell>
          <cell r="J746" t="str">
            <v>][carried item from being drained.</v>
          </cell>
          <cell r="K746" t="str">
            <v>1st:]Increased Storage[x5 xapacity for storing Spellfire energy.</v>
          </cell>
          <cell r="L746" t="str">
            <v>][Excess dangerous, with different side effects.  See Magic of Faerun p. 39.</v>
          </cell>
          <cell r="M746" t="str">
            <v>2nd:]Improved Healing (Su)[Heals d4+1 per Spellfire energy level.</v>
          </cell>
          <cell r="N746" t="str">
            <v>3rd:]Weapon Focus (Spellfire)[</v>
          </cell>
          <cell r="O746" t="str">
            <v>4th:]Rapid Blast (Su)[As Std action, release 1 blasts of spellfire</v>
          </cell>
          <cell r="P746" t="str">
            <v>][with a -2 cumulative penalty per extra blast.</v>
          </cell>
          <cell r="Q746" t="str">
            <v xml:space="preserve">5th:]Drain Permanent Item (Sp)[Std action; object touched drained </v>
          </cell>
          <cell r="R746" t="str">
            <v xml:space="preserve">][of magic for 24 hours, converting energy into (1/2 caster level </v>
          </cell>
          <cell r="S746" t="str">
            <v xml:space="preserve">][to create) Spellfire energy levels.  Creature can make a Will save </v>
          </cell>
          <cell r="T746" t="str">
            <v>][(DC10) to avoid a held or carried item from being drained.</v>
          </cell>
          <cell r="U746" t="str">
            <v>6th:]Flight (Su)[Each Spellfire energy level allows 1 min. flight.</v>
          </cell>
          <cell r="V746" t="str">
            <v>7th:]Deflect Arrows (Su)[Per the feat. 1 energy level per use.</v>
          </cell>
          <cell r="W746" t="str">
            <v>9th:]Crown of Fire (Su)[Expend 10 spellfire energy levels / round;</v>
          </cell>
          <cell r="X746" t="str">
            <v>][Halo around head (as bright as Daylight spell); DR 10/+1;</v>
          </cell>
          <cell r="Y746" t="str">
            <v>][nonmagical weapons that strike automatically melt; grants SR 32.</v>
          </cell>
          <cell r="Z746" t="str">
            <v xml:space="preserve">10th:]Maelstrom of Fire (Su)[Spellfire energy expended in 20' radius </v>
          </cell>
          <cell r="AA746" t="str">
            <v>][spread; deals d6 damage per spellfire energy level to all in area</v>
          </cell>
          <cell r="AB746" t="str">
            <v>][(Reflex half; DC 10 + class level + CHA modifier.)</v>
          </cell>
          <cell r="AK746" t="str">
            <v/>
          </cell>
          <cell r="AL746" t="str">
            <v/>
          </cell>
          <cell r="AM746" t="str">
            <v/>
          </cell>
          <cell r="AN746" t="str">
            <v/>
          </cell>
          <cell r="AO746" t="str">
            <v/>
          </cell>
          <cell r="AP746" t="str">
            <v/>
          </cell>
          <cell r="AQ746" t="str">
            <v/>
          </cell>
          <cell r="AR746" t="str">
            <v/>
          </cell>
          <cell r="AS746" t="str">
            <v/>
          </cell>
          <cell r="AT746" t="str">
            <v/>
          </cell>
          <cell r="AU746" t="str">
            <v/>
          </cell>
          <cell r="AV746" t="str">
            <v/>
          </cell>
          <cell r="AW746" t="str">
            <v/>
          </cell>
          <cell r="AX746" t="str">
            <v/>
          </cell>
          <cell r="AY746" t="str">
            <v/>
          </cell>
          <cell r="AZ746" t="str">
            <v/>
          </cell>
          <cell r="BA746" t="str">
            <v/>
          </cell>
          <cell r="BB746" t="str">
            <v/>
          </cell>
          <cell r="BC746" t="str">
            <v/>
          </cell>
          <cell r="BD746" t="str">
            <v/>
          </cell>
          <cell r="BE746" t="str">
            <v/>
          </cell>
          <cell r="BF746" t="str">
            <v/>
          </cell>
          <cell r="BG746" t="str">
            <v/>
          </cell>
          <cell r="BH746" t="str">
            <v/>
          </cell>
          <cell r="BI746" t="str">
            <v/>
          </cell>
          <cell r="BJ746" t="str">
            <v/>
          </cell>
          <cell r="BK746" t="str">
            <v/>
          </cell>
          <cell r="BL746" t="str">
            <v/>
          </cell>
          <cell r="BM746" t="str">
            <v/>
          </cell>
          <cell r="BN746" t="str">
            <v/>
          </cell>
          <cell r="BO746" t="str">
            <v/>
          </cell>
          <cell r="BP746">
            <v>0</v>
          </cell>
        </row>
        <row r="747">
          <cell r="A747" t="str">
            <v>Spellsword</v>
          </cell>
          <cell r="B747" t="str">
            <v>Spsw</v>
          </cell>
          <cell r="C747">
            <v>0</v>
          </cell>
          <cell r="G747" t="str">
            <v>1st:]Channel Spell I (Su) (1/day)[Cast spell through weapon.</v>
          </cell>
          <cell r="H747" t="str">
            <v>][Spell must specify a target.  Can cast up to a 1st level spell through weapon.</v>
          </cell>
          <cell r="I747" t="str">
            <v>2nd:]Ignore Spell Failure (Ex)[Ignore 10% of spell failure.</v>
          </cell>
          <cell r="J747" t="str">
            <v>2nd:]Spells per day[+1 level per even level of Spellsword.</v>
          </cell>
          <cell r="K747" t="str">
            <v>3rd:]Ignore Spell Failure (Ex)[Ignore 15% of spell failure.</v>
          </cell>
          <cell r="L747" t="str">
            <v>4th:]Channel Spell II (Su) (1/day)[Cast spell through weapon.</v>
          </cell>
          <cell r="M747" t="str">
            <v>][Spell must specify a target.  Can cast up to a 2nd level spell through weapon.</v>
          </cell>
          <cell r="N747" t="str">
            <v>5th:]Ignore Spell Failure (Ex)[Ignore 20% of spell failure.</v>
          </cell>
          <cell r="O747" t="str">
            <v>6th:]Spellsword Cache[Weapon can "store" spells, like a potion.</v>
          </cell>
          <cell r="P747" t="str">
            <v>][Spellsword uses Std. Action to call spell (draws AOO).  Can touch</v>
          </cell>
          <cell r="Q747" t="str">
            <v>][weapon to another willing individual for them to be affected.  Can</v>
          </cell>
          <cell r="R747" t="str">
            <v>][store Spellsword's Level + Intelligence score 'potions' in weapon.</v>
          </cell>
          <cell r="S747" t="str">
            <v>7th:]Ignore Spell Failure (Ex)[Ignore 25% of spell failure.</v>
          </cell>
          <cell r="T747" t="str">
            <v>8th:]Bonus Feat[Bonus Fighter or Metamagic feat.</v>
          </cell>
          <cell r="U747" t="str">
            <v>9th:]Ignore Spell Failure (Ex)[Ignore 30% of spell failure.</v>
          </cell>
          <cell r="V747" t="str">
            <v>10th:]Channel Spell III (Su) (1/day)[Cast spell through weapon.</v>
          </cell>
          <cell r="W747" t="str">
            <v>][Spell must specify a target.  Can cast up to a 3rd level spell through weapon.</v>
          </cell>
          <cell r="AK747" t="str">
            <v/>
          </cell>
          <cell r="AL747" t="str">
            <v/>
          </cell>
          <cell r="AM747" t="str">
            <v/>
          </cell>
          <cell r="AN747" t="str">
            <v/>
          </cell>
          <cell r="AO747" t="str">
            <v/>
          </cell>
          <cell r="AP747" t="str">
            <v/>
          </cell>
          <cell r="AQ747" t="str">
            <v/>
          </cell>
          <cell r="AR747" t="str">
            <v/>
          </cell>
          <cell r="AS747" t="str">
            <v/>
          </cell>
          <cell r="AT747" t="str">
            <v/>
          </cell>
          <cell r="AU747" t="str">
            <v/>
          </cell>
          <cell r="AV747" t="str">
            <v/>
          </cell>
          <cell r="AW747" t="str">
            <v/>
          </cell>
          <cell r="AX747" t="str">
            <v/>
          </cell>
          <cell r="AY747" t="str">
            <v/>
          </cell>
          <cell r="AZ747" t="str">
            <v/>
          </cell>
          <cell r="BA747" t="str">
            <v/>
          </cell>
          <cell r="BB747" t="str">
            <v/>
          </cell>
          <cell r="BC747" t="str">
            <v/>
          </cell>
          <cell r="BD747" t="str">
            <v/>
          </cell>
          <cell r="BE747" t="str">
            <v/>
          </cell>
          <cell r="BF747" t="str">
            <v/>
          </cell>
          <cell r="BG747" t="str">
            <v/>
          </cell>
          <cell r="BH747" t="str">
            <v/>
          </cell>
          <cell r="BI747" t="str">
            <v/>
          </cell>
          <cell r="BJ747" t="str">
            <v/>
          </cell>
          <cell r="BK747" t="str">
            <v/>
          </cell>
          <cell r="BL747" t="str">
            <v/>
          </cell>
          <cell r="BM747" t="str">
            <v/>
          </cell>
          <cell r="BN747" t="str">
            <v/>
          </cell>
          <cell r="BO747" t="str">
            <v/>
          </cell>
          <cell r="BP747">
            <v>0</v>
          </cell>
        </row>
        <row r="748">
          <cell r="A748" t="str">
            <v>Spirit Stone Defiler</v>
          </cell>
          <cell r="B748" t="str">
            <v>Ssd</v>
          </cell>
          <cell r="C748">
            <v>0</v>
          </cell>
          <cell r="G748" t="str">
            <v>1st:]Flesh and Stone (Su)[Melee touch attack does 1d10 dmg to undead.</v>
          </cell>
          <cell r="H748" t="str">
            <v>2nd:]Spirit Stone Servants (Su)[Advance undead summoned by 0HD/20gp of spirit stone consumed during casting.</v>
          </cell>
          <cell r="I748" t="str">
            <v>3rd:]Spirit Stone Conduit (Su)[Can Heighten a spell 1 level if 100gp of spirit stone is consumed during casting.</v>
          </cell>
          <cell r="J748" t="str">
            <v>4th:]Spirit Stone Binding (Su)[Full Action to use 100gp/HD of spirit stone to control undead.</v>
          </cell>
          <cell r="K748" t="str">
            <v>][Will save (DC 8) or affected per dominate monster for 0 weeks.</v>
          </cell>
          <cell r="L748" t="str">
            <v>5th:]Memory Consumption (Su)[-2/day can melee touch attack that deals 1d6 permanent Int drain.</v>
          </cell>
          <cell r="M748" t="str">
            <v>][Within 1 day, make 10gp of 'spirit stone' per point of Int drained.</v>
          </cell>
          <cell r="N748" t="str">
            <v>][Can keep upto -200gp of 'spirit stone' created in this way.</v>
          </cell>
          <cell r="AK748" t="str">
            <v/>
          </cell>
          <cell r="AL748" t="str">
            <v/>
          </cell>
          <cell r="AM748" t="str">
            <v/>
          </cell>
          <cell r="AN748" t="str">
            <v/>
          </cell>
          <cell r="AO748" t="str">
            <v/>
          </cell>
          <cell r="AP748" t="str">
            <v/>
          </cell>
          <cell r="AQ748" t="str">
            <v/>
          </cell>
          <cell r="AR748" t="str">
            <v/>
          </cell>
          <cell r="AS748" t="str">
            <v/>
          </cell>
          <cell r="AT748" t="str">
            <v/>
          </cell>
          <cell r="AU748" t="str">
            <v/>
          </cell>
          <cell r="AV748" t="str">
            <v/>
          </cell>
          <cell r="AW748" t="str">
            <v/>
          </cell>
          <cell r="AX748" t="str">
            <v/>
          </cell>
          <cell r="AY748" t="str">
            <v/>
          </cell>
          <cell r="AZ748" t="str">
            <v/>
          </cell>
          <cell r="BA748" t="str">
            <v/>
          </cell>
          <cell r="BB748" t="str">
            <v/>
          </cell>
          <cell r="BC748" t="str">
            <v/>
          </cell>
          <cell r="BD748" t="str">
            <v/>
          </cell>
          <cell r="BE748" t="str">
            <v/>
          </cell>
          <cell r="BF748" t="str">
            <v/>
          </cell>
          <cell r="BG748" t="str">
            <v/>
          </cell>
          <cell r="BH748" t="str">
            <v/>
          </cell>
          <cell r="BI748" t="str">
            <v/>
          </cell>
          <cell r="BJ748" t="str">
            <v/>
          </cell>
          <cell r="BK748" t="str">
            <v/>
          </cell>
          <cell r="BL748" t="str">
            <v/>
          </cell>
          <cell r="BM748" t="str">
            <v/>
          </cell>
          <cell r="BN748" t="str">
            <v/>
          </cell>
          <cell r="BO748" t="str">
            <v/>
          </cell>
          <cell r="BP748">
            <v>0</v>
          </cell>
        </row>
        <row r="749">
          <cell r="A749" t="str">
            <v>Spur Lord</v>
          </cell>
          <cell r="B749" t="str">
            <v>.</v>
          </cell>
          <cell r="C749">
            <v>0</v>
          </cell>
          <cell r="F749" t="str">
            <v>]Longsword, one other simple, martial weapon[</v>
          </cell>
          <cell r="G749" t="str">
            <v>1st:]Dark Bond (Su)[Immune to any spell, spell-like ability, or supernatural ability</v>
          </cell>
          <cell r="H749" t="str">
            <v>][that originates from the powers of Cyric.</v>
          </cell>
          <cell r="I749" t="str">
            <v>2nd:]Secret Blade (Su)[Hide an item as if wearing gloves of storing.</v>
          </cell>
          <cell r="J749" t="str">
            <v>3rd:]Dark Flames (Su)[Negative energy ranged touch attack (10') that deals 0d6 damage.</v>
          </cell>
          <cell r="K749" t="str">
            <v>][Heals rather than damages undead.  Can be used -1 time(s) per day.</v>
          </cell>
          <cell r="L749" t="str">
            <v>4th:]Cyric's Glory (Sp)[+4 bonus to CHA &amp; +2 bonus to Will Saves 1/day for -1 minutes.</v>
          </cell>
          <cell r="M749" t="str">
            <v xml:space="preserve">5th:]Flesh of the Prince (Su)[As Cyric's Glory, plus any weapon wielded becomes a +1 flaming weapon, </v>
          </cell>
          <cell r="N749" t="str">
            <v>][+2 natural armor bonus, &amp; +2 deflection bonus to AC.  Lasts for-1 rounds.</v>
          </cell>
          <cell r="O749" t="str">
            <v>][When done, the Spur Lord is fatigued until they are able to rest for 1 minute.</v>
          </cell>
          <cell r="AK749" t="str">
            <v/>
          </cell>
          <cell r="AL749" t="str">
            <v/>
          </cell>
          <cell r="AM749" t="str">
            <v/>
          </cell>
          <cell r="AN749" t="str">
            <v/>
          </cell>
          <cell r="AO749" t="str">
            <v/>
          </cell>
          <cell r="AP749" t="str">
            <v/>
          </cell>
          <cell r="AQ749" t="str">
            <v/>
          </cell>
          <cell r="AR749" t="str">
            <v/>
          </cell>
          <cell r="AS749" t="str">
            <v/>
          </cell>
          <cell r="AT749" t="str">
            <v/>
          </cell>
          <cell r="AU749" t="str">
            <v/>
          </cell>
          <cell r="AV749" t="str">
            <v/>
          </cell>
          <cell r="AW749" t="str">
            <v/>
          </cell>
          <cell r="AX749" t="str">
            <v/>
          </cell>
          <cell r="AY749" t="str">
            <v/>
          </cell>
          <cell r="AZ749" t="str">
            <v/>
          </cell>
          <cell r="BA749" t="str">
            <v/>
          </cell>
          <cell r="BB749" t="str">
            <v/>
          </cell>
          <cell r="BC749" t="str">
            <v/>
          </cell>
          <cell r="BD749" t="str">
            <v/>
          </cell>
          <cell r="BE749" t="str">
            <v/>
          </cell>
          <cell r="BF749" t="str">
            <v/>
          </cell>
          <cell r="BG749" t="str">
            <v/>
          </cell>
          <cell r="BH749" t="str">
            <v/>
          </cell>
          <cell r="BI749" t="str">
            <v/>
          </cell>
          <cell r="BJ749" t="str">
            <v/>
          </cell>
          <cell r="BK749" t="str">
            <v/>
          </cell>
          <cell r="BL749" t="str">
            <v/>
          </cell>
          <cell r="BM749" t="str">
            <v/>
          </cell>
          <cell r="BN749" t="str">
            <v/>
          </cell>
          <cell r="BO749" t="str">
            <v/>
          </cell>
          <cell r="BP749">
            <v>0</v>
          </cell>
        </row>
        <row r="750">
          <cell r="A750" t="str">
            <v>Spymaster</v>
          </cell>
          <cell r="C750">
            <v>0</v>
          </cell>
          <cell r="AK750" t="str">
            <v/>
          </cell>
          <cell r="AL750" t="str">
            <v/>
          </cell>
          <cell r="AM750" t="str">
            <v/>
          </cell>
          <cell r="AN750" t="str">
            <v/>
          </cell>
          <cell r="AO750" t="str">
            <v/>
          </cell>
          <cell r="AP750" t="str">
            <v/>
          </cell>
          <cell r="AQ750" t="str">
            <v/>
          </cell>
          <cell r="AR750" t="str">
            <v/>
          </cell>
          <cell r="AS750" t="str">
            <v/>
          </cell>
          <cell r="AT750" t="str">
            <v/>
          </cell>
          <cell r="AU750" t="str">
            <v/>
          </cell>
          <cell r="AV750" t="str">
            <v/>
          </cell>
          <cell r="AW750" t="str">
            <v/>
          </cell>
          <cell r="AX750" t="str">
            <v/>
          </cell>
          <cell r="AY750" t="str">
            <v/>
          </cell>
          <cell r="AZ750" t="str">
            <v/>
          </cell>
          <cell r="BA750" t="str">
            <v/>
          </cell>
          <cell r="BB750" t="str">
            <v/>
          </cell>
          <cell r="BC750" t="str">
            <v/>
          </cell>
          <cell r="BD750" t="str">
            <v/>
          </cell>
          <cell r="BE750" t="str">
            <v/>
          </cell>
          <cell r="BF750" t="str">
            <v/>
          </cell>
          <cell r="BG750" t="str">
            <v/>
          </cell>
          <cell r="BH750" t="str">
            <v/>
          </cell>
          <cell r="BI750" t="str">
            <v/>
          </cell>
          <cell r="BJ750" t="str">
            <v/>
          </cell>
          <cell r="BK750" t="str">
            <v/>
          </cell>
          <cell r="BL750" t="str">
            <v/>
          </cell>
          <cell r="BM750" t="str">
            <v/>
          </cell>
          <cell r="BN750" t="str">
            <v/>
          </cell>
          <cell r="BO750" t="str">
            <v/>
          </cell>
          <cell r="BP750">
            <v>0</v>
          </cell>
        </row>
        <row r="751">
          <cell r="A751" t="str">
            <v>Stalker of the Silent Path</v>
          </cell>
          <cell r="C751">
            <v>0</v>
          </cell>
          <cell r="AK751" t="str">
            <v/>
          </cell>
          <cell r="AL751" t="str">
            <v/>
          </cell>
          <cell r="AM751" t="str">
            <v/>
          </cell>
          <cell r="AN751" t="str">
            <v/>
          </cell>
          <cell r="AO751" t="str">
            <v/>
          </cell>
          <cell r="AP751" t="str">
            <v/>
          </cell>
          <cell r="AQ751" t="str">
            <v/>
          </cell>
          <cell r="AR751" t="str">
            <v/>
          </cell>
          <cell r="AS751" t="str">
            <v/>
          </cell>
          <cell r="AT751" t="str">
            <v/>
          </cell>
          <cell r="AU751" t="str">
            <v/>
          </cell>
          <cell r="AV751" t="str">
            <v/>
          </cell>
          <cell r="AW751" t="str">
            <v/>
          </cell>
          <cell r="AX751" t="str">
            <v/>
          </cell>
          <cell r="AY751" t="str">
            <v/>
          </cell>
          <cell r="AZ751" t="str">
            <v/>
          </cell>
          <cell r="BA751" t="str">
            <v/>
          </cell>
          <cell r="BB751" t="str">
            <v/>
          </cell>
          <cell r="BC751" t="str">
            <v/>
          </cell>
          <cell r="BD751" t="str">
            <v/>
          </cell>
          <cell r="BE751" t="str">
            <v/>
          </cell>
          <cell r="BF751" t="str">
            <v/>
          </cell>
          <cell r="BG751" t="str">
            <v/>
          </cell>
          <cell r="BH751" t="str">
            <v/>
          </cell>
          <cell r="BI751" t="str">
            <v/>
          </cell>
          <cell r="BJ751" t="str">
            <v/>
          </cell>
          <cell r="BK751" t="str">
            <v/>
          </cell>
          <cell r="BL751" t="str">
            <v/>
          </cell>
          <cell r="BM751" t="str">
            <v/>
          </cell>
          <cell r="BN751" t="str">
            <v/>
          </cell>
          <cell r="BO751" t="str">
            <v/>
          </cell>
          <cell r="BP751">
            <v>0</v>
          </cell>
        </row>
        <row r="752">
          <cell r="A752" t="str">
            <v>Stonehound</v>
          </cell>
          <cell r="B752" t="str">
            <v>Sth</v>
          </cell>
          <cell r="C752">
            <v>0</v>
          </cell>
          <cell r="D752" t="str">
            <v>]Light, Medium Armor[</v>
          </cell>
          <cell r="E752" t="str">
            <v>]Shield Use[</v>
          </cell>
          <cell r="F752" t="str">
            <v>]Simple, Martial Weapons[</v>
          </cell>
          <cell r="G752" t="str">
            <v>1st:]Stonelore (Ex)[+2 to Wilderness Lore while in any dugeon or underground environment.</v>
          </cell>
          <cell r="H752" t="str">
            <v>2nd:]Sneak Attack (Ex)[+0d6</v>
          </cell>
          <cell r="I752" t="str">
            <v>4th:]Improved Tracking (Ex)[Can move at full speed while tracking.</v>
          </cell>
          <cell r="J752" t="str">
            <v>8th:]Find the Path (Ex)[1/day cast find the path as a level 0 cleric.</v>
          </cell>
          <cell r="AK752" t="str">
            <v/>
          </cell>
          <cell r="AL752" t="str">
            <v/>
          </cell>
          <cell r="AM752" t="str">
            <v/>
          </cell>
          <cell r="AN752" t="str">
            <v/>
          </cell>
          <cell r="AO752" t="str">
            <v/>
          </cell>
          <cell r="AP752" t="str">
            <v/>
          </cell>
          <cell r="AQ752" t="str">
            <v/>
          </cell>
          <cell r="AR752" t="str">
            <v/>
          </cell>
          <cell r="AS752" t="str">
            <v/>
          </cell>
          <cell r="AT752" t="str">
            <v/>
          </cell>
          <cell r="AU752" t="str">
            <v/>
          </cell>
          <cell r="AV752" t="str">
            <v/>
          </cell>
          <cell r="AW752" t="str">
            <v/>
          </cell>
          <cell r="AX752" t="str">
            <v/>
          </cell>
          <cell r="AY752" t="str">
            <v/>
          </cell>
          <cell r="AZ752" t="str">
            <v/>
          </cell>
          <cell r="BA752" t="str">
            <v/>
          </cell>
          <cell r="BB752" t="str">
            <v/>
          </cell>
          <cell r="BC752" t="str">
            <v/>
          </cell>
          <cell r="BD752" t="str">
            <v/>
          </cell>
          <cell r="BE752" t="str">
            <v/>
          </cell>
          <cell r="BF752" t="str">
            <v/>
          </cell>
          <cell r="BG752" t="str">
            <v/>
          </cell>
          <cell r="BH752" t="str">
            <v/>
          </cell>
          <cell r="BI752" t="str">
            <v/>
          </cell>
          <cell r="BJ752" t="str">
            <v/>
          </cell>
          <cell r="BK752" t="str">
            <v/>
          </cell>
          <cell r="BL752" t="str">
            <v/>
          </cell>
          <cell r="BM752" t="str">
            <v/>
          </cell>
          <cell r="BN752" t="str">
            <v/>
          </cell>
          <cell r="BO752" t="str">
            <v/>
          </cell>
          <cell r="BP752">
            <v>0</v>
          </cell>
        </row>
        <row r="753">
          <cell r="A753" t="str">
            <v>Stonelord</v>
          </cell>
          <cell r="C753">
            <v>0</v>
          </cell>
          <cell r="AK753" t="str">
            <v/>
          </cell>
          <cell r="AL753" t="str">
            <v/>
          </cell>
          <cell r="AM753" t="str">
            <v/>
          </cell>
          <cell r="AN753" t="str">
            <v/>
          </cell>
          <cell r="AO753" t="str">
            <v/>
          </cell>
          <cell r="AP753" t="str">
            <v/>
          </cell>
          <cell r="AQ753" t="str">
            <v/>
          </cell>
          <cell r="AR753" t="str">
            <v/>
          </cell>
          <cell r="AS753" t="str">
            <v/>
          </cell>
          <cell r="AT753" t="str">
            <v/>
          </cell>
          <cell r="AU753" t="str">
            <v/>
          </cell>
          <cell r="AV753" t="str">
            <v/>
          </cell>
          <cell r="AW753" t="str">
            <v/>
          </cell>
          <cell r="AX753" t="str">
            <v/>
          </cell>
          <cell r="AY753" t="str">
            <v/>
          </cell>
          <cell r="AZ753" t="str">
            <v/>
          </cell>
          <cell r="BA753" t="str">
            <v/>
          </cell>
          <cell r="BB753" t="str">
            <v/>
          </cell>
          <cell r="BC753" t="str">
            <v/>
          </cell>
          <cell r="BD753" t="str">
            <v/>
          </cell>
          <cell r="BE753" t="str">
            <v/>
          </cell>
          <cell r="BF753" t="str">
            <v/>
          </cell>
          <cell r="BG753" t="str">
            <v/>
          </cell>
          <cell r="BH753" t="str">
            <v/>
          </cell>
          <cell r="BI753" t="str">
            <v/>
          </cell>
          <cell r="BJ753" t="str">
            <v/>
          </cell>
          <cell r="BK753" t="str">
            <v/>
          </cell>
          <cell r="BL753" t="str">
            <v/>
          </cell>
          <cell r="BM753" t="str">
            <v/>
          </cell>
          <cell r="BN753" t="str">
            <v/>
          </cell>
          <cell r="BO753" t="str">
            <v/>
          </cell>
          <cell r="BP753">
            <v>0</v>
          </cell>
        </row>
        <row r="754">
          <cell r="A754" t="str">
            <v>Stonesinger</v>
          </cell>
          <cell r="B754" t="str">
            <v>Sts</v>
          </cell>
          <cell r="C754">
            <v>0</v>
          </cell>
          <cell r="G754" t="str">
            <v>1st:]Stonesong - Guiding Song (Su)[11+ ranks in perfrom, increase ally's speed by 20' if on the ground.</v>
          </cell>
          <cell r="H754" t="str">
            <v>][Lasts for 5 rounds after sining stops.</v>
          </cell>
          <cell r="I754" t="str">
            <v>][All stonesongs have the following properties:</v>
          </cell>
          <cell r="J754" t="str">
            <v>][0 uses/day.  (Different songs all count toward this total.)</v>
          </cell>
          <cell r="K754" t="str">
            <v>][Can only sing while touching the groud &amp; only affects those who are touching it as well.</v>
          </cell>
          <cell r="L754" t="str">
            <v>2nd:]Stonesong - Stonefist Melody (Su)[12+ ranks in perfrom, grant allies +2 to hit &amp; damage.</v>
          </cell>
          <cell r="M754" t="str">
            <v>][Lasts for 5 rounds after sining stops.</v>
          </cell>
          <cell r="N754" t="str">
            <v>3rd:]Stonesong - Holdfast Dirge (Sp)[13+ ranks in perfrom, foes must save (Will DC 11) or have 1/2 move.</v>
          </cell>
          <cell r="O754" t="str">
            <v>][Ends immidiately after sining stops.</v>
          </cell>
          <cell r="P754" t="str">
            <v>4th:]Stonesong - Bolstering Oratory (Su)[14+ ranks in perfrom, grant allies +1 natural AC &amp; 1d10 temp hps.</v>
          </cell>
          <cell r="Q754" t="str">
            <v>][Lasts for 5 rounds after sining stops.</v>
          </cell>
          <cell r="R754" t="str">
            <v>5th:]Stonesong - Earthbending Melody (Sp)[15+ ranks in perfrom, dominate monster (earth subtype only) per the spell.</v>
          </cell>
          <cell r="S754" t="str">
            <v>][(DC 17)  Counts as 2 uses.</v>
          </cell>
          <cell r="T754" t="str">
            <v>6th:]Stonesong - Shaping Song (Sp)[16+ ranks in perfrom, stone shape as a level 0 sorcerer.  Counts as 3 uses.</v>
          </cell>
          <cell r="U754" t="str">
            <v>7th:]Stonesong - Song of Passage (Sp)[17+ ranks in perfrom, passwall as a level 0 sorcerer.  Counts as 3 uses.</v>
          </cell>
          <cell r="V754" t="str">
            <v>8th:]Stonesong - Child of the Earth Ballad (Su)[18+ ranks in perfrom, grant an ally +4 natural AC, DR 10/+2, 25% fortification.</v>
          </cell>
          <cell r="W754" t="str">
            <v>][Ends immidiately after sining stops.  Counts as 4 uses.</v>
          </cell>
          <cell r="X754" t="str">
            <v>9th:]Stonesong - Stoneheart Chant (Sp)[19+ ranks in perfrom, grant an ally DR 15/+3 &amp; 2d10 temp hps.</v>
          </cell>
          <cell r="Y754" t="str">
            <v>][Ends immidiately after sining stops.  Counts as 3 uses.</v>
          </cell>
          <cell r="Z754" t="str">
            <v>10th:]Stone Conduit (Su)[Creatures within 60' no longer have to hear the song to be affected.</v>
          </cell>
          <cell r="AA754" t="str">
            <v>10th:]Stonesong - Earthmoving Oratory (Sp)[20+ ranks in perfrom, summon greater eath elemental as 17th level sorcerer.</v>
          </cell>
          <cell r="AB754" t="str">
            <v>][Lasts 1 round per rank in perform.  Counts as 4 uses.</v>
          </cell>
          <cell r="AK754" t="str">
            <v/>
          </cell>
          <cell r="AL754" t="str">
            <v/>
          </cell>
          <cell r="AM754" t="str">
            <v/>
          </cell>
          <cell r="AN754" t="str">
            <v/>
          </cell>
          <cell r="AO754" t="str">
            <v/>
          </cell>
          <cell r="AP754" t="str">
            <v/>
          </cell>
          <cell r="AQ754" t="str">
            <v/>
          </cell>
          <cell r="AR754" t="str">
            <v/>
          </cell>
          <cell r="AS754" t="str">
            <v/>
          </cell>
          <cell r="AT754" t="str">
            <v/>
          </cell>
          <cell r="AU754" t="str">
            <v/>
          </cell>
          <cell r="AV754" t="str">
            <v/>
          </cell>
          <cell r="AW754" t="str">
            <v/>
          </cell>
          <cell r="AX754" t="str">
            <v/>
          </cell>
          <cell r="AY754" t="str">
            <v/>
          </cell>
          <cell r="AZ754" t="str">
            <v/>
          </cell>
          <cell r="BA754" t="str">
            <v/>
          </cell>
          <cell r="BB754" t="str">
            <v/>
          </cell>
          <cell r="BC754" t="str">
            <v/>
          </cell>
          <cell r="BD754" t="str">
            <v/>
          </cell>
          <cell r="BE754" t="str">
            <v/>
          </cell>
          <cell r="BF754" t="str">
            <v/>
          </cell>
          <cell r="BG754" t="str">
            <v/>
          </cell>
          <cell r="BH754" t="str">
            <v/>
          </cell>
          <cell r="BI754" t="str">
            <v/>
          </cell>
          <cell r="BJ754" t="str">
            <v/>
          </cell>
          <cell r="BK754" t="str">
            <v/>
          </cell>
          <cell r="BL754" t="str">
            <v/>
          </cell>
          <cell r="BM754" t="str">
            <v/>
          </cell>
          <cell r="BN754" t="str">
            <v/>
          </cell>
          <cell r="BO754" t="str">
            <v/>
          </cell>
          <cell r="BP754">
            <v>0</v>
          </cell>
        </row>
        <row r="755">
          <cell r="A755" t="str">
            <v>Storm Legion, The</v>
          </cell>
          <cell r="C755">
            <v>0</v>
          </cell>
          <cell r="AK755" t="str">
            <v/>
          </cell>
          <cell r="AL755" t="str">
            <v/>
          </cell>
          <cell r="AM755" t="str">
            <v/>
          </cell>
          <cell r="AN755" t="str">
            <v/>
          </cell>
          <cell r="AO755" t="str">
            <v/>
          </cell>
          <cell r="AP755" t="str">
            <v/>
          </cell>
          <cell r="AQ755" t="str">
            <v/>
          </cell>
          <cell r="AR755" t="str">
            <v/>
          </cell>
          <cell r="AS755" t="str">
            <v/>
          </cell>
          <cell r="AT755" t="str">
            <v/>
          </cell>
          <cell r="AU755" t="str">
            <v/>
          </cell>
          <cell r="AV755" t="str">
            <v/>
          </cell>
          <cell r="AW755" t="str">
            <v/>
          </cell>
          <cell r="AX755" t="str">
            <v/>
          </cell>
          <cell r="AY755" t="str">
            <v/>
          </cell>
          <cell r="AZ755" t="str">
            <v/>
          </cell>
          <cell r="BA755" t="str">
            <v/>
          </cell>
          <cell r="BB755" t="str">
            <v/>
          </cell>
          <cell r="BC755" t="str">
            <v/>
          </cell>
          <cell r="BD755" t="str">
            <v/>
          </cell>
          <cell r="BE755" t="str">
            <v/>
          </cell>
          <cell r="BF755" t="str">
            <v/>
          </cell>
          <cell r="BG755" t="str">
            <v/>
          </cell>
          <cell r="BH755" t="str">
            <v/>
          </cell>
          <cell r="BI755" t="str">
            <v/>
          </cell>
          <cell r="BJ755" t="str">
            <v/>
          </cell>
          <cell r="BK755" t="str">
            <v/>
          </cell>
          <cell r="BL755" t="str">
            <v/>
          </cell>
          <cell r="BM755" t="str">
            <v/>
          </cell>
          <cell r="BN755" t="str">
            <v/>
          </cell>
          <cell r="BO755" t="str">
            <v/>
          </cell>
          <cell r="BP755">
            <v>0</v>
          </cell>
        </row>
        <row r="756">
          <cell r="A756" t="str">
            <v>Stormhammer</v>
          </cell>
          <cell r="B756" t="str">
            <v>Sth</v>
          </cell>
          <cell r="C756">
            <v>0</v>
          </cell>
          <cell r="G756" t="str">
            <v>1st:]Throw Battlehammer (Ex)[Throw batttle hammer with 10' range increment.</v>
          </cell>
          <cell r="H756" t="str">
            <v>2nd:]Smite (Su)[1/day +4 to hit, +0 to damage.</v>
          </cell>
          <cell r="I756" t="str">
            <v>3rd:]Mighty Blow (Ex)[Power Attack (any weapon) &amp; Ranged Power Attack (battle hammer only) as per the feats.</v>
          </cell>
          <cell r="J756" t="str">
            <v>4th:]Turning Attack (Ex)[Standard Atction to turn &amp; attack simultaniously with battlehammer.  Target must be undead.</v>
          </cell>
          <cell r="K756" t="str">
            <v>5th:]Call Battlehammer (Su)[-2/day Free Action to call battlehammer from up to 1 mile away.</v>
          </cell>
          <cell r="L756" t="str">
            <v>][Appears at the beginning of the following round.</v>
          </cell>
          <cell r="AK756" t="str">
            <v/>
          </cell>
          <cell r="AL756" t="str">
            <v/>
          </cell>
          <cell r="AM756" t="str">
            <v/>
          </cell>
          <cell r="AN756" t="str">
            <v/>
          </cell>
          <cell r="AO756" t="str">
            <v/>
          </cell>
          <cell r="AP756" t="str">
            <v/>
          </cell>
          <cell r="AQ756" t="str">
            <v/>
          </cell>
          <cell r="AR756" t="str">
            <v/>
          </cell>
          <cell r="AS756" t="str">
            <v/>
          </cell>
          <cell r="AT756" t="str">
            <v/>
          </cell>
          <cell r="AU756" t="str">
            <v/>
          </cell>
          <cell r="AV756" t="str">
            <v/>
          </cell>
          <cell r="AW756" t="str">
            <v/>
          </cell>
          <cell r="AX756" t="str">
            <v/>
          </cell>
          <cell r="AY756" t="str">
            <v/>
          </cell>
          <cell r="AZ756" t="str">
            <v/>
          </cell>
          <cell r="BA756" t="str">
            <v/>
          </cell>
          <cell r="BB756" t="str">
            <v/>
          </cell>
          <cell r="BC756" t="str">
            <v/>
          </cell>
          <cell r="BD756" t="str">
            <v/>
          </cell>
          <cell r="BE756" t="str">
            <v/>
          </cell>
          <cell r="BF756" t="str">
            <v/>
          </cell>
          <cell r="BG756" t="str">
            <v/>
          </cell>
          <cell r="BH756" t="str">
            <v/>
          </cell>
          <cell r="BI756" t="str">
            <v/>
          </cell>
          <cell r="BJ756" t="str">
            <v/>
          </cell>
          <cell r="BK756" t="str">
            <v/>
          </cell>
          <cell r="BL756" t="str">
            <v/>
          </cell>
          <cell r="BM756" t="str">
            <v/>
          </cell>
          <cell r="BN756" t="str">
            <v/>
          </cell>
          <cell r="BO756" t="str">
            <v/>
          </cell>
          <cell r="BP756">
            <v>0</v>
          </cell>
        </row>
        <row r="757">
          <cell r="A757" t="str">
            <v>Stormlord</v>
          </cell>
          <cell r="C757">
            <v>0</v>
          </cell>
          <cell r="AK757" t="str">
            <v/>
          </cell>
          <cell r="AL757" t="str">
            <v/>
          </cell>
          <cell r="AM757" t="str">
            <v/>
          </cell>
          <cell r="AN757" t="str">
            <v/>
          </cell>
          <cell r="AO757" t="str">
            <v/>
          </cell>
          <cell r="AP757" t="str">
            <v/>
          </cell>
          <cell r="AQ757" t="str">
            <v/>
          </cell>
          <cell r="AR757" t="str">
            <v/>
          </cell>
          <cell r="AS757" t="str">
            <v/>
          </cell>
          <cell r="AT757" t="str">
            <v/>
          </cell>
          <cell r="AU757" t="str">
            <v/>
          </cell>
          <cell r="AV757" t="str">
            <v/>
          </cell>
          <cell r="AW757" t="str">
            <v/>
          </cell>
          <cell r="AX757" t="str">
            <v/>
          </cell>
          <cell r="AY757" t="str">
            <v/>
          </cell>
          <cell r="AZ757" t="str">
            <v/>
          </cell>
          <cell r="BA757" t="str">
            <v/>
          </cell>
          <cell r="BB757" t="str">
            <v/>
          </cell>
          <cell r="BC757" t="str">
            <v/>
          </cell>
          <cell r="BD757" t="str">
            <v/>
          </cell>
          <cell r="BE757" t="str">
            <v/>
          </cell>
          <cell r="BF757" t="str">
            <v/>
          </cell>
          <cell r="BG757" t="str">
            <v/>
          </cell>
          <cell r="BH757" t="str">
            <v/>
          </cell>
          <cell r="BI757" t="str">
            <v/>
          </cell>
          <cell r="BJ757" t="str">
            <v/>
          </cell>
          <cell r="BK757" t="str">
            <v/>
          </cell>
          <cell r="BL757" t="str">
            <v/>
          </cell>
          <cell r="BM757" t="str">
            <v/>
          </cell>
          <cell r="BN757" t="str">
            <v/>
          </cell>
          <cell r="BO757" t="str">
            <v/>
          </cell>
          <cell r="BP757">
            <v>0</v>
          </cell>
        </row>
        <row r="758">
          <cell r="A758" t="str">
            <v>Strifeleader</v>
          </cell>
          <cell r="C758">
            <v>0</v>
          </cell>
          <cell r="AK758" t="str">
            <v/>
          </cell>
          <cell r="AL758" t="str">
            <v/>
          </cell>
          <cell r="AM758" t="str">
            <v/>
          </cell>
          <cell r="AN758" t="str">
            <v/>
          </cell>
          <cell r="AO758" t="str">
            <v/>
          </cell>
          <cell r="AP758" t="str">
            <v/>
          </cell>
          <cell r="AQ758" t="str">
            <v/>
          </cell>
          <cell r="AR758" t="str">
            <v/>
          </cell>
          <cell r="AS758" t="str">
            <v/>
          </cell>
          <cell r="AT758" t="str">
            <v/>
          </cell>
          <cell r="AU758" t="str">
            <v/>
          </cell>
          <cell r="AV758" t="str">
            <v/>
          </cell>
          <cell r="AW758" t="str">
            <v/>
          </cell>
          <cell r="AX758" t="str">
            <v/>
          </cell>
          <cell r="AY758" t="str">
            <v/>
          </cell>
          <cell r="AZ758" t="str">
            <v/>
          </cell>
          <cell r="BA758" t="str">
            <v/>
          </cell>
          <cell r="BB758" t="str">
            <v/>
          </cell>
          <cell r="BC758" t="str">
            <v/>
          </cell>
          <cell r="BD758" t="str">
            <v/>
          </cell>
          <cell r="BE758" t="str">
            <v/>
          </cell>
          <cell r="BF758" t="str">
            <v/>
          </cell>
          <cell r="BG758" t="str">
            <v/>
          </cell>
          <cell r="BH758" t="str">
            <v/>
          </cell>
          <cell r="BI758" t="str">
            <v/>
          </cell>
          <cell r="BJ758" t="str">
            <v/>
          </cell>
          <cell r="BK758" t="str">
            <v/>
          </cell>
          <cell r="BL758" t="str">
            <v/>
          </cell>
          <cell r="BM758" t="str">
            <v/>
          </cell>
          <cell r="BN758" t="str">
            <v/>
          </cell>
          <cell r="BO758" t="str">
            <v/>
          </cell>
          <cell r="BP758">
            <v>0</v>
          </cell>
        </row>
        <row r="759">
          <cell r="A759" t="str">
            <v>Student of the Dragon</v>
          </cell>
          <cell r="B759" t="str">
            <v>.</v>
          </cell>
          <cell r="C759">
            <v>0</v>
          </cell>
          <cell r="G759" t="str">
            <v>1st:]Wings of the Dragon (Su)[Jumping distance no longer limited by height.  Can stop &amp; turn mid-jump.</v>
          </cell>
          <cell r="H759" t="str">
            <v>2nd:]Strength of the Dragon (Su)[2x unarmed damage against objects.</v>
          </cell>
          <cell r="I759" t="str">
            <v>3rd:]Eyes of the Dragon (Su)[Darkvision 60'</v>
          </cell>
          <cell r="J759" t="str">
            <v>4th:]Fist of the Dragon (Su)[Choose an energy type - acid, cold, electricity, fire.</v>
          </cell>
          <cell r="K759" t="str">
            <v>][+1 elemental damage to unarmed strikes.</v>
          </cell>
          <cell r="L759" t="str">
            <v>5th:]Tactics of the Dragon (Su)[Can attack while in mid-jump.</v>
          </cell>
          <cell r="M759" t="str">
            <v>6th:]Roar of the Dragon (Sp)[3/day 60' cone of fear as per cause fear.  (DC 10)</v>
          </cell>
          <cell r="N759" t="str">
            <v>7th:]Fury of the Dragon (Ex)[Unarmed crit multiplier increases by one step.  (3x to 4x, etc…)</v>
          </cell>
          <cell r="O759" t="str">
            <v>9th:]Thunder of the Dragon (Su)[3/day leap to attack opponent within 5'.  +4 to hit, 2x damage.</v>
          </cell>
          <cell r="P759" t="str">
            <v>][Upon ipact, creates a sound burst as a level 0 cleric.</v>
          </cell>
          <cell r="Q759" t="str">
            <v>10th:]Spirit of the Dragon (Su)[Fly at standard speed with perfect maneuverability.</v>
          </cell>
          <cell r="AK759" t="str">
            <v/>
          </cell>
          <cell r="AL759" t="str">
            <v/>
          </cell>
          <cell r="AM759" t="str">
            <v/>
          </cell>
          <cell r="AN759" t="str">
            <v/>
          </cell>
          <cell r="AO759" t="str">
            <v/>
          </cell>
          <cell r="AP759" t="str">
            <v/>
          </cell>
          <cell r="AQ759" t="str">
            <v/>
          </cell>
          <cell r="AR759" t="str">
            <v/>
          </cell>
          <cell r="AS759" t="str">
            <v/>
          </cell>
          <cell r="AT759" t="str">
            <v/>
          </cell>
          <cell r="AU759" t="str">
            <v/>
          </cell>
          <cell r="AV759" t="str">
            <v/>
          </cell>
          <cell r="AW759" t="str">
            <v/>
          </cell>
          <cell r="AX759" t="str">
            <v/>
          </cell>
          <cell r="AY759" t="str">
            <v/>
          </cell>
          <cell r="AZ759" t="str">
            <v/>
          </cell>
          <cell r="BA759" t="str">
            <v/>
          </cell>
          <cell r="BB759" t="str">
            <v/>
          </cell>
          <cell r="BC759" t="str">
            <v/>
          </cell>
          <cell r="BD759" t="str">
            <v/>
          </cell>
          <cell r="BE759" t="str">
            <v/>
          </cell>
          <cell r="BF759" t="str">
            <v/>
          </cell>
          <cell r="BG759" t="str">
            <v/>
          </cell>
          <cell r="BH759" t="str">
            <v/>
          </cell>
          <cell r="BI759" t="str">
            <v/>
          </cell>
          <cell r="BJ759" t="str">
            <v/>
          </cell>
          <cell r="BK759" t="str">
            <v/>
          </cell>
          <cell r="BL759" t="str">
            <v/>
          </cell>
          <cell r="BM759" t="str">
            <v/>
          </cell>
          <cell r="BN759" t="str">
            <v/>
          </cell>
          <cell r="BO759" t="str">
            <v/>
          </cell>
          <cell r="BP759">
            <v>0</v>
          </cell>
        </row>
        <row r="760">
          <cell r="A760" t="str">
            <v>Submissive</v>
          </cell>
          <cell r="C760">
            <v>0</v>
          </cell>
          <cell r="AK760" t="str">
            <v/>
          </cell>
          <cell r="AL760" t="str">
            <v/>
          </cell>
          <cell r="AM760" t="str">
            <v/>
          </cell>
          <cell r="AN760" t="str">
            <v/>
          </cell>
          <cell r="AO760" t="str">
            <v/>
          </cell>
          <cell r="AP760" t="str">
            <v/>
          </cell>
          <cell r="AQ760" t="str">
            <v/>
          </cell>
          <cell r="AR760" t="str">
            <v/>
          </cell>
          <cell r="AS760" t="str">
            <v/>
          </cell>
          <cell r="AT760" t="str">
            <v/>
          </cell>
          <cell r="AU760" t="str">
            <v/>
          </cell>
          <cell r="AV760" t="str">
            <v/>
          </cell>
          <cell r="AW760" t="str">
            <v/>
          </cell>
          <cell r="AX760" t="str">
            <v/>
          </cell>
          <cell r="AY760" t="str">
            <v/>
          </cell>
          <cell r="AZ760" t="str">
            <v/>
          </cell>
          <cell r="BA760" t="str">
            <v/>
          </cell>
          <cell r="BB760" t="str">
            <v/>
          </cell>
          <cell r="BC760" t="str">
            <v/>
          </cell>
          <cell r="BD760" t="str">
            <v/>
          </cell>
          <cell r="BE760" t="str">
            <v/>
          </cell>
          <cell r="BF760" t="str">
            <v/>
          </cell>
          <cell r="BG760" t="str">
            <v/>
          </cell>
          <cell r="BH760" t="str">
            <v/>
          </cell>
          <cell r="BI760" t="str">
            <v/>
          </cell>
          <cell r="BJ760" t="str">
            <v/>
          </cell>
          <cell r="BK760" t="str">
            <v/>
          </cell>
          <cell r="BL760" t="str">
            <v/>
          </cell>
          <cell r="BM760" t="str">
            <v/>
          </cell>
          <cell r="BN760" t="str">
            <v/>
          </cell>
          <cell r="BO760" t="str">
            <v/>
          </cell>
          <cell r="BP760">
            <v>0</v>
          </cell>
        </row>
        <row r="761">
          <cell r="A761" t="str">
            <v>Sunknight</v>
          </cell>
          <cell r="C761">
            <v>0</v>
          </cell>
          <cell r="AK761" t="str">
            <v/>
          </cell>
          <cell r="AL761" t="str">
            <v/>
          </cell>
          <cell r="AM761" t="str">
            <v/>
          </cell>
          <cell r="AN761" t="str">
            <v/>
          </cell>
          <cell r="AO761" t="str">
            <v/>
          </cell>
          <cell r="AP761" t="str">
            <v/>
          </cell>
          <cell r="AQ761" t="str">
            <v/>
          </cell>
          <cell r="AR761" t="str">
            <v/>
          </cell>
          <cell r="AS761" t="str">
            <v/>
          </cell>
          <cell r="AT761" t="str">
            <v/>
          </cell>
          <cell r="AU761" t="str">
            <v/>
          </cell>
          <cell r="AV761" t="str">
            <v/>
          </cell>
          <cell r="AW761" t="str">
            <v/>
          </cell>
          <cell r="AX761" t="str">
            <v/>
          </cell>
          <cell r="AY761" t="str">
            <v/>
          </cell>
          <cell r="AZ761" t="str">
            <v/>
          </cell>
          <cell r="BA761" t="str">
            <v/>
          </cell>
          <cell r="BB761" t="str">
            <v/>
          </cell>
          <cell r="BC761" t="str">
            <v/>
          </cell>
          <cell r="BD761" t="str">
            <v/>
          </cell>
          <cell r="BE761" t="str">
            <v/>
          </cell>
          <cell r="BF761" t="str">
            <v/>
          </cell>
          <cell r="BG761" t="str">
            <v/>
          </cell>
          <cell r="BH761" t="str">
            <v/>
          </cell>
          <cell r="BI761" t="str">
            <v/>
          </cell>
          <cell r="BJ761" t="str">
            <v/>
          </cell>
          <cell r="BK761" t="str">
            <v/>
          </cell>
          <cell r="BL761" t="str">
            <v/>
          </cell>
          <cell r="BM761" t="str">
            <v/>
          </cell>
          <cell r="BN761" t="str">
            <v/>
          </cell>
          <cell r="BO761" t="str">
            <v/>
          </cell>
          <cell r="BP761">
            <v>0</v>
          </cell>
        </row>
        <row r="762">
          <cell r="A762" t="str">
            <v>Sunlord</v>
          </cell>
          <cell r="C762">
            <v>0</v>
          </cell>
          <cell r="AK762" t="str">
            <v/>
          </cell>
          <cell r="AL762" t="str">
            <v/>
          </cell>
          <cell r="AM762" t="str">
            <v/>
          </cell>
          <cell r="AN762" t="str">
            <v/>
          </cell>
          <cell r="AO762" t="str">
            <v/>
          </cell>
          <cell r="AP762" t="str">
            <v/>
          </cell>
          <cell r="AQ762" t="str">
            <v/>
          </cell>
          <cell r="AR762" t="str">
            <v/>
          </cell>
          <cell r="AS762" t="str">
            <v/>
          </cell>
          <cell r="AT762" t="str">
            <v/>
          </cell>
          <cell r="AU762" t="str">
            <v/>
          </cell>
          <cell r="AV762" t="str">
            <v/>
          </cell>
          <cell r="AW762" t="str">
            <v/>
          </cell>
          <cell r="AX762" t="str">
            <v/>
          </cell>
          <cell r="AY762" t="str">
            <v/>
          </cell>
          <cell r="AZ762" t="str">
            <v/>
          </cell>
          <cell r="BA762" t="str">
            <v/>
          </cell>
          <cell r="BB762" t="str">
            <v/>
          </cell>
          <cell r="BC762" t="str">
            <v/>
          </cell>
          <cell r="BD762" t="str">
            <v/>
          </cell>
          <cell r="BE762" t="str">
            <v/>
          </cell>
          <cell r="BF762" t="str">
            <v/>
          </cell>
          <cell r="BG762" t="str">
            <v/>
          </cell>
          <cell r="BH762" t="str">
            <v/>
          </cell>
          <cell r="BI762" t="str">
            <v/>
          </cell>
          <cell r="BJ762" t="str">
            <v/>
          </cell>
          <cell r="BK762" t="str">
            <v/>
          </cell>
          <cell r="BL762" t="str">
            <v/>
          </cell>
          <cell r="BM762" t="str">
            <v/>
          </cell>
          <cell r="BN762" t="str">
            <v/>
          </cell>
          <cell r="BO762" t="str">
            <v/>
          </cell>
          <cell r="BP762">
            <v>0</v>
          </cell>
        </row>
        <row r="763">
          <cell r="A763" t="str">
            <v>Sword Dancer</v>
          </cell>
          <cell r="C763">
            <v>0</v>
          </cell>
          <cell r="AK763" t="str">
            <v/>
          </cell>
          <cell r="AL763" t="str">
            <v/>
          </cell>
          <cell r="AM763" t="str">
            <v/>
          </cell>
          <cell r="AN763" t="str">
            <v/>
          </cell>
          <cell r="AO763" t="str">
            <v/>
          </cell>
          <cell r="AP763" t="str">
            <v/>
          </cell>
          <cell r="AQ763" t="str">
            <v/>
          </cell>
          <cell r="AR763" t="str">
            <v/>
          </cell>
          <cell r="AS763" t="str">
            <v/>
          </cell>
          <cell r="AT763" t="str">
            <v/>
          </cell>
          <cell r="AU763" t="str">
            <v/>
          </cell>
          <cell r="AV763" t="str">
            <v/>
          </cell>
          <cell r="AW763" t="str">
            <v/>
          </cell>
          <cell r="AX763" t="str">
            <v/>
          </cell>
          <cell r="AY763" t="str">
            <v/>
          </cell>
          <cell r="AZ763" t="str">
            <v/>
          </cell>
          <cell r="BA763" t="str">
            <v/>
          </cell>
          <cell r="BB763" t="str">
            <v/>
          </cell>
          <cell r="BC763" t="str">
            <v/>
          </cell>
          <cell r="BD763" t="str">
            <v/>
          </cell>
          <cell r="BE763" t="str">
            <v/>
          </cell>
          <cell r="BF763" t="str">
            <v/>
          </cell>
          <cell r="BG763" t="str">
            <v/>
          </cell>
          <cell r="BH763" t="str">
            <v/>
          </cell>
          <cell r="BI763" t="str">
            <v/>
          </cell>
          <cell r="BJ763" t="str">
            <v/>
          </cell>
          <cell r="BK763" t="str">
            <v/>
          </cell>
          <cell r="BL763" t="str">
            <v/>
          </cell>
          <cell r="BM763" t="str">
            <v/>
          </cell>
          <cell r="BN763" t="str">
            <v/>
          </cell>
          <cell r="BO763" t="str">
            <v/>
          </cell>
          <cell r="BP763">
            <v>0</v>
          </cell>
        </row>
        <row r="764">
          <cell r="A764" t="str">
            <v>Sword of Yotsu, The</v>
          </cell>
          <cell r="C764">
            <v>0</v>
          </cell>
          <cell r="AK764" t="str">
            <v/>
          </cell>
          <cell r="AL764" t="str">
            <v/>
          </cell>
          <cell r="AM764" t="str">
            <v/>
          </cell>
          <cell r="AN764" t="str">
            <v/>
          </cell>
          <cell r="AO764" t="str">
            <v/>
          </cell>
          <cell r="AP764" t="str">
            <v/>
          </cell>
          <cell r="AQ764" t="str">
            <v/>
          </cell>
          <cell r="AR764" t="str">
            <v/>
          </cell>
          <cell r="AS764" t="str">
            <v/>
          </cell>
          <cell r="AT764" t="str">
            <v/>
          </cell>
          <cell r="AU764" t="str">
            <v/>
          </cell>
          <cell r="AV764" t="str">
            <v/>
          </cell>
          <cell r="AW764" t="str">
            <v/>
          </cell>
          <cell r="AX764" t="str">
            <v/>
          </cell>
          <cell r="AY764" t="str">
            <v/>
          </cell>
          <cell r="AZ764" t="str">
            <v/>
          </cell>
          <cell r="BA764" t="str">
            <v/>
          </cell>
          <cell r="BB764" t="str">
            <v/>
          </cell>
          <cell r="BC764" t="str">
            <v/>
          </cell>
          <cell r="BD764" t="str">
            <v/>
          </cell>
          <cell r="BE764" t="str">
            <v/>
          </cell>
          <cell r="BF764" t="str">
            <v/>
          </cell>
          <cell r="BG764" t="str">
            <v/>
          </cell>
          <cell r="BH764" t="str">
            <v/>
          </cell>
          <cell r="BI764" t="str">
            <v/>
          </cell>
          <cell r="BJ764" t="str">
            <v/>
          </cell>
          <cell r="BK764" t="str">
            <v/>
          </cell>
          <cell r="BL764" t="str">
            <v/>
          </cell>
          <cell r="BM764" t="str">
            <v/>
          </cell>
          <cell r="BN764" t="str">
            <v/>
          </cell>
          <cell r="BO764" t="str">
            <v/>
          </cell>
          <cell r="BP764">
            <v>0</v>
          </cell>
        </row>
        <row r="765">
          <cell r="A765" t="str">
            <v>Tainted Spellcaster</v>
          </cell>
          <cell r="C765">
            <v>0</v>
          </cell>
          <cell r="AK765" t="str">
            <v/>
          </cell>
          <cell r="AL765" t="str">
            <v/>
          </cell>
          <cell r="AM765" t="str">
            <v/>
          </cell>
          <cell r="AN765" t="str">
            <v/>
          </cell>
          <cell r="AO765" t="str">
            <v/>
          </cell>
          <cell r="AP765" t="str">
            <v/>
          </cell>
          <cell r="AQ765" t="str">
            <v/>
          </cell>
          <cell r="AR765" t="str">
            <v/>
          </cell>
          <cell r="AS765" t="str">
            <v/>
          </cell>
          <cell r="AT765" t="str">
            <v/>
          </cell>
          <cell r="AU765" t="str">
            <v/>
          </cell>
          <cell r="AV765" t="str">
            <v/>
          </cell>
          <cell r="AW765" t="str">
            <v/>
          </cell>
          <cell r="AX765" t="str">
            <v/>
          </cell>
          <cell r="AY765" t="str">
            <v/>
          </cell>
          <cell r="AZ765" t="str">
            <v/>
          </cell>
          <cell r="BA765" t="str">
            <v/>
          </cell>
          <cell r="BB765" t="str">
            <v/>
          </cell>
          <cell r="BC765" t="str">
            <v/>
          </cell>
          <cell r="BD765" t="str">
            <v/>
          </cell>
          <cell r="BE765" t="str">
            <v/>
          </cell>
          <cell r="BF765" t="str">
            <v/>
          </cell>
          <cell r="BG765" t="str">
            <v/>
          </cell>
          <cell r="BH765" t="str">
            <v/>
          </cell>
          <cell r="BI765" t="str">
            <v/>
          </cell>
          <cell r="BJ765" t="str">
            <v/>
          </cell>
          <cell r="BK765" t="str">
            <v/>
          </cell>
          <cell r="BL765" t="str">
            <v/>
          </cell>
          <cell r="BM765" t="str">
            <v/>
          </cell>
          <cell r="BN765" t="str">
            <v/>
          </cell>
          <cell r="BO765" t="str">
            <v/>
          </cell>
          <cell r="BP765">
            <v>0</v>
          </cell>
        </row>
        <row r="766">
          <cell r="A766" t="str">
            <v>Tainted Warrior</v>
          </cell>
          <cell r="C766">
            <v>0</v>
          </cell>
          <cell r="AK766" t="str">
            <v/>
          </cell>
          <cell r="AL766" t="str">
            <v/>
          </cell>
          <cell r="AM766" t="str">
            <v/>
          </cell>
          <cell r="AN766" t="str">
            <v/>
          </cell>
          <cell r="AO766" t="str">
            <v/>
          </cell>
          <cell r="AP766" t="str">
            <v/>
          </cell>
          <cell r="AQ766" t="str">
            <v/>
          </cell>
          <cell r="AR766" t="str">
            <v/>
          </cell>
          <cell r="AS766" t="str">
            <v/>
          </cell>
          <cell r="AT766" t="str">
            <v/>
          </cell>
          <cell r="AU766" t="str">
            <v/>
          </cell>
          <cell r="AV766" t="str">
            <v/>
          </cell>
          <cell r="AW766" t="str">
            <v/>
          </cell>
          <cell r="AX766" t="str">
            <v/>
          </cell>
          <cell r="AY766" t="str">
            <v/>
          </cell>
          <cell r="AZ766" t="str">
            <v/>
          </cell>
          <cell r="BA766" t="str">
            <v/>
          </cell>
          <cell r="BB766" t="str">
            <v/>
          </cell>
          <cell r="BC766" t="str">
            <v/>
          </cell>
          <cell r="BD766" t="str">
            <v/>
          </cell>
          <cell r="BE766" t="str">
            <v/>
          </cell>
          <cell r="BF766" t="str">
            <v/>
          </cell>
          <cell r="BG766" t="str">
            <v/>
          </cell>
          <cell r="BH766" t="str">
            <v/>
          </cell>
          <cell r="BI766" t="str">
            <v/>
          </cell>
          <cell r="BJ766" t="str">
            <v/>
          </cell>
          <cell r="BK766" t="str">
            <v/>
          </cell>
          <cell r="BL766" t="str">
            <v/>
          </cell>
          <cell r="BM766" t="str">
            <v/>
          </cell>
          <cell r="BN766" t="str">
            <v/>
          </cell>
          <cell r="BO766" t="str">
            <v/>
          </cell>
          <cell r="BP766">
            <v>0</v>
          </cell>
        </row>
        <row r="767">
          <cell r="A767" t="str">
            <v>Taker</v>
          </cell>
          <cell r="B767" t="str">
            <v>.</v>
          </cell>
          <cell r="C767">
            <v>0</v>
          </cell>
          <cell r="D767" t="str">
            <v>]Light, Medium, Heavy Armor[</v>
          </cell>
          <cell r="E767" t="str">
            <v>]Shield Use[</v>
          </cell>
          <cell r="F767" t="str">
            <v>]Simple Weapons[</v>
          </cell>
          <cell r="G767" t="str">
            <v>1st:]Survival Skill[Gain a competence bonus equal to taker class level in any</v>
          </cell>
          <cell r="H767" t="str">
            <v>][non-exclusive skill. Choose another every other level.</v>
          </cell>
          <cell r="I767" t="str">
            <v>2nd:]Larger Than Life (Sp)[Righteous Might 1/day as a cleric of equal character level.</v>
          </cell>
          <cell r="J767" t="str">
            <v>][2/day at 6th level. 3/day at 10th level.</v>
          </cell>
          <cell r="K767" t="str">
            <v>4th:]Aura of Confidence (Sp)[Prayer 1/day as a cleric of equal character level.</v>
          </cell>
          <cell r="L767" t="str">
            <v>][2/day at 8th level.</v>
          </cell>
          <cell r="M767" t="str">
            <v>5h:]Charisma increases by 1. Increases by 1 again at 10th level.</v>
          </cell>
          <cell r="N767" t="str">
            <v>10th:]Supreme Confidence (Ex)[Moral bonus to attack &amp; saves equal to CHA bonus.</v>
          </cell>
          <cell r="AK767" t="str">
            <v/>
          </cell>
          <cell r="AL767" t="str">
            <v/>
          </cell>
          <cell r="AM767" t="str">
            <v/>
          </cell>
          <cell r="AN767" t="str">
            <v/>
          </cell>
          <cell r="AO767" t="str">
            <v/>
          </cell>
          <cell r="AP767" t="str">
            <v/>
          </cell>
          <cell r="AQ767" t="str">
            <v/>
          </cell>
          <cell r="AR767" t="str">
            <v/>
          </cell>
          <cell r="AS767" t="str">
            <v/>
          </cell>
          <cell r="AT767" t="str">
            <v/>
          </cell>
          <cell r="AU767" t="str">
            <v/>
          </cell>
          <cell r="AV767" t="str">
            <v/>
          </cell>
          <cell r="AW767" t="str">
            <v/>
          </cell>
          <cell r="AX767" t="str">
            <v/>
          </cell>
          <cell r="AY767" t="str">
            <v/>
          </cell>
          <cell r="AZ767" t="str">
            <v/>
          </cell>
          <cell r="BA767" t="str">
            <v/>
          </cell>
          <cell r="BB767" t="str">
            <v/>
          </cell>
          <cell r="BC767" t="str">
            <v/>
          </cell>
          <cell r="BD767" t="str">
            <v/>
          </cell>
          <cell r="BE767" t="str">
            <v/>
          </cell>
          <cell r="BF767" t="str">
            <v/>
          </cell>
          <cell r="BG767" t="str">
            <v/>
          </cell>
          <cell r="BH767" t="str">
            <v/>
          </cell>
          <cell r="BI767" t="str">
            <v/>
          </cell>
          <cell r="BJ767" t="str">
            <v/>
          </cell>
          <cell r="BK767" t="str">
            <v/>
          </cell>
          <cell r="BL767" t="str">
            <v/>
          </cell>
          <cell r="BM767" t="str">
            <v/>
          </cell>
          <cell r="BN767" t="str">
            <v/>
          </cell>
          <cell r="BO767" t="str">
            <v/>
          </cell>
          <cell r="BP767">
            <v>0</v>
          </cell>
        </row>
        <row r="768">
          <cell r="A768" t="str">
            <v>Talion Apostle</v>
          </cell>
          <cell r="C768">
            <v>0</v>
          </cell>
          <cell r="AK768" t="str">
            <v/>
          </cell>
          <cell r="AL768" t="str">
            <v/>
          </cell>
          <cell r="AM768" t="str">
            <v/>
          </cell>
          <cell r="AN768" t="str">
            <v/>
          </cell>
          <cell r="AO768" t="str">
            <v/>
          </cell>
          <cell r="AP768" t="str">
            <v/>
          </cell>
          <cell r="AQ768" t="str">
            <v/>
          </cell>
          <cell r="AR768" t="str">
            <v/>
          </cell>
          <cell r="AS768" t="str">
            <v/>
          </cell>
          <cell r="AT768" t="str">
            <v/>
          </cell>
          <cell r="AU768" t="str">
            <v/>
          </cell>
          <cell r="AV768" t="str">
            <v/>
          </cell>
          <cell r="AW768" t="str">
            <v/>
          </cell>
          <cell r="AX768" t="str">
            <v/>
          </cell>
          <cell r="AY768" t="str">
            <v/>
          </cell>
          <cell r="AZ768" t="str">
            <v/>
          </cell>
          <cell r="BA768" t="str">
            <v/>
          </cell>
          <cell r="BB768" t="str">
            <v/>
          </cell>
          <cell r="BC768" t="str">
            <v/>
          </cell>
          <cell r="BD768" t="str">
            <v/>
          </cell>
          <cell r="BE768" t="str">
            <v/>
          </cell>
          <cell r="BF768" t="str">
            <v/>
          </cell>
          <cell r="BG768" t="str">
            <v/>
          </cell>
          <cell r="BH768" t="str">
            <v/>
          </cell>
          <cell r="BI768" t="str">
            <v/>
          </cell>
          <cell r="BJ768" t="str">
            <v/>
          </cell>
          <cell r="BK768" t="str">
            <v/>
          </cell>
          <cell r="BL768" t="str">
            <v/>
          </cell>
          <cell r="BM768" t="str">
            <v/>
          </cell>
          <cell r="BN768" t="str">
            <v/>
          </cell>
          <cell r="BO768" t="str">
            <v/>
          </cell>
          <cell r="BP768">
            <v>0</v>
          </cell>
        </row>
        <row r="769">
          <cell r="A769" t="str">
            <v>Tattoo Mage</v>
          </cell>
          <cell r="B769" t="str">
            <v>.</v>
          </cell>
          <cell r="C769">
            <v>0</v>
          </cell>
          <cell r="F769" t="str">
            <v>]Wizardly Weapons[Club, dagger, heavy &amp; light crossbow, heavy &amp; light mace, quarterstaff, sling, 1 of choice</v>
          </cell>
          <cell r="G769" t="str">
            <v>1st:]Arcane Tattoos (Sp)[Wisdom determines DC, Bonus Spells.</v>
          </cell>
          <cell r="H769" t="str">
            <v>3rd:]Bonus Feats (Ex)[0 earned so far.</v>
          </cell>
          <cell r="I769" t="str">
            <v>10th:]Touch of the Master (Sp)[Can use Conjuration (Healing) tattoos on others.</v>
          </cell>
          <cell r="J769" t="str">
            <v>16th:]Heart of the Master (Su)[Immunity to all poison &amp; natural diseases.</v>
          </cell>
          <cell r="K769" t="str">
            <v>][+2 Natural AC bonus.</v>
          </cell>
          <cell r="L769" t="str">
            <v>][Receives max HPs when advancing as Tattoo Mage or Monk.</v>
          </cell>
          <cell r="M769" t="str">
            <v>20th:]Tattoo Master (Sp)[May tattoo others.  See p.48</v>
          </cell>
          <cell r="AK769" t="str">
            <v/>
          </cell>
          <cell r="AL769" t="str">
            <v/>
          </cell>
          <cell r="AM769" t="str">
            <v/>
          </cell>
          <cell r="AN769" t="str">
            <v/>
          </cell>
          <cell r="AO769" t="str">
            <v/>
          </cell>
          <cell r="AP769" t="str">
            <v/>
          </cell>
          <cell r="AQ769" t="str">
            <v/>
          </cell>
          <cell r="AR769" t="str">
            <v/>
          </cell>
          <cell r="AS769" t="str">
            <v/>
          </cell>
          <cell r="AT769" t="str">
            <v/>
          </cell>
          <cell r="AU769" t="str">
            <v/>
          </cell>
          <cell r="AV769" t="str">
            <v/>
          </cell>
          <cell r="AW769" t="str">
            <v/>
          </cell>
          <cell r="AX769" t="str">
            <v/>
          </cell>
          <cell r="AY769" t="str">
            <v/>
          </cell>
          <cell r="AZ769" t="str">
            <v/>
          </cell>
          <cell r="BA769" t="str">
            <v/>
          </cell>
          <cell r="BB769" t="str">
            <v/>
          </cell>
          <cell r="BC769" t="str">
            <v/>
          </cell>
          <cell r="BD769" t="str">
            <v/>
          </cell>
          <cell r="BE769" t="str">
            <v/>
          </cell>
          <cell r="BF769" t="str">
            <v/>
          </cell>
          <cell r="BG769" t="str">
            <v/>
          </cell>
          <cell r="BH769" t="str">
            <v/>
          </cell>
          <cell r="BI769" t="str">
            <v/>
          </cell>
          <cell r="BJ769" t="str">
            <v/>
          </cell>
          <cell r="BK769" t="str">
            <v/>
          </cell>
          <cell r="BL769" t="str">
            <v/>
          </cell>
          <cell r="BM769" t="str">
            <v/>
          </cell>
          <cell r="BN769" t="str">
            <v/>
          </cell>
          <cell r="BO769" t="str">
            <v/>
          </cell>
          <cell r="BP769">
            <v>0</v>
          </cell>
        </row>
        <row r="770">
          <cell r="A770" t="str">
            <v>Tattooed Monk</v>
          </cell>
          <cell r="C770">
            <v>0</v>
          </cell>
          <cell r="AK770" t="str">
            <v/>
          </cell>
          <cell r="AL770" t="str">
            <v/>
          </cell>
          <cell r="AM770" t="str">
            <v/>
          </cell>
          <cell r="AN770" t="str">
            <v/>
          </cell>
          <cell r="AO770" t="str">
            <v/>
          </cell>
          <cell r="AP770" t="str">
            <v/>
          </cell>
          <cell r="AQ770" t="str">
            <v/>
          </cell>
          <cell r="AR770" t="str">
            <v/>
          </cell>
          <cell r="AS770" t="str">
            <v/>
          </cell>
          <cell r="AT770" t="str">
            <v/>
          </cell>
          <cell r="AU770" t="str">
            <v/>
          </cell>
          <cell r="AV770" t="str">
            <v/>
          </cell>
          <cell r="AW770" t="str">
            <v/>
          </cell>
          <cell r="AX770" t="str">
            <v/>
          </cell>
          <cell r="AY770" t="str">
            <v/>
          </cell>
          <cell r="AZ770" t="str">
            <v/>
          </cell>
          <cell r="BA770" t="str">
            <v/>
          </cell>
          <cell r="BB770" t="str">
            <v/>
          </cell>
          <cell r="BC770" t="str">
            <v/>
          </cell>
          <cell r="BD770" t="str">
            <v/>
          </cell>
          <cell r="BE770" t="str">
            <v/>
          </cell>
          <cell r="BF770" t="str">
            <v/>
          </cell>
          <cell r="BG770" t="str">
            <v/>
          </cell>
          <cell r="BH770" t="str">
            <v/>
          </cell>
          <cell r="BI770" t="str">
            <v/>
          </cell>
          <cell r="BJ770" t="str">
            <v/>
          </cell>
          <cell r="BK770" t="str">
            <v/>
          </cell>
          <cell r="BL770" t="str">
            <v/>
          </cell>
          <cell r="BM770" t="str">
            <v/>
          </cell>
          <cell r="BN770" t="str">
            <v/>
          </cell>
          <cell r="BO770" t="str">
            <v/>
          </cell>
          <cell r="BP770">
            <v>0</v>
          </cell>
        </row>
        <row r="771">
          <cell r="A771" t="str">
            <v>Techsmith</v>
          </cell>
          <cell r="C771">
            <v>0</v>
          </cell>
          <cell r="AK771" t="str">
            <v/>
          </cell>
          <cell r="AL771" t="str">
            <v/>
          </cell>
          <cell r="AM771" t="str">
            <v/>
          </cell>
          <cell r="AN771" t="str">
            <v/>
          </cell>
          <cell r="AO771" t="str">
            <v/>
          </cell>
          <cell r="AP771" t="str">
            <v/>
          </cell>
          <cell r="AQ771" t="str">
            <v/>
          </cell>
          <cell r="AR771" t="str">
            <v/>
          </cell>
          <cell r="AS771" t="str">
            <v/>
          </cell>
          <cell r="AT771" t="str">
            <v/>
          </cell>
          <cell r="AU771" t="str">
            <v/>
          </cell>
          <cell r="AV771" t="str">
            <v/>
          </cell>
          <cell r="AW771" t="str">
            <v/>
          </cell>
          <cell r="AX771" t="str">
            <v/>
          </cell>
          <cell r="AY771" t="str">
            <v/>
          </cell>
          <cell r="AZ771" t="str">
            <v/>
          </cell>
          <cell r="BA771" t="str">
            <v/>
          </cell>
          <cell r="BB771" t="str">
            <v/>
          </cell>
          <cell r="BC771" t="str">
            <v/>
          </cell>
          <cell r="BD771" t="str">
            <v/>
          </cell>
          <cell r="BE771" t="str">
            <v/>
          </cell>
          <cell r="BF771" t="str">
            <v/>
          </cell>
          <cell r="BG771" t="str">
            <v/>
          </cell>
          <cell r="BH771" t="str">
            <v/>
          </cell>
          <cell r="BI771" t="str">
            <v/>
          </cell>
          <cell r="BJ771" t="str">
            <v/>
          </cell>
          <cell r="BK771" t="str">
            <v/>
          </cell>
          <cell r="BL771" t="str">
            <v/>
          </cell>
          <cell r="BM771" t="str">
            <v/>
          </cell>
          <cell r="BN771" t="str">
            <v/>
          </cell>
          <cell r="BO771" t="str">
            <v/>
          </cell>
          <cell r="BP771">
            <v>0</v>
          </cell>
        </row>
        <row r="772">
          <cell r="A772" t="str">
            <v>Tempest</v>
          </cell>
          <cell r="C772">
            <v>0</v>
          </cell>
          <cell r="AK772" t="str">
            <v/>
          </cell>
          <cell r="AL772" t="str">
            <v/>
          </cell>
          <cell r="AM772" t="str">
            <v/>
          </cell>
          <cell r="AN772" t="str">
            <v/>
          </cell>
          <cell r="AO772" t="str">
            <v/>
          </cell>
          <cell r="AP772" t="str">
            <v/>
          </cell>
          <cell r="AQ772" t="str">
            <v/>
          </cell>
          <cell r="AR772" t="str">
            <v/>
          </cell>
          <cell r="AS772" t="str">
            <v/>
          </cell>
          <cell r="AT772" t="str">
            <v/>
          </cell>
          <cell r="AU772" t="str">
            <v/>
          </cell>
          <cell r="AV772" t="str">
            <v/>
          </cell>
          <cell r="AW772" t="str">
            <v/>
          </cell>
          <cell r="AX772" t="str">
            <v/>
          </cell>
          <cell r="AY772" t="str">
            <v/>
          </cell>
          <cell r="AZ772" t="str">
            <v/>
          </cell>
          <cell r="BA772" t="str">
            <v/>
          </cell>
          <cell r="BB772" t="str">
            <v/>
          </cell>
          <cell r="BC772" t="str">
            <v/>
          </cell>
          <cell r="BD772" t="str">
            <v/>
          </cell>
          <cell r="BE772" t="str">
            <v/>
          </cell>
          <cell r="BF772" t="str">
            <v/>
          </cell>
          <cell r="BG772" t="str">
            <v/>
          </cell>
          <cell r="BH772" t="str">
            <v/>
          </cell>
          <cell r="BI772" t="str">
            <v/>
          </cell>
          <cell r="BJ772" t="str">
            <v/>
          </cell>
          <cell r="BK772" t="str">
            <v/>
          </cell>
          <cell r="BL772" t="str">
            <v/>
          </cell>
          <cell r="BM772" t="str">
            <v/>
          </cell>
          <cell r="BN772" t="str">
            <v/>
          </cell>
          <cell r="BO772" t="str">
            <v/>
          </cell>
          <cell r="BP772">
            <v>0</v>
          </cell>
        </row>
        <row r="773">
          <cell r="A773" t="str">
            <v>Templar</v>
          </cell>
          <cell r="B773" t="str">
            <v>Tpl</v>
          </cell>
          <cell r="C773">
            <v>0</v>
          </cell>
          <cell r="D773" t="str">
            <v>]Light, Medium, Heavy Armor[</v>
          </cell>
          <cell r="E773" t="str">
            <v>]Shield Use[</v>
          </cell>
          <cell r="F773" t="str">
            <v>]Simple, Martial Weapons[</v>
          </cell>
          <cell r="G773" t="str">
            <v>1st:]Divine Spells (Sp)[Wisdom determines bonus spells, DC</v>
          </cell>
          <cell r="H773" t="str">
            <v>1st:]Mettle (Su)[If makes a successful Will or Fortitude save</v>
          </cell>
          <cell r="I773" t="str">
            <v>][that would normally reduce effect, suffers no effect from the spell</v>
          </cell>
          <cell r="J773" t="str">
            <v>][(Only "Will Partial, Fortitude Half", or similar saving throw desc. apply)</v>
          </cell>
          <cell r="K773" t="str">
            <v>1st:]Weapon Specialization (Ex)[With diety's favored weapon</v>
          </cell>
          <cell r="L773" t="str">
            <v>2nd:]Smite (Su)[0/day +4 to hit, +0 to damage</v>
          </cell>
          <cell r="M773" t="str">
            <v>3rd:]Damage Reduction (Ex)[0/--</v>
          </cell>
          <cell r="N773" t="str">
            <v>4th:]Bonus Feat (Ex)[0 earned so far.  See list, DotF p. 73</v>
          </cell>
          <cell r="AK773" t="str">
            <v/>
          </cell>
          <cell r="AL773" t="str">
            <v/>
          </cell>
          <cell r="AM773" t="str">
            <v/>
          </cell>
          <cell r="AN773" t="str">
            <v/>
          </cell>
          <cell r="AO773" t="str">
            <v/>
          </cell>
          <cell r="AP773" t="str">
            <v/>
          </cell>
          <cell r="AQ773" t="str">
            <v/>
          </cell>
          <cell r="AR773" t="str">
            <v/>
          </cell>
          <cell r="AS773" t="str">
            <v/>
          </cell>
          <cell r="AT773" t="str">
            <v/>
          </cell>
          <cell r="AU773" t="str">
            <v/>
          </cell>
          <cell r="AV773" t="str">
            <v/>
          </cell>
          <cell r="AW773" t="str">
            <v/>
          </cell>
          <cell r="AX773" t="str">
            <v/>
          </cell>
          <cell r="AY773" t="str">
            <v/>
          </cell>
          <cell r="AZ773" t="str">
            <v/>
          </cell>
          <cell r="BA773" t="str">
            <v/>
          </cell>
          <cell r="BB773" t="str">
            <v/>
          </cell>
          <cell r="BC773" t="str">
            <v/>
          </cell>
          <cell r="BD773" t="str">
            <v/>
          </cell>
          <cell r="BE773" t="str">
            <v/>
          </cell>
          <cell r="BF773" t="str">
            <v/>
          </cell>
          <cell r="BG773" t="str">
            <v/>
          </cell>
          <cell r="BH773" t="str">
            <v/>
          </cell>
          <cell r="BI773" t="str">
            <v/>
          </cell>
          <cell r="BJ773" t="str">
            <v/>
          </cell>
          <cell r="BK773" t="str">
            <v/>
          </cell>
          <cell r="BL773" t="str">
            <v/>
          </cell>
          <cell r="BM773" t="str">
            <v/>
          </cell>
          <cell r="BN773" t="str">
            <v/>
          </cell>
          <cell r="BO773" t="str">
            <v/>
          </cell>
          <cell r="BP773">
            <v>0</v>
          </cell>
        </row>
        <row r="774">
          <cell r="A774" t="str">
            <v>Temple Raider of Oldammara</v>
          </cell>
          <cell r="C774">
            <v>0</v>
          </cell>
          <cell r="AK774" t="str">
            <v/>
          </cell>
          <cell r="AL774" t="str">
            <v/>
          </cell>
          <cell r="AM774" t="str">
            <v/>
          </cell>
          <cell r="AN774" t="str">
            <v/>
          </cell>
          <cell r="AO774" t="str">
            <v/>
          </cell>
          <cell r="AP774" t="str">
            <v/>
          </cell>
          <cell r="AQ774" t="str">
            <v/>
          </cell>
          <cell r="AR774" t="str">
            <v/>
          </cell>
          <cell r="AS774" t="str">
            <v/>
          </cell>
          <cell r="AT774" t="str">
            <v/>
          </cell>
          <cell r="AU774" t="str">
            <v/>
          </cell>
          <cell r="AV774" t="str">
            <v/>
          </cell>
          <cell r="AW774" t="str">
            <v/>
          </cell>
          <cell r="AX774" t="str">
            <v/>
          </cell>
          <cell r="AY774" t="str">
            <v/>
          </cell>
          <cell r="AZ774" t="str">
            <v/>
          </cell>
          <cell r="BA774" t="str">
            <v/>
          </cell>
          <cell r="BB774" t="str">
            <v/>
          </cell>
          <cell r="BC774" t="str">
            <v/>
          </cell>
          <cell r="BD774" t="str">
            <v/>
          </cell>
          <cell r="BE774" t="str">
            <v/>
          </cell>
          <cell r="BF774" t="str">
            <v/>
          </cell>
          <cell r="BG774" t="str">
            <v/>
          </cell>
          <cell r="BH774" t="str">
            <v/>
          </cell>
          <cell r="BI774" t="str">
            <v/>
          </cell>
          <cell r="BJ774" t="str">
            <v/>
          </cell>
          <cell r="BK774" t="str">
            <v/>
          </cell>
          <cell r="BL774" t="str">
            <v/>
          </cell>
          <cell r="BM774" t="str">
            <v/>
          </cell>
          <cell r="BN774" t="str">
            <v/>
          </cell>
          <cell r="BO774" t="str">
            <v/>
          </cell>
          <cell r="BP774">
            <v>0</v>
          </cell>
        </row>
        <row r="775">
          <cell r="A775" t="str">
            <v>Thaumaturge</v>
          </cell>
          <cell r="B775" t="str">
            <v>.</v>
          </cell>
          <cell r="C775">
            <v>0</v>
          </cell>
          <cell r="F775" t="str">
            <v>]Simple Weapons[</v>
          </cell>
          <cell r="G775" t="str">
            <v>1st:]Divine Spells (Sp)[Charisma determines DC &amp; bonus spells.</v>
          </cell>
          <cell r="H775" t="str">
            <v>1st:]Soulbound (Su)[Upon death, the soul travels to the Abyss to serve their master.</v>
          </cell>
          <cell r="I775" t="str">
            <v>1st:]Familiar (Ex)[</v>
          </cell>
          <cell r="J775" t="str">
            <v>3rd:]Corruptions (Su)[Body's exposure to chaos shapes it.  See pp. 10-11.</v>
          </cell>
          <cell r="AK775" t="str">
            <v/>
          </cell>
          <cell r="AL775" t="str">
            <v/>
          </cell>
          <cell r="AM775" t="str">
            <v/>
          </cell>
          <cell r="AN775" t="str">
            <v/>
          </cell>
          <cell r="AO775" t="str">
            <v/>
          </cell>
          <cell r="AP775" t="str">
            <v/>
          </cell>
          <cell r="AQ775" t="str">
            <v/>
          </cell>
          <cell r="AR775" t="str">
            <v/>
          </cell>
          <cell r="AS775" t="str">
            <v/>
          </cell>
          <cell r="AT775" t="str">
            <v/>
          </cell>
          <cell r="AU775" t="str">
            <v/>
          </cell>
          <cell r="AV775" t="str">
            <v/>
          </cell>
          <cell r="AW775" t="str">
            <v/>
          </cell>
          <cell r="AX775" t="str">
            <v/>
          </cell>
          <cell r="AY775" t="str">
            <v/>
          </cell>
          <cell r="AZ775" t="str">
            <v/>
          </cell>
          <cell r="BA775" t="str">
            <v/>
          </cell>
          <cell r="BB775" t="str">
            <v/>
          </cell>
          <cell r="BC775" t="str">
            <v/>
          </cell>
          <cell r="BD775" t="str">
            <v/>
          </cell>
          <cell r="BE775" t="str">
            <v/>
          </cell>
          <cell r="BF775" t="str">
            <v/>
          </cell>
          <cell r="BG775" t="str">
            <v/>
          </cell>
          <cell r="BH775" t="str">
            <v/>
          </cell>
          <cell r="BI775" t="str">
            <v/>
          </cell>
          <cell r="BJ775" t="str">
            <v/>
          </cell>
          <cell r="BK775" t="str">
            <v/>
          </cell>
          <cell r="BL775" t="str">
            <v/>
          </cell>
          <cell r="BM775" t="str">
            <v/>
          </cell>
          <cell r="BN775" t="str">
            <v/>
          </cell>
          <cell r="BO775" t="str">
            <v/>
          </cell>
          <cell r="BP775">
            <v>0</v>
          </cell>
        </row>
        <row r="776">
          <cell r="A776" t="str">
            <v>Thayan Knight</v>
          </cell>
          <cell r="B776" t="str">
            <v>.</v>
          </cell>
          <cell r="C776">
            <v>0</v>
          </cell>
          <cell r="D776" t="str">
            <v>]Light, Medium, Heavy Armor[</v>
          </cell>
          <cell r="F776" t="str">
            <v>]Simple, Martial Weapons[</v>
          </cell>
          <cell r="G776" t="str">
            <v>1st:]Horrors of Thay (Ex)[Morale save bonus of +0 vs. fear effects &amp; +0 vs. charm effects.</v>
          </cell>
          <cell r="H776" t="str">
            <v>1st:]Zulkir's Favor (Su)[Magical tattoo grants +2 to reflex saves &amp; intimidate checks (if visible).</v>
          </cell>
          <cell r="I776" t="str">
            <v>][Automatically makes the bearer fail any mind-affecting spells cast by a Red Wizard.</v>
          </cell>
          <cell r="J776" t="str">
            <v>2nd:]Zulkir's Defender (Ex)[+2 morale bonus on attacks &amp; damage against creatures who attack a Red Wizard.</v>
          </cell>
          <cell r="K776" t="str">
            <v>3rd:]Bonus Fighter Feat (Ex)[</v>
          </cell>
          <cell r="L776" t="str">
            <v>4th:]Final Stand (Su)[Inspire troops within 10'.  Grants 2d10 temporary hps.</v>
          </cell>
          <cell r="M776" t="str">
            <v>][Affects -2 allies for -2 rounds.</v>
          </cell>
          <cell r="N776" t="str">
            <v>5th:]Zulkir's Champion (Su)[Magical tattoo grants +2 to luck save (can be taken after the roll) 1/day.</v>
          </cell>
          <cell r="Q776" t="str">
            <v>][Grants +4 morale bonus to intimidate checks (if visible).</v>
          </cell>
          <cell r="AK776" t="str">
            <v/>
          </cell>
          <cell r="AL776" t="str">
            <v/>
          </cell>
          <cell r="AM776" t="str">
            <v/>
          </cell>
          <cell r="AN776" t="str">
            <v/>
          </cell>
          <cell r="AO776" t="str">
            <v/>
          </cell>
          <cell r="AP776" t="str">
            <v/>
          </cell>
          <cell r="AQ776" t="str">
            <v/>
          </cell>
          <cell r="AR776" t="str">
            <v/>
          </cell>
          <cell r="AS776" t="str">
            <v/>
          </cell>
          <cell r="AT776" t="str">
            <v/>
          </cell>
          <cell r="AU776" t="str">
            <v/>
          </cell>
          <cell r="AV776" t="str">
            <v/>
          </cell>
          <cell r="AW776" t="str">
            <v/>
          </cell>
          <cell r="AX776" t="str">
            <v/>
          </cell>
          <cell r="AY776" t="str">
            <v/>
          </cell>
          <cell r="AZ776" t="str">
            <v/>
          </cell>
          <cell r="BA776" t="str">
            <v/>
          </cell>
          <cell r="BB776" t="str">
            <v/>
          </cell>
          <cell r="BC776" t="str">
            <v/>
          </cell>
          <cell r="BD776" t="str">
            <v/>
          </cell>
          <cell r="BE776" t="str">
            <v/>
          </cell>
          <cell r="BF776" t="str">
            <v/>
          </cell>
          <cell r="BG776" t="str">
            <v/>
          </cell>
          <cell r="BH776" t="str">
            <v/>
          </cell>
          <cell r="BI776" t="str">
            <v/>
          </cell>
          <cell r="BJ776" t="str">
            <v/>
          </cell>
          <cell r="BK776" t="str">
            <v/>
          </cell>
          <cell r="BL776" t="str">
            <v/>
          </cell>
          <cell r="BM776" t="str">
            <v/>
          </cell>
          <cell r="BN776" t="str">
            <v/>
          </cell>
          <cell r="BO776" t="str">
            <v/>
          </cell>
          <cell r="BP776">
            <v>0</v>
          </cell>
        </row>
        <row r="777">
          <cell r="A777" t="str">
            <v>Thief-Acrobat</v>
          </cell>
          <cell r="C777">
            <v>0</v>
          </cell>
          <cell r="AK777" t="str">
            <v/>
          </cell>
          <cell r="AL777" t="str">
            <v/>
          </cell>
          <cell r="AM777" t="str">
            <v/>
          </cell>
          <cell r="AN777" t="str">
            <v/>
          </cell>
          <cell r="AO777" t="str">
            <v/>
          </cell>
          <cell r="AP777" t="str">
            <v/>
          </cell>
          <cell r="AQ777" t="str">
            <v/>
          </cell>
          <cell r="AR777" t="str">
            <v/>
          </cell>
          <cell r="AS777" t="str">
            <v/>
          </cell>
          <cell r="AT777" t="str">
            <v/>
          </cell>
          <cell r="AU777" t="str">
            <v/>
          </cell>
          <cell r="AV777" t="str">
            <v/>
          </cell>
          <cell r="AW777" t="str">
            <v/>
          </cell>
          <cell r="AX777" t="str">
            <v/>
          </cell>
          <cell r="AY777" t="str">
            <v/>
          </cell>
          <cell r="AZ777" t="str">
            <v/>
          </cell>
          <cell r="BA777" t="str">
            <v/>
          </cell>
          <cell r="BB777" t="str">
            <v/>
          </cell>
          <cell r="BC777" t="str">
            <v/>
          </cell>
          <cell r="BD777" t="str">
            <v/>
          </cell>
          <cell r="BE777" t="str">
            <v/>
          </cell>
          <cell r="BF777" t="str">
            <v/>
          </cell>
          <cell r="BG777" t="str">
            <v/>
          </cell>
          <cell r="BH777" t="str">
            <v/>
          </cell>
          <cell r="BI777" t="str">
            <v/>
          </cell>
          <cell r="BJ777" t="str">
            <v/>
          </cell>
          <cell r="BK777" t="str">
            <v/>
          </cell>
          <cell r="BL777" t="str">
            <v/>
          </cell>
          <cell r="BM777" t="str">
            <v/>
          </cell>
          <cell r="BN777" t="str">
            <v/>
          </cell>
          <cell r="BO777" t="str">
            <v/>
          </cell>
          <cell r="BP777">
            <v>0</v>
          </cell>
        </row>
        <row r="778">
          <cell r="A778" t="str">
            <v>Thunderthrower</v>
          </cell>
          <cell r="B778" t="str">
            <v>Tht</v>
          </cell>
          <cell r="C778">
            <v>0</v>
          </cell>
          <cell r="G778" t="str">
            <v>1st:]Power Throw (Ex)[May use Str instead of Dex on to hit roll.</v>
          </cell>
          <cell r="H778" t="str">
            <v>2nd:]Distance Throw (Ex)[Double range increment for all thrown weapons.  Stacks with Far Shot.</v>
          </cell>
          <cell r="I778" t="str">
            <v>3rd:]Catch Thrown Weapon (Ex)[Free Action to catch weapons thrown at you.  Must have 1 hand free.</v>
          </cell>
          <cell r="J778" t="str">
            <v>][Reflex save DC 20 to catch.</v>
          </cell>
          <cell r="K778" t="str">
            <v>4th:]Combat Throw (Ex)[Doesn't provoke AoO by throwing weapons in melee.</v>
          </cell>
          <cell r="L778" t="str">
            <v>5th:]Returning Throw (Su)[Any missed throw returns on the following round.</v>
          </cell>
          <cell r="M778" t="str">
            <v>6th:]Arcing Throw (Ex)[Targets within 2 range increments only gave 1/2 their normal cover.</v>
          </cell>
          <cell r="N778" t="str">
            <v>7th:]Tumbling Throw (Ex)[Throws causing more than 10 dmg can knock target over.  Opposed Str.</v>
          </cell>
          <cell r="O778" t="str">
            <v>8th:]Double Throw (Ex)[Throw a weapon from each hand simultaneously at -2 to hit.</v>
          </cell>
          <cell r="P778" t="str">
            <v>9th:]Return Thrown Weapon (Ex)[After catching a weapon, can immediately throw back.</v>
          </cell>
          <cell r="Q778" t="str">
            <v>][Can do a number of times as can make AoO's.</v>
          </cell>
          <cell r="R778" t="str">
            <v>10th:]Heroic Throw (Su)[1/day can make a throw that ignores penalties for range (6x max), cover, &amp; concealment.</v>
          </cell>
          <cell r="AK778" t="str">
            <v/>
          </cell>
          <cell r="AL778" t="str">
            <v/>
          </cell>
          <cell r="AM778" t="str">
            <v/>
          </cell>
          <cell r="AN778" t="str">
            <v/>
          </cell>
          <cell r="AO778" t="str">
            <v/>
          </cell>
          <cell r="AP778" t="str">
            <v/>
          </cell>
          <cell r="AQ778" t="str">
            <v/>
          </cell>
          <cell r="AR778" t="str">
            <v/>
          </cell>
          <cell r="AS778" t="str">
            <v/>
          </cell>
          <cell r="AT778" t="str">
            <v/>
          </cell>
          <cell r="AU778" t="str">
            <v/>
          </cell>
          <cell r="AV778" t="str">
            <v/>
          </cell>
          <cell r="AW778" t="str">
            <v/>
          </cell>
          <cell r="AX778" t="str">
            <v/>
          </cell>
          <cell r="AY778" t="str">
            <v/>
          </cell>
          <cell r="AZ778" t="str">
            <v/>
          </cell>
          <cell r="BA778" t="str">
            <v/>
          </cell>
          <cell r="BB778" t="str">
            <v/>
          </cell>
          <cell r="BC778" t="str">
            <v/>
          </cell>
          <cell r="BD778" t="str">
            <v/>
          </cell>
          <cell r="BE778" t="str">
            <v/>
          </cell>
          <cell r="BF778" t="str">
            <v/>
          </cell>
          <cell r="BG778" t="str">
            <v/>
          </cell>
          <cell r="BH778" t="str">
            <v/>
          </cell>
          <cell r="BI778" t="str">
            <v/>
          </cell>
          <cell r="BJ778" t="str">
            <v/>
          </cell>
          <cell r="BK778" t="str">
            <v/>
          </cell>
          <cell r="BL778" t="str">
            <v/>
          </cell>
          <cell r="BM778" t="str">
            <v/>
          </cell>
          <cell r="BN778" t="str">
            <v/>
          </cell>
          <cell r="BO778" t="str">
            <v/>
          </cell>
          <cell r="BP778">
            <v>0</v>
          </cell>
        </row>
        <row r="779">
          <cell r="A779" t="str">
            <v>Transmorph</v>
          </cell>
          <cell r="C779">
            <v>0</v>
          </cell>
          <cell r="AK779" t="str">
            <v/>
          </cell>
          <cell r="AL779" t="str">
            <v/>
          </cell>
          <cell r="AM779" t="str">
            <v/>
          </cell>
          <cell r="AN779" t="str">
            <v/>
          </cell>
          <cell r="AO779" t="str">
            <v/>
          </cell>
          <cell r="AP779" t="str">
            <v/>
          </cell>
          <cell r="AQ779" t="str">
            <v/>
          </cell>
          <cell r="AR779" t="str">
            <v/>
          </cell>
          <cell r="AS779" t="str">
            <v/>
          </cell>
          <cell r="AT779" t="str">
            <v/>
          </cell>
          <cell r="AU779" t="str">
            <v/>
          </cell>
          <cell r="AV779" t="str">
            <v/>
          </cell>
          <cell r="AW779" t="str">
            <v/>
          </cell>
          <cell r="AX779" t="str">
            <v/>
          </cell>
          <cell r="AY779" t="str">
            <v/>
          </cell>
          <cell r="AZ779" t="str">
            <v/>
          </cell>
          <cell r="BA779" t="str">
            <v/>
          </cell>
          <cell r="BB779" t="str">
            <v/>
          </cell>
          <cell r="BC779" t="str">
            <v/>
          </cell>
          <cell r="BD779" t="str">
            <v/>
          </cell>
          <cell r="BE779" t="str">
            <v/>
          </cell>
          <cell r="BF779" t="str">
            <v/>
          </cell>
          <cell r="BG779" t="str">
            <v/>
          </cell>
          <cell r="BH779" t="str">
            <v/>
          </cell>
          <cell r="BI779" t="str">
            <v/>
          </cell>
          <cell r="BJ779" t="str">
            <v/>
          </cell>
          <cell r="BK779" t="str">
            <v/>
          </cell>
          <cell r="BL779" t="str">
            <v/>
          </cell>
          <cell r="BM779" t="str">
            <v/>
          </cell>
          <cell r="BN779" t="str">
            <v/>
          </cell>
          <cell r="BO779" t="str">
            <v/>
          </cell>
          <cell r="BP779">
            <v>0</v>
          </cell>
        </row>
        <row r="780">
          <cell r="A780" t="str">
            <v>Transmuter</v>
          </cell>
          <cell r="B780" t="str">
            <v>.</v>
          </cell>
          <cell r="C780">
            <v>0</v>
          </cell>
          <cell r="F780" t="str">
            <v>]Wizardly Weapons[Club, dagger, heavy &amp; light crossbow, quarterstaff</v>
          </cell>
          <cell r="G780" t="str">
            <v>]Bonus Language[May take Draconic as a bonus language.</v>
          </cell>
          <cell r="H780" t="str">
            <v>1st:]Arcane Spells (Sp)[Intelligence determines DC, Bonus Spells.</v>
          </cell>
          <cell r="I780" t="str">
            <v>1st:]Familiar (Ex)[</v>
          </cell>
          <cell r="J780" t="str">
            <v>1st:]Scribe Scroll (Ex)[Per the feat.</v>
          </cell>
          <cell r="K780" t="str">
            <v xml:space="preserve">1st:]Spellbook (Ex)[Starts with all 0 level spells and any three 1st level spells, </v>
          </cell>
          <cell r="L780" t="str">
            <v>][plus one spell per point of Intelligence bonus.  Add 2 spells per class level.</v>
          </cell>
          <cell r="M780" t="str">
            <v>1st:]Spell Mastery (Sp)[Read Magic</v>
          </cell>
          <cell r="N780" t="str">
            <v>1st:]Bonus Metamagic Feat (Ex)[1 feat(s) earned.</v>
          </cell>
          <cell r="O780" t="str">
            <v>1st:]School Specialization (Ex)[</v>
          </cell>
          <cell r="AK780" t="str">
            <v/>
          </cell>
          <cell r="AL780" t="str">
            <v/>
          </cell>
          <cell r="AM780" t="str">
            <v/>
          </cell>
          <cell r="AN780" t="str">
            <v/>
          </cell>
          <cell r="AO780" t="str">
            <v/>
          </cell>
          <cell r="AP780" t="str">
            <v/>
          </cell>
          <cell r="AQ780" t="str">
            <v/>
          </cell>
          <cell r="AR780" t="str">
            <v/>
          </cell>
          <cell r="AS780" t="str">
            <v/>
          </cell>
          <cell r="AT780" t="str">
            <v/>
          </cell>
          <cell r="AU780" t="str">
            <v/>
          </cell>
          <cell r="AV780" t="str">
            <v/>
          </cell>
          <cell r="AW780" t="str">
            <v/>
          </cell>
          <cell r="AX780" t="str">
            <v/>
          </cell>
          <cell r="AY780" t="str">
            <v/>
          </cell>
          <cell r="AZ780" t="str">
            <v/>
          </cell>
          <cell r="BA780" t="str">
            <v/>
          </cell>
          <cell r="BB780" t="str">
            <v/>
          </cell>
          <cell r="BC780" t="str">
            <v/>
          </cell>
          <cell r="BD780" t="str">
            <v/>
          </cell>
          <cell r="BE780" t="str">
            <v/>
          </cell>
          <cell r="BF780" t="str">
            <v/>
          </cell>
          <cell r="BG780" t="str">
            <v/>
          </cell>
          <cell r="BH780" t="str">
            <v/>
          </cell>
          <cell r="BI780" t="str">
            <v/>
          </cell>
          <cell r="BJ780" t="str">
            <v/>
          </cell>
          <cell r="BK780" t="str">
            <v/>
          </cell>
          <cell r="BL780" t="str">
            <v/>
          </cell>
          <cell r="BM780" t="str">
            <v/>
          </cell>
          <cell r="BN780" t="str">
            <v/>
          </cell>
          <cell r="BO780" t="str">
            <v/>
          </cell>
          <cell r="BP780">
            <v>0</v>
          </cell>
        </row>
        <row r="781">
          <cell r="A781" t="str">
            <v>Treasure Hunter</v>
          </cell>
          <cell r="C781">
            <v>0</v>
          </cell>
          <cell r="AK781" t="str">
            <v/>
          </cell>
          <cell r="AL781" t="str">
            <v/>
          </cell>
          <cell r="AM781" t="str">
            <v/>
          </cell>
          <cell r="AN781" t="str">
            <v/>
          </cell>
          <cell r="AO781" t="str">
            <v/>
          </cell>
          <cell r="AP781" t="str">
            <v/>
          </cell>
          <cell r="AQ781" t="str">
            <v/>
          </cell>
          <cell r="AR781" t="str">
            <v/>
          </cell>
          <cell r="AS781" t="str">
            <v/>
          </cell>
          <cell r="AT781" t="str">
            <v/>
          </cell>
          <cell r="AU781" t="str">
            <v/>
          </cell>
          <cell r="AV781" t="str">
            <v/>
          </cell>
          <cell r="AW781" t="str">
            <v/>
          </cell>
          <cell r="AX781" t="str">
            <v/>
          </cell>
          <cell r="AY781" t="str">
            <v/>
          </cell>
          <cell r="AZ781" t="str">
            <v/>
          </cell>
          <cell r="BA781" t="str">
            <v/>
          </cell>
          <cell r="BB781" t="str">
            <v/>
          </cell>
          <cell r="BC781" t="str">
            <v/>
          </cell>
          <cell r="BD781" t="str">
            <v/>
          </cell>
          <cell r="BE781" t="str">
            <v/>
          </cell>
          <cell r="BF781" t="str">
            <v/>
          </cell>
          <cell r="BG781" t="str">
            <v/>
          </cell>
          <cell r="BH781" t="str">
            <v/>
          </cell>
          <cell r="BI781" t="str">
            <v/>
          </cell>
          <cell r="BJ781" t="str">
            <v/>
          </cell>
          <cell r="BK781" t="str">
            <v/>
          </cell>
          <cell r="BL781" t="str">
            <v/>
          </cell>
          <cell r="BM781" t="str">
            <v/>
          </cell>
          <cell r="BN781" t="str">
            <v/>
          </cell>
          <cell r="BO781" t="str">
            <v/>
          </cell>
          <cell r="BP781">
            <v>0</v>
          </cell>
        </row>
        <row r="782">
          <cell r="A782" t="str">
            <v>Tribal Protector</v>
          </cell>
          <cell r="B782" t="str">
            <v>Trp</v>
          </cell>
          <cell r="C782">
            <v>0</v>
          </cell>
          <cell r="D782" t="str">
            <v>]Light, Medium, Heavy Armor[</v>
          </cell>
          <cell r="E782" t="str">
            <v>]Shield Use[</v>
          </cell>
          <cell r="F782" t="str">
            <v>]Simple, Martial Weapons[</v>
          </cell>
          <cell r="G782" t="str">
            <v>1st:]Bonus Feat[(as per Fighter)</v>
          </cell>
          <cell r="H782" t="str">
            <v>1st:]Tribal Enemy[+3 to Bluff, Sense Motive.  +3 damage</v>
          </cell>
          <cell r="I782" t="str">
            <v>][vs. tribal enemy (ranged: within 30').  Stacks with Ranger.</v>
          </cell>
          <cell r="J782" t="str">
            <v>1st:]Homeland[+2 to Hide, Intuit Direction, Move Silent, Wild Lore</v>
          </cell>
          <cell r="K782" t="str">
            <v>2nd:]Wild Fighting (Ex)[One extra attack; all attacks at -2.</v>
          </cell>
          <cell r="L782" t="str">
            <v>3rd:]Terrain AC Bonus +2[When in homeland, Deflection bonus to AC.</v>
          </cell>
          <cell r="M782" t="str">
            <v>4th:]Smite (Su) (1/day)[vs. tribal enemy, +2 to hit, +lvl to dmg.</v>
          </cell>
          <cell r="N782" t="str">
            <v>5th:]Bonus Feat[(as per Fighter)</v>
          </cell>
          <cell r="O782" t="str">
            <v>6th:]Terrain AC Bonus +3[When in homeland, Deflection bonus to AC.</v>
          </cell>
          <cell r="P782" t="str">
            <v>7th:]Smite (Su) (2/day)[vs. tribal enemy, +2 to hit, +lvl to dmg.</v>
          </cell>
          <cell r="Q782" t="str">
            <v>8th:]Terrain AC Bonus +4[When in homeland, Deflection bonus to AC.</v>
          </cell>
          <cell r="R782" t="str">
            <v>9th:]Bonus Feat[(as per Fighter)</v>
          </cell>
          <cell r="S782" t="str">
            <v>10th:]Smite (Su) (3/day)[vs. tribal enemy, +2 to hit, +lvl to dmg.</v>
          </cell>
          <cell r="AK782" t="str">
            <v/>
          </cell>
          <cell r="AL782" t="str">
            <v/>
          </cell>
          <cell r="AM782" t="str">
            <v/>
          </cell>
          <cell r="AN782" t="str">
            <v/>
          </cell>
          <cell r="AO782" t="str">
            <v/>
          </cell>
          <cell r="AP782" t="str">
            <v/>
          </cell>
          <cell r="AQ782" t="str">
            <v/>
          </cell>
          <cell r="AR782" t="str">
            <v/>
          </cell>
          <cell r="AS782" t="str">
            <v/>
          </cell>
          <cell r="AT782" t="str">
            <v/>
          </cell>
          <cell r="AU782" t="str">
            <v/>
          </cell>
          <cell r="AV782" t="str">
            <v/>
          </cell>
          <cell r="AW782" t="str">
            <v/>
          </cell>
          <cell r="AX782" t="str">
            <v/>
          </cell>
          <cell r="AY782" t="str">
            <v/>
          </cell>
          <cell r="AZ782" t="str">
            <v/>
          </cell>
          <cell r="BA782" t="str">
            <v/>
          </cell>
          <cell r="BB782" t="str">
            <v/>
          </cell>
          <cell r="BC782" t="str">
            <v/>
          </cell>
          <cell r="BD782" t="str">
            <v/>
          </cell>
          <cell r="BE782" t="str">
            <v/>
          </cell>
          <cell r="BF782" t="str">
            <v/>
          </cell>
          <cell r="BG782" t="str">
            <v/>
          </cell>
          <cell r="BH782" t="str">
            <v/>
          </cell>
          <cell r="BI782" t="str">
            <v/>
          </cell>
          <cell r="BJ782" t="str">
            <v/>
          </cell>
          <cell r="BK782" t="str">
            <v/>
          </cell>
          <cell r="BL782" t="str">
            <v/>
          </cell>
          <cell r="BM782" t="str">
            <v/>
          </cell>
          <cell r="BN782" t="str">
            <v/>
          </cell>
          <cell r="BO782" t="str">
            <v/>
          </cell>
          <cell r="BP782">
            <v>0</v>
          </cell>
        </row>
        <row r="783">
          <cell r="A783" t="str">
            <v>True Necromancer</v>
          </cell>
          <cell r="B783" t="str">
            <v>Tnc</v>
          </cell>
          <cell r="C783">
            <v>0</v>
          </cell>
          <cell r="G783" t="str">
            <v>1st:]Necromancer[When casting spells from the school of</v>
          </cell>
          <cell r="H783" t="str">
            <v>][necromancy or domain of Death, the True Necromancer levels</v>
          </cell>
          <cell r="I783" t="str">
            <v>][stack for purposes of determining effect.</v>
          </cell>
          <cell r="J783" t="str">
            <v>1st:]Rebuke (Su)[Whenever the True Necromancer gains a</v>
          </cell>
          <cell r="K783" t="str">
            <v>][level, gain an effective level to turn / rebuke undead.</v>
          </cell>
          <cell r="L783" t="str">
            <v>1st:]Spells per day[+1 level per level of True Necromancer.</v>
          </cell>
          <cell r="M783" t="str">
            <v>2nd:]Zone of Desecration (Su)[20' radius area of negative energy</v>
          </cell>
          <cell r="N783" t="str">
            <v>][(otherwise identical to the Desecrate spell)</v>
          </cell>
          <cell r="O783" t="str">
            <v>4th:]Create Undead (Sp)[Once per day, as spell.</v>
          </cell>
          <cell r="P783" t="str">
            <v>5th:]Major Desecration (Su)[Zone of Desecration now extends</v>
          </cell>
          <cell r="Q783" t="str">
            <v>][10' per True Necromancer level.</v>
          </cell>
          <cell r="R783" t="str">
            <v>7th:]Create Greater Undead (Sp)[Once per day, as spell.</v>
          </cell>
          <cell r="S783" t="str">
            <v>10th:]Energy Drain (Sp)[Once per day, as spell.</v>
          </cell>
          <cell r="AK783" t="str">
            <v/>
          </cell>
          <cell r="AL783" t="str">
            <v/>
          </cell>
          <cell r="AM783" t="str">
            <v/>
          </cell>
          <cell r="AN783" t="str">
            <v/>
          </cell>
          <cell r="AO783" t="str">
            <v/>
          </cell>
          <cell r="AP783" t="str">
            <v/>
          </cell>
          <cell r="AQ783" t="str">
            <v/>
          </cell>
          <cell r="AR783" t="str">
            <v/>
          </cell>
          <cell r="AS783" t="str">
            <v/>
          </cell>
          <cell r="AT783" t="str">
            <v/>
          </cell>
          <cell r="AU783" t="str">
            <v/>
          </cell>
          <cell r="AV783" t="str">
            <v/>
          </cell>
          <cell r="AW783" t="str">
            <v/>
          </cell>
          <cell r="AX783" t="str">
            <v/>
          </cell>
          <cell r="AY783" t="str">
            <v/>
          </cell>
          <cell r="AZ783" t="str">
            <v/>
          </cell>
          <cell r="BA783" t="str">
            <v/>
          </cell>
          <cell r="BB783" t="str">
            <v/>
          </cell>
          <cell r="BC783" t="str">
            <v/>
          </cell>
          <cell r="BD783" t="str">
            <v/>
          </cell>
          <cell r="BE783" t="str">
            <v/>
          </cell>
          <cell r="BF783" t="str">
            <v/>
          </cell>
          <cell r="BG783" t="str">
            <v/>
          </cell>
          <cell r="BH783" t="str">
            <v/>
          </cell>
          <cell r="BI783" t="str">
            <v/>
          </cell>
          <cell r="BJ783" t="str">
            <v/>
          </cell>
          <cell r="BK783" t="str">
            <v/>
          </cell>
          <cell r="BL783" t="str">
            <v/>
          </cell>
          <cell r="BM783" t="str">
            <v/>
          </cell>
          <cell r="BN783" t="str">
            <v/>
          </cell>
          <cell r="BO783" t="str">
            <v/>
          </cell>
          <cell r="BP783">
            <v>0</v>
          </cell>
        </row>
        <row r="784">
          <cell r="A784" t="str">
            <v>Truth Seeker (Arcane)</v>
          </cell>
          <cell r="C784">
            <v>0</v>
          </cell>
          <cell r="AK784" t="str">
            <v/>
          </cell>
          <cell r="AL784" t="str">
            <v/>
          </cell>
          <cell r="AM784" t="str">
            <v/>
          </cell>
          <cell r="AN784" t="str">
            <v/>
          </cell>
          <cell r="AO784" t="str">
            <v/>
          </cell>
          <cell r="AP784" t="str">
            <v/>
          </cell>
          <cell r="AQ784" t="str">
            <v/>
          </cell>
          <cell r="AR784" t="str">
            <v/>
          </cell>
          <cell r="AS784" t="str">
            <v/>
          </cell>
          <cell r="AT784" t="str">
            <v/>
          </cell>
          <cell r="AU784" t="str">
            <v/>
          </cell>
          <cell r="AV784" t="str">
            <v/>
          </cell>
          <cell r="AW784" t="str">
            <v/>
          </cell>
          <cell r="AX784" t="str">
            <v/>
          </cell>
          <cell r="AY784" t="str">
            <v/>
          </cell>
          <cell r="AZ784" t="str">
            <v/>
          </cell>
          <cell r="BA784" t="str">
            <v/>
          </cell>
          <cell r="BB784" t="str">
            <v/>
          </cell>
          <cell r="BC784" t="str">
            <v/>
          </cell>
          <cell r="BD784" t="str">
            <v/>
          </cell>
          <cell r="BE784" t="str">
            <v/>
          </cell>
          <cell r="BF784" t="str">
            <v/>
          </cell>
          <cell r="BG784" t="str">
            <v/>
          </cell>
          <cell r="BH784" t="str">
            <v/>
          </cell>
          <cell r="BI784" t="str">
            <v/>
          </cell>
          <cell r="BJ784" t="str">
            <v/>
          </cell>
          <cell r="BK784" t="str">
            <v/>
          </cell>
          <cell r="BL784" t="str">
            <v/>
          </cell>
          <cell r="BM784" t="str">
            <v/>
          </cell>
          <cell r="BN784" t="str">
            <v/>
          </cell>
          <cell r="BO784" t="str">
            <v/>
          </cell>
          <cell r="BP784">
            <v>0</v>
          </cell>
        </row>
        <row r="785">
          <cell r="A785" t="str">
            <v>Truth Seeker (Psionic)</v>
          </cell>
          <cell r="C785">
            <v>0</v>
          </cell>
          <cell r="AK785" t="str">
            <v/>
          </cell>
          <cell r="AL785" t="str">
            <v/>
          </cell>
          <cell r="AM785" t="str">
            <v/>
          </cell>
          <cell r="AN785" t="str">
            <v/>
          </cell>
          <cell r="AO785" t="str">
            <v/>
          </cell>
          <cell r="AP785" t="str">
            <v/>
          </cell>
          <cell r="AQ785" t="str">
            <v/>
          </cell>
          <cell r="AR785" t="str">
            <v/>
          </cell>
          <cell r="AS785" t="str">
            <v/>
          </cell>
          <cell r="AT785" t="str">
            <v/>
          </cell>
          <cell r="AU785" t="str">
            <v/>
          </cell>
          <cell r="AV785" t="str">
            <v/>
          </cell>
          <cell r="AW785" t="str">
            <v/>
          </cell>
          <cell r="AX785" t="str">
            <v/>
          </cell>
          <cell r="AY785" t="str">
            <v/>
          </cell>
          <cell r="AZ785" t="str">
            <v/>
          </cell>
          <cell r="BA785" t="str">
            <v/>
          </cell>
          <cell r="BB785" t="str">
            <v/>
          </cell>
          <cell r="BC785" t="str">
            <v/>
          </cell>
          <cell r="BD785" t="str">
            <v/>
          </cell>
          <cell r="BE785" t="str">
            <v/>
          </cell>
          <cell r="BF785" t="str">
            <v/>
          </cell>
          <cell r="BG785" t="str">
            <v/>
          </cell>
          <cell r="BH785" t="str">
            <v/>
          </cell>
          <cell r="BI785" t="str">
            <v/>
          </cell>
          <cell r="BJ785" t="str">
            <v/>
          </cell>
          <cell r="BK785" t="str">
            <v/>
          </cell>
          <cell r="BL785" t="str">
            <v/>
          </cell>
          <cell r="BM785" t="str">
            <v/>
          </cell>
          <cell r="BN785" t="str">
            <v/>
          </cell>
          <cell r="BO785" t="str">
            <v/>
          </cell>
          <cell r="BP785">
            <v>0</v>
          </cell>
        </row>
        <row r="786">
          <cell r="A786" t="str">
            <v>Tsuno Bushi</v>
          </cell>
          <cell r="C786">
            <v>0</v>
          </cell>
          <cell r="AK786" t="str">
            <v/>
          </cell>
          <cell r="AL786" t="str">
            <v/>
          </cell>
          <cell r="AM786" t="str">
            <v/>
          </cell>
          <cell r="AN786" t="str">
            <v/>
          </cell>
          <cell r="AO786" t="str">
            <v/>
          </cell>
          <cell r="AP786" t="str">
            <v/>
          </cell>
          <cell r="AQ786" t="str">
            <v/>
          </cell>
          <cell r="AR786" t="str">
            <v/>
          </cell>
          <cell r="AS786" t="str">
            <v/>
          </cell>
          <cell r="AT786" t="str">
            <v/>
          </cell>
          <cell r="AU786" t="str">
            <v/>
          </cell>
          <cell r="AV786" t="str">
            <v/>
          </cell>
          <cell r="AW786" t="str">
            <v/>
          </cell>
          <cell r="AX786" t="str">
            <v/>
          </cell>
          <cell r="AY786" t="str">
            <v/>
          </cell>
          <cell r="AZ786" t="str">
            <v/>
          </cell>
          <cell r="BA786" t="str">
            <v/>
          </cell>
          <cell r="BB786" t="str">
            <v/>
          </cell>
          <cell r="BC786" t="str">
            <v/>
          </cell>
          <cell r="BD786" t="str">
            <v/>
          </cell>
          <cell r="BE786" t="str">
            <v/>
          </cell>
          <cell r="BF786" t="str">
            <v/>
          </cell>
          <cell r="BG786" t="str">
            <v/>
          </cell>
          <cell r="BH786" t="str">
            <v/>
          </cell>
          <cell r="BI786" t="str">
            <v/>
          </cell>
          <cell r="BJ786" t="str">
            <v/>
          </cell>
          <cell r="BK786" t="str">
            <v/>
          </cell>
          <cell r="BL786" t="str">
            <v/>
          </cell>
          <cell r="BM786" t="str">
            <v/>
          </cell>
          <cell r="BN786" t="str">
            <v/>
          </cell>
          <cell r="BO786" t="str">
            <v/>
          </cell>
          <cell r="BP786">
            <v>0</v>
          </cell>
        </row>
        <row r="787">
          <cell r="A787" t="str">
            <v>Tsuruchi's Legion</v>
          </cell>
          <cell r="C787">
            <v>0</v>
          </cell>
          <cell r="AK787" t="str">
            <v/>
          </cell>
          <cell r="AL787" t="str">
            <v/>
          </cell>
          <cell r="AM787" t="str">
            <v/>
          </cell>
          <cell r="AN787" t="str">
            <v/>
          </cell>
          <cell r="AO787" t="str">
            <v/>
          </cell>
          <cell r="AP787" t="str">
            <v/>
          </cell>
          <cell r="AQ787" t="str">
            <v/>
          </cell>
          <cell r="AR787" t="str">
            <v/>
          </cell>
          <cell r="AS787" t="str">
            <v/>
          </cell>
          <cell r="AT787" t="str">
            <v/>
          </cell>
          <cell r="AU787" t="str">
            <v/>
          </cell>
          <cell r="AV787" t="str">
            <v/>
          </cell>
          <cell r="AW787" t="str">
            <v/>
          </cell>
          <cell r="AX787" t="str">
            <v/>
          </cell>
          <cell r="AY787" t="str">
            <v/>
          </cell>
          <cell r="AZ787" t="str">
            <v/>
          </cell>
          <cell r="BA787" t="str">
            <v/>
          </cell>
          <cell r="BB787" t="str">
            <v/>
          </cell>
          <cell r="BC787" t="str">
            <v/>
          </cell>
          <cell r="BD787" t="str">
            <v/>
          </cell>
          <cell r="BE787" t="str">
            <v/>
          </cell>
          <cell r="BF787" t="str">
            <v/>
          </cell>
          <cell r="BG787" t="str">
            <v/>
          </cell>
          <cell r="BH787" t="str">
            <v/>
          </cell>
          <cell r="BI787" t="str">
            <v/>
          </cell>
          <cell r="BJ787" t="str">
            <v/>
          </cell>
          <cell r="BK787" t="str">
            <v/>
          </cell>
          <cell r="BL787" t="str">
            <v/>
          </cell>
          <cell r="BM787" t="str">
            <v/>
          </cell>
          <cell r="BN787" t="str">
            <v/>
          </cell>
          <cell r="BO787" t="str">
            <v/>
          </cell>
          <cell r="BP787">
            <v>0</v>
          </cell>
        </row>
        <row r="788">
          <cell r="A788" t="str">
            <v>Tundrin</v>
          </cell>
          <cell r="B788" t="str">
            <v>Tun</v>
          </cell>
          <cell r="C788">
            <v>0</v>
          </cell>
          <cell r="G788" t="str">
            <v>1st:]Body of Ice (Su)[+2 on Intimidate checks.</v>
          </cell>
          <cell r="H788" t="str">
            <v>1st:]Ice Armor (Sp)[Free Action 0/day per the spell cast by a level 0 sorcerer.</v>
          </cell>
          <cell r="I788" t="str">
            <v>2nd:]Elemental Form (Su)[1/day for 1 rounds can polymorph into a huge water elemental.</v>
          </cell>
          <cell r="J788" t="str">
            <v>3rd:]Ice Hammer (Su)[Standard Action to produce a battlehammer of ice.</v>
          </cell>
          <cell r="K788" t="str">
            <v>][Functions as a +1 icy burst dwarven battlehammer.</v>
          </cell>
          <cell r="L788" t="str">
            <v>4th:]Ice Shard (Su)[Ranged touch attack dealing 1d6 dmg.  10' range increment, 10' max range.</v>
          </cell>
          <cell r="M788" t="str">
            <v>5th:]Paragon of Ice (Su)[1/day polymorph into a greater ice elemental.</v>
          </cell>
          <cell r="AK788" t="str">
            <v/>
          </cell>
          <cell r="AL788" t="str">
            <v/>
          </cell>
          <cell r="AM788" t="str">
            <v/>
          </cell>
          <cell r="AN788" t="str">
            <v/>
          </cell>
          <cell r="AO788" t="str">
            <v/>
          </cell>
          <cell r="AP788" t="str">
            <v/>
          </cell>
          <cell r="AQ788" t="str">
            <v/>
          </cell>
          <cell r="AR788" t="str">
            <v/>
          </cell>
          <cell r="AS788" t="str">
            <v/>
          </cell>
          <cell r="AT788" t="str">
            <v/>
          </cell>
          <cell r="AU788" t="str">
            <v/>
          </cell>
          <cell r="AV788" t="str">
            <v/>
          </cell>
          <cell r="AW788" t="str">
            <v/>
          </cell>
          <cell r="AX788" t="str">
            <v/>
          </cell>
          <cell r="AY788" t="str">
            <v/>
          </cell>
          <cell r="AZ788" t="str">
            <v/>
          </cell>
          <cell r="BA788" t="str">
            <v/>
          </cell>
          <cell r="BB788" t="str">
            <v/>
          </cell>
          <cell r="BC788" t="str">
            <v/>
          </cell>
          <cell r="BD788" t="str">
            <v/>
          </cell>
          <cell r="BE788" t="str">
            <v/>
          </cell>
          <cell r="BF788" t="str">
            <v/>
          </cell>
          <cell r="BG788" t="str">
            <v/>
          </cell>
          <cell r="BH788" t="str">
            <v/>
          </cell>
          <cell r="BI788" t="str">
            <v/>
          </cell>
          <cell r="BJ788" t="str">
            <v/>
          </cell>
          <cell r="BK788" t="str">
            <v/>
          </cell>
          <cell r="BL788" t="str">
            <v/>
          </cell>
          <cell r="BM788" t="str">
            <v/>
          </cell>
          <cell r="BN788" t="str">
            <v/>
          </cell>
          <cell r="BO788" t="str">
            <v/>
          </cell>
          <cell r="BP788">
            <v>0</v>
          </cell>
        </row>
        <row r="789">
          <cell r="A789" t="str">
            <v>Unbeating Heart</v>
          </cell>
          <cell r="C789">
            <v>0</v>
          </cell>
          <cell r="AK789" t="str">
            <v/>
          </cell>
          <cell r="AL789" t="str">
            <v/>
          </cell>
          <cell r="AM789" t="str">
            <v/>
          </cell>
          <cell r="AN789" t="str">
            <v/>
          </cell>
          <cell r="AO789" t="str">
            <v/>
          </cell>
          <cell r="AP789" t="str">
            <v/>
          </cell>
          <cell r="AQ789" t="str">
            <v/>
          </cell>
          <cell r="AR789" t="str">
            <v/>
          </cell>
          <cell r="AS789" t="str">
            <v/>
          </cell>
          <cell r="AT789" t="str">
            <v/>
          </cell>
          <cell r="AU789" t="str">
            <v/>
          </cell>
          <cell r="AV789" t="str">
            <v/>
          </cell>
          <cell r="AW789" t="str">
            <v/>
          </cell>
          <cell r="AX789" t="str">
            <v/>
          </cell>
          <cell r="AY789" t="str">
            <v/>
          </cell>
          <cell r="AZ789" t="str">
            <v/>
          </cell>
          <cell r="BA789" t="str">
            <v/>
          </cell>
          <cell r="BB789" t="str">
            <v/>
          </cell>
          <cell r="BC789" t="str">
            <v/>
          </cell>
          <cell r="BD789" t="str">
            <v/>
          </cell>
          <cell r="BE789" t="str">
            <v/>
          </cell>
          <cell r="BF789" t="str">
            <v/>
          </cell>
          <cell r="BG789" t="str">
            <v/>
          </cell>
          <cell r="BH789" t="str">
            <v/>
          </cell>
          <cell r="BI789" t="str">
            <v/>
          </cell>
          <cell r="BJ789" t="str">
            <v/>
          </cell>
          <cell r="BK789" t="str">
            <v/>
          </cell>
          <cell r="BL789" t="str">
            <v/>
          </cell>
          <cell r="BM789" t="str">
            <v/>
          </cell>
          <cell r="BN789" t="str">
            <v/>
          </cell>
          <cell r="BO789" t="str">
            <v/>
          </cell>
          <cell r="BP789">
            <v>0</v>
          </cell>
        </row>
        <row r="790">
          <cell r="A790" t="str">
            <v>Unseen Sniper</v>
          </cell>
          <cell r="C790">
            <v>0</v>
          </cell>
          <cell r="AK790" t="str">
            <v/>
          </cell>
          <cell r="AL790" t="str">
            <v/>
          </cell>
          <cell r="AM790" t="str">
            <v/>
          </cell>
          <cell r="AN790" t="str">
            <v/>
          </cell>
          <cell r="AO790" t="str">
            <v/>
          </cell>
          <cell r="AP790" t="str">
            <v/>
          </cell>
          <cell r="AQ790" t="str">
            <v/>
          </cell>
          <cell r="AR790" t="str">
            <v/>
          </cell>
          <cell r="AS790" t="str">
            <v/>
          </cell>
          <cell r="AT790" t="str">
            <v/>
          </cell>
          <cell r="AU790" t="str">
            <v/>
          </cell>
          <cell r="AV790" t="str">
            <v/>
          </cell>
          <cell r="AW790" t="str">
            <v/>
          </cell>
          <cell r="AX790" t="str">
            <v/>
          </cell>
          <cell r="AY790" t="str">
            <v/>
          </cell>
          <cell r="AZ790" t="str">
            <v/>
          </cell>
          <cell r="BA790" t="str">
            <v/>
          </cell>
          <cell r="BB790" t="str">
            <v/>
          </cell>
          <cell r="BC790" t="str">
            <v/>
          </cell>
          <cell r="BD790" t="str">
            <v/>
          </cell>
          <cell r="BE790" t="str">
            <v/>
          </cell>
          <cell r="BF790" t="str">
            <v/>
          </cell>
          <cell r="BG790" t="str">
            <v/>
          </cell>
          <cell r="BH790" t="str">
            <v/>
          </cell>
          <cell r="BI790" t="str">
            <v/>
          </cell>
          <cell r="BJ790" t="str">
            <v/>
          </cell>
          <cell r="BK790" t="str">
            <v/>
          </cell>
          <cell r="BL790" t="str">
            <v/>
          </cell>
          <cell r="BM790" t="str">
            <v/>
          </cell>
          <cell r="BN790" t="str">
            <v/>
          </cell>
          <cell r="BO790" t="str">
            <v/>
          </cell>
          <cell r="BP790">
            <v>0</v>
          </cell>
        </row>
        <row r="791">
          <cell r="A791" t="str">
            <v>Vermin Outrider</v>
          </cell>
          <cell r="C791">
            <v>0</v>
          </cell>
          <cell r="AK791" t="str">
            <v/>
          </cell>
          <cell r="AL791" t="str">
            <v/>
          </cell>
          <cell r="AM791" t="str">
            <v/>
          </cell>
          <cell r="AN791" t="str">
            <v/>
          </cell>
          <cell r="AO791" t="str">
            <v/>
          </cell>
          <cell r="AP791" t="str">
            <v/>
          </cell>
          <cell r="AQ791" t="str">
            <v/>
          </cell>
          <cell r="AR791" t="str">
            <v/>
          </cell>
          <cell r="AS791" t="str">
            <v/>
          </cell>
          <cell r="AT791" t="str">
            <v/>
          </cell>
          <cell r="AU791" t="str">
            <v/>
          </cell>
          <cell r="AV791" t="str">
            <v/>
          </cell>
          <cell r="AW791" t="str">
            <v/>
          </cell>
          <cell r="AX791" t="str">
            <v/>
          </cell>
          <cell r="AY791" t="str">
            <v/>
          </cell>
          <cell r="AZ791" t="str">
            <v/>
          </cell>
          <cell r="BA791" t="str">
            <v/>
          </cell>
          <cell r="BB791" t="str">
            <v/>
          </cell>
          <cell r="BC791" t="str">
            <v/>
          </cell>
          <cell r="BD791" t="str">
            <v/>
          </cell>
          <cell r="BE791" t="str">
            <v/>
          </cell>
          <cell r="BF791" t="str">
            <v/>
          </cell>
          <cell r="BG791" t="str">
            <v/>
          </cell>
          <cell r="BH791" t="str">
            <v/>
          </cell>
          <cell r="BI791" t="str">
            <v/>
          </cell>
          <cell r="BJ791" t="str">
            <v/>
          </cell>
          <cell r="BK791" t="str">
            <v/>
          </cell>
          <cell r="BL791" t="str">
            <v/>
          </cell>
          <cell r="BM791" t="str">
            <v/>
          </cell>
          <cell r="BN791" t="str">
            <v/>
          </cell>
          <cell r="BO791" t="str">
            <v/>
          </cell>
          <cell r="BP791">
            <v>0</v>
          </cell>
        </row>
        <row r="792">
          <cell r="A792" t="str">
            <v>Vigilante</v>
          </cell>
          <cell r="C792">
            <v>0</v>
          </cell>
          <cell r="AK792" t="str">
            <v/>
          </cell>
          <cell r="AL792" t="str">
            <v/>
          </cell>
          <cell r="AM792" t="str">
            <v/>
          </cell>
          <cell r="AN792" t="str">
            <v/>
          </cell>
          <cell r="AO792" t="str">
            <v/>
          </cell>
          <cell r="AP792" t="str">
            <v/>
          </cell>
          <cell r="AQ792" t="str">
            <v/>
          </cell>
          <cell r="AR792" t="str">
            <v/>
          </cell>
          <cell r="AS792" t="str">
            <v/>
          </cell>
          <cell r="AT792" t="str">
            <v/>
          </cell>
          <cell r="AU792" t="str">
            <v/>
          </cell>
          <cell r="AV792" t="str">
            <v/>
          </cell>
          <cell r="AW792" t="str">
            <v/>
          </cell>
          <cell r="AX792" t="str">
            <v/>
          </cell>
          <cell r="AY792" t="str">
            <v/>
          </cell>
          <cell r="AZ792" t="str">
            <v/>
          </cell>
          <cell r="BA792" t="str">
            <v/>
          </cell>
          <cell r="BB792" t="str">
            <v/>
          </cell>
          <cell r="BC792" t="str">
            <v/>
          </cell>
          <cell r="BD792" t="str">
            <v/>
          </cell>
          <cell r="BE792" t="str">
            <v/>
          </cell>
          <cell r="BF792" t="str">
            <v/>
          </cell>
          <cell r="BG792" t="str">
            <v/>
          </cell>
          <cell r="BH792" t="str">
            <v/>
          </cell>
          <cell r="BI792" t="str">
            <v/>
          </cell>
          <cell r="BJ792" t="str">
            <v/>
          </cell>
          <cell r="BK792" t="str">
            <v/>
          </cell>
          <cell r="BL792" t="str">
            <v/>
          </cell>
          <cell r="BM792" t="str">
            <v/>
          </cell>
          <cell r="BN792" t="str">
            <v/>
          </cell>
          <cell r="BO792" t="str">
            <v/>
          </cell>
          <cell r="BP792">
            <v>0</v>
          </cell>
        </row>
        <row r="793">
          <cell r="A793" t="str">
            <v>Vile Tormentor</v>
          </cell>
          <cell r="C793">
            <v>0</v>
          </cell>
          <cell r="AK793" t="str">
            <v/>
          </cell>
          <cell r="AL793" t="str">
            <v/>
          </cell>
          <cell r="AM793" t="str">
            <v/>
          </cell>
          <cell r="AN793" t="str">
            <v/>
          </cell>
          <cell r="AO793" t="str">
            <v/>
          </cell>
          <cell r="AP793" t="str">
            <v/>
          </cell>
          <cell r="AQ793" t="str">
            <v/>
          </cell>
          <cell r="AR793" t="str">
            <v/>
          </cell>
          <cell r="AS793" t="str">
            <v/>
          </cell>
          <cell r="AT793" t="str">
            <v/>
          </cell>
          <cell r="AU793" t="str">
            <v/>
          </cell>
          <cell r="AV793" t="str">
            <v/>
          </cell>
          <cell r="AW793" t="str">
            <v/>
          </cell>
          <cell r="AX793" t="str">
            <v/>
          </cell>
          <cell r="AY793" t="str">
            <v/>
          </cell>
          <cell r="AZ793" t="str">
            <v/>
          </cell>
          <cell r="BA793" t="str">
            <v/>
          </cell>
          <cell r="BB793" t="str">
            <v/>
          </cell>
          <cell r="BC793" t="str">
            <v/>
          </cell>
          <cell r="BD793" t="str">
            <v/>
          </cell>
          <cell r="BE793" t="str">
            <v/>
          </cell>
          <cell r="BF793" t="str">
            <v/>
          </cell>
          <cell r="BG793" t="str">
            <v/>
          </cell>
          <cell r="BH793" t="str">
            <v/>
          </cell>
          <cell r="BI793" t="str">
            <v/>
          </cell>
          <cell r="BJ793" t="str">
            <v/>
          </cell>
          <cell r="BK793" t="str">
            <v/>
          </cell>
          <cell r="BL793" t="str">
            <v/>
          </cell>
          <cell r="BM793" t="str">
            <v/>
          </cell>
          <cell r="BN793" t="str">
            <v/>
          </cell>
          <cell r="BO793" t="str">
            <v/>
          </cell>
          <cell r="BP793">
            <v>0</v>
          </cell>
        </row>
        <row r="794">
          <cell r="A794" t="str">
            <v>Virtuoso</v>
          </cell>
          <cell r="C794">
            <v>0</v>
          </cell>
          <cell r="AK794" t="str">
            <v/>
          </cell>
          <cell r="AL794" t="str">
            <v/>
          </cell>
          <cell r="AM794" t="str">
            <v/>
          </cell>
          <cell r="AN794" t="str">
            <v/>
          </cell>
          <cell r="AO794" t="str">
            <v/>
          </cell>
          <cell r="AP794" t="str">
            <v/>
          </cell>
          <cell r="AQ794" t="str">
            <v/>
          </cell>
          <cell r="AR794" t="str">
            <v/>
          </cell>
          <cell r="AS794" t="str">
            <v/>
          </cell>
          <cell r="AT794" t="str">
            <v/>
          </cell>
          <cell r="AU794" t="str">
            <v/>
          </cell>
          <cell r="AV794" t="str">
            <v/>
          </cell>
          <cell r="AW794" t="str">
            <v/>
          </cell>
          <cell r="AX794" t="str">
            <v/>
          </cell>
          <cell r="AY794" t="str">
            <v/>
          </cell>
          <cell r="AZ794" t="str">
            <v/>
          </cell>
          <cell r="BA794" t="str">
            <v/>
          </cell>
          <cell r="BB794" t="str">
            <v/>
          </cell>
          <cell r="BC794" t="str">
            <v/>
          </cell>
          <cell r="BD794" t="str">
            <v/>
          </cell>
          <cell r="BE794" t="str">
            <v/>
          </cell>
          <cell r="BF794" t="str">
            <v/>
          </cell>
          <cell r="BG794" t="str">
            <v/>
          </cell>
          <cell r="BH794" t="str">
            <v/>
          </cell>
          <cell r="BI794" t="str">
            <v/>
          </cell>
          <cell r="BJ794" t="str">
            <v/>
          </cell>
          <cell r="BK794" t="str">
            <v/>
          </cell>
          <cell r="BL794" t="str">
            <v/>
          </cell>
          <cell r="BM794" t="str">
            <v/>
          </cell>
          <cell r="BN794" t="str">
            <v/>
          </cell>
          <cell r="BO794" t="str">
            <v/>
          </cell>
          <cell r="BP794">
            <v>0</v>
          </cell>
        </row>
        <row r="795">
          <cell r="A795" t="str">
            <v>Void Disciple</v>
          </cell>
          <cell r="C795">
            <v>0</v>
          </cell>
          <cell r="AK795" t="str">
            <v/>
          </cell>
          <cell r="AL795" t="str">
            <v/>
          </cell>
          <cell r="AM795" t="str">
            <v/>
          </cell>
          <cell r="AN795" t="str">
            <v/>
          </cell>
          <cell r="AO795" t="str">
            <v/>
          </cell>
          <cell r="AP795" t="str">
            <v/>
          </cell>
          <cell r="AQ795" t="str">
            <v/>
          </cell>
          <cell r="AR795" t="str">
            <v/>
          </cell>
          <cell r="AS795" t="str">
            <v/>
          </cell>
          <cell r="AT795" t="str">
            <v/>
          </cell>
          <cell r="AU795" t="str">
            <v/>
          </cell>
          <cell r="AV795" t="str">
            <v/>
          </cell>
          <cell r="AW795" t="str">
            <v/>
          </cell>
          <cell r="AX795" t="str">
            <v/>
          </cell>
          <cell r="AY795" t="str">
            <v/>
          </cell>
          <cell r="AZ795" t="str">
            <v/>
          </cell>
          <cell r="BA795" t="str">
            <v/>
          </cell>
          <cell r="BB795" t="str">
            <v/>
          </cell>
          <cell r="BC795" t="str">
            <v/>
          </cell>
          <cell r="BD795" t="str">
            <v/>
          </cell>
          <cell r="BE795" t="str">
            <v/>
          </cell>
          <cell r="BF795" t="str">
            <v/>
          </cell>
          <cell r="BG795" t="str">
            <v/>
          </cell>
          <cell r="BH795" t="str">
            <v/>
          </cell>
          <cell r="BI795" t="str">
            <v/>
          </cell>
          <cell r="BJ795" t="str">
            <v/>
          </cell>
          <cell r="BK795" t="str">
            <v/>
          </cell>
          <cell r="BL795" t="str">
            <v/>
          </cell>
          <cell r="BM795" t="str">
            <v/>
          </cell>
          <cell r="BN795" t="str">
            <v/>
          </cell>
          <cell r="BO795" t="str">
            <v/>
          </cell>
          <cell r="BP795">
            <v>0</v>
          </cell>
        </row>
        <row r="796">
          <cell r="A796" t="str">
            <v>Wandering Squire</v>
          </cell>
          <cell r="B796" t="str">
            <v>.</v>
          </cell>
          <cell r="C796">
            <v>0</v>
          </cell>
          <cell r="D796" t="str">
            <v>]Light, Medium Armor[</v>
          </cell>
          <cell r="E796" t="str">
            <v>]Shield Use[</v>
          </cell>
          <cell r="F796" t="str">
            <v>]Simple, Martial Weapons[</v>
          </cell>
          <cell r="G796" t="str">
            <v>1st:]Expertise (Ex)[Per the feat, but only while wielding a quarterstaff.</v>
          </cell>
          <cell r="H796" t="str">
            <v>1st:]Staff Expert (Ex)[+2  bonus to Intimidate &amp; Jump while wielding a quarterstaff.</v>
          </cell>
          <cell r="I796" t="str">
            <v>2nd:]Stunning Attack (Ex)[1/day can stun opponent (Fort DC 10) for 1d4 rounds with a quarterstaff as part of a normal attack.</v>
          </cell>
          <cell r="J796" t="str">
            <v>2nd:]Dodge (Ex)[Dodge feat bonus is now +2</v>
          </cell>
          <cell r="K796" t="str">
            <v>3rd:]Bonus Fighter Feats[0 earned so far.</v>
          </cell>
          <cell r="L796" t="str">
            <v>4th:]Deflect Arrows (Ex)[Free action to deflect (Reflex DC 20+attack's magic bonus to hit) projectiles with quarterstaff.</v>
          </cell>
          <cell r="M796" t="str">
            <v>][Only projectiles the same size or smaller than the squire can be deflected.</v>
          </cell>
          <cell r="N796" t="str">
            <v>6th:]Defensive Stance (Ex)[Cannot be flanked while wielding a quarterstaff.</v>
          </cell>
          <cell r="O796" t="str">
            <v>9th:]Warding Attack (Ex)[Gains extra 5' reach in one direction of choice at beginning of round.</v>
          </cell>
          <cell r="P796" t="str">
            <v>10th:]Staff Master (Ex)[Gain extra attack at highest BAB when wielding a quarterstaff.</v>
          </cell>
          <cell r="AK796" t="str">
            <v/>
          </cell>
          <cell r="AL796" t="str">
            <v/>
          </cell>
          <cell r="AM796" t="str">
            <v/>
          </cell>
          <cell r="AN796" t="str">
            <v/>
          </cell>
          <cell r="AO796" t="str">
            <v/>
          </cell>
          <cell r="AP796" t="str">
            <v/>
          </cell>
          <cell r="AQ796" t="str">
            <v/>
          </cell>
          <cell r="AR796" t="str">
            <v/>
          </cell>
          <cell r="AS796" t="str">
            <v/>
          </cell>
          <cell r="AT796" t="str">
            <v/>
          </cell>
          <cell r="AU796" t="str">
            <v/>
          </cell>
          <cell r="AV796" t="str">
            <v/>
          </cell>
          <cell r="AW796" t="str">
            <v/>
          </cell>
          <cell r="AX796" t="str">
            <v/>
          </cell>
          <cell r="AY796" t="str">
            <v/>
          </cell>
          <cell r="AZ796" t="str">
            <v/>
          </cell>
          <cell r="BA796" t="str">
            <v/>
          </cell>
          <cell r="BB796" t="str">
            <v/>
          </cell>
          <cell r="BC796" t="str">
            <v/>
          </cell>
          <cell r="BD796" t="str">
            <v/>
          </cell>
          <cell r="BE796" t="str">
            <v/>
          </cell>
          <cell r="BF796" t="str">
            <v/>
          </cell>
          <cell r="BG796" t="str">
            <v/>
          </cell>
          <cell r="BH796" t="str">
            <v/>
          </cell>
          <cell r="BI796" t="str">
            <v/>
          </cell>
          <cell r="BJ796" t="str">
            <v/>
          </cell>
          <cell r="BK796" t="str">
            <v/>
          </cell>
          <cell r="BL796" t="str">
            <v/>
          </cell>
          <cell r="BM796" t="str">
            <v/>
          </cell>
          <cell r="BN796" t="str">
            <v/>
          </cell>
          <cell r="BO796" t="str">
            <v/>
          </cell>
          <cell r="BP796">
            <v>0</v>
          </cell>
        </row>
        <row r="797">
          <cell r="A797" t="str">
            <v>War Wizard</v>
          </cell>
          <cell r="B797" t="str">
            <v>.</v>
          </cell>
          <cell r="C797">
            <v>0</v>
          </cell>
          <cell r="G797" t="str">
            <v>1st:]Spells per day[+1 spellcasting level per War Wizard level.</v>
          </cell>
          <cell r="H797" t="str">
            <v>1st:]Weapon Focus[For any Martial Weapon known.</v>
          </cell>
          <cell r="I797" t="str">
            <v>2nd:]Bonus Metamagic Feat[</v>
          </cell>
          <cell r="J797" t="str">
            <v>3rd:]Widen Spell[Can cast a spell as if it was under the effect</v>
          </cell>
          <cell r="K797" t="str">
            <v>][of the Widen Spell feat, without increasing level or cast time.</v>
          </cell>
          <cell r="L797" t="str">
            <v>][Can be used 1 + Cha Bonus per day.</v>
          </cell>
          <cell r="M797" t="str">
            <v>4th:]Bonus Metamagic Feat[</v>
          </cell>
          <cell r="N797" t="str">
            <v>5th:]Enhanced Spell Area[Any spell cast using the Widen Spell</v>
          </cell>
          <cell r="O797" t="str">
            <v>][metamagic feat is increased by 100%, instead of 50%.</v>
          </cell>
          <cell r="AK797" t="str">
            <v/>
          </cell>
          <cell r="AL797" t="str">
            <v/>
          </cell>
          <cell r="AM797" t="str">
            <v/>
          </cell>
          <cell r="AN797" t="str">
            <v/>
          </cell>
          <cell r="AO797" t="str">
            <v/>
          </cell>
          <cell r="AP797" t="str">
            <v/>
          </cell>
          <cell r="AQ797" t="str">
            <v/>
          </cell>
          <cell r="AR797" t="str">
            <v/>
          </cell>
          <cell r="AS797" t="str">
            <v/>
          </cell>
          <cell r="AT797" t="str">
            <v/>
          </cell>
          <cell r="AU797" t="str">
            <v/>
          </cell>
          <cell r="AV797" t="str">
            <v/>
          </cell>
          <cell r="AW797" t="str">
            <v/>
          </cell>
          <cell r="AX797" t="str">
            <v/>
          </cell>
          <cell r="AY797" t="str">
            <v/>
          </cell>
          <cell r="AZ797" t="str">
            <v/>
          </cell>
          <cell r="BA797" t="str">
            <v/>
          </cell>
          <cell r="BB797" t="str">
            <v/>
          </cell>
          <cell r="BC797" t="str">
            <v/>
          </cell>
          <cell r="BD797" t="str">
            <v/>
          </cell>
          <cell r="BE797" t="str">
            <v/>
          </cell>
          <cell r="BF797" t="str">
            <v/>
          </cell>
          <cell r="BG797" t="str">
            <v/>
          </cell>
          <cell r="BH797" t="str">
            <v/>
          </cell>
          <cell r="BI797" t="str">
            <v/>
          </cell>
          <cell r="BJ797" t="str">
            <v/>
          </cell>
          <cell r="BK797" t="str">
            <v/>
          </cell>
          <cell r="BL797" t="str">
            <v/>
          </cell>
          <cell r="BM797" t="str">
            <v/>
          </cell>
          <cell r="BN797" t="str">
            <v/>
          </cell>
          <cell r="BO797" t="str">
            <v/>
          </cell>
          <cell r="BP797">
            <v>0</v>
          </cell>
        </row>
        <row r="798">
          <cell r="A798" t="str">
            <v>Warleader</v>
          </cell>
          <cell r="B798" t="str">
            <v>.</v>
          </cell>
          <cell r="C798">
            <v>0</v>
          </cell>
          <cell r="D798" t="str">
            <v>]Light, Medium, Heavy Armor[</v>
          </cell>
          <cell r="E798" t="str">
            <v>]Shield Use[</v>
          </cell>
          <cell r="F798" t="str">
            <v>]Simple, Martial Weapons[</v>
          </cell>
          <cell r="G798" t="str">
            <v>1st:]Lend Counsel (Ex)[After observation of ally &amp; Concentration check (DC 15) can give advice.</v>
          </cell>
          <cell r="H798" t="str">
            <v>][Ally receives a +2  bonus to a single attack or skill check.</v>
          </cell>
          <cell r="I798" t="str">
            <v>2nd:]Inspire Bravery (Ex)[Allies within sight can use warleader's save to overcome fear affects.</v>
          </cell>
          <cell r="J798" t="str">
            <v>4th:]Concerted Attack (Ex)[1/day after a full round of Concentration (DC 25) can grant all allies</v>
          </cell>
          <cell r="K798" t="str">
            <v>][within hearing an additional +2 bonus to hit flanked opponents &amp; an extra possible AoO each round.</v>
          </cell>
          <cell r="L798" t="str">
            <v>5th:]Charisma (Ex)[+2 bonus to Charisma.</v>
          </cell>
          <cell r="M798" t="str">
            <v>7th:]Snap to Attention (Ex)[Concentration check (DC 20) to shout a warning so no allies are flat footed.</v>
          </cell>
          <cell r="N798" t="str">
            <v>8th:]Motivate the Troops (Ex)[1/day, speech gives allies a +0 to initiative.</v>
          </cell>
          <cell r="O798" t="str">
            <v>10th:]Rally the Troops (Ex)[3/day, full round action hastes &amp; gives allies +1 morale bonus to hit &amp; damage for 1d4+0 rounds.</v>
          </cell>
          <cell r="AK798" t="str">
            <v/>
          </cell>
          <cell r="AL798" t="str">
            <v/>
          </cell>
          <cell r="AM798" t="str">
            <v/>
          </cell>
          <cell r="AN798" t="str">
            <v/>
          </cell>
          <cell r="AO798" t="str">
            <v/>
          </cell>
          <cell r="AP798" t="str">
            <v/>
          </cell>
          <cell r="AQ798" t="str">
            <v/>
          </cell>
          <cell r="AR798" t="str">
            <v/>
          </cell>
          <cell r="AS798" t="str">
            <v/>
          </cell>
          <cell r="AT798" t="str">
            <v/>
          </cell>
          <cell r="AU798" t="str">
            <v/>
          </cell>
          <cell r="AV798" t="str">
            <v/>
          </cell>
          <cell r="AW798" t="str">
            <v/>
          </cell>
          <cell r="AX798" t="str">
            <v/>
          </cell>
          <cell r="AY798" t="str">
            <v/>
          </cell>
          <cell r="AZ798" t="str">
            <v/>
          </cell>
          <cell r="BA798" t="str">
            <v/>
          </cell>
          <cell r="BB798" t="str">
            <v/>
          </cell>
          <cell r="BC798" t="str">
            <v/>
          </cell>
          <cell r="BD798" t="str">
            <v/>
          </cell>
          <cell r="BE798" t="str">
            <v/>
          </cell>
          <cell r="BF798" t="str">
            <v/>
          </cell>
          <cell r="BG798" t="str">
            <v/>
          </cell>
          <cell r="BH798" t="str">
            <v/>
          </cell>
          <cell r="BI798" t="str">
            <v/>
          </cell>
          <cell r="BJ798" t="str">
            <v/>
          </cell>
          <cell r="BK798" t="str">
            <v/>
          </cell>
          <cell r="BL798" t="str">
            <v/>
          </cell>
          <cell r="BM798" t="str">
            <v/>
          </cell>
          <cell r="BN798" t="str">
            <v/>
          </cell>
          <cell r="BO798" t="str">
            <v/>
          </cell>
          <cell r="BP798">
            <v>0</v>
          </cell>
        </row>
        <row r="799">
          <cell r="A799" t="str">
            <v>Warmage</v>
          </cell>
          <cell r="B799" t="str">
            <v>.</v>
          </cell>
          <cell r="C799">
            <v>0</v>
          </cell>
          <cell r="D799" t="str">
            <v>]Light Armor[</v>
          </cell>
          <cell r="F799" t="str">
            <v>]Simple, Martial Weapons[</v>
          </cell>
          <cell r="G799" t="str">
            <v>1st:]Acrane Accuracy (Ex)[+0  bonus to hit with spells that require an attack roll.</v>
          </cell>
          <cell r="H799" t="str">
            <v>2nd:]Armored Mage (Su)[Arcane failure chance reduced by 0%.</v>
          </cell>
          <cell r="I799" t="str">
            <v>2nd:]Spellcasting (Sp)[+0 level(s) of previous arcane spellcasting class.</v>
          </cell>
          <cell r="J799" t="str">
            <v>3rd:]Superior Dodge (Ex)[+1 dodge bonus to AC.  Dodge feat become a +3 bonus to AC.</v>
          </cell>
          <cell r="K799" t="str">
            <v>5th:]Mental Toughness (Ex)[+4  bonus to Concentration checks.</v>
          </cell>
          <cell r="L799" t="str">
            <v>7th:]Dodge Missile Fire (Ex)[Additional +1 dodge bonus to AC vs. missile fire.</v>
          </cell>
          <cell r="M799" t="str">
            <v>9th:]Arcane Tactician (Sp)[May attempt to shape an AoE spell around 0 allies.</v>
          </cell>
          <cell r="N799" t="str">
            <v>][DC 10 + 5 per person shaped around.</v>
          </cell>
          <cell r="O799" t="str">
            <v>10th:]Arcane Warrior (Su)[No longer draws AoO's while casting in threatened squares.</v>
          </cell>
          <cell r="AK799" t="str">
            <v/>
          </cell>
          <cell r="AL799" t="str">
            <v/>
          </cell>
          <cell r="AM799" t="str">
            <v/>
          </cell>
          <cell r="AN799" t="str">
            <v/>
          </cell>
          <cell r="AO799" t="str">
            <v/>
          </cell>
          <cell r="AP799" t="str">
            <v/>
          </cell>
          <cell r="AQ799" t="str">
            <v/>
          </cell>
          <cell r="AR799" t="str">
            <v/>
          </cell>
          <cell r="AS799" t="str">
            <v/>
          </cell>
          <cell r="AT799" t="str">
            <v/>
          </cell>
          <cell r="AU799" t="str">
            <v/>
          </cell>
          <cell r="AV799" t="str">
            <v/>
          </cell>
          <cell r="AW799" t="str">
            <v/>
          </cell>
          <cell r="AX799" t="str">
            <v/>
          </cell>
          <cell r="AY799" t="str">
            <v/>
          </cell>
          <cell r="AZ799" t="str">
            <v/>
          </cell>
          <cell r="BA799" t="str">
            <v/>
          </cell>
          <cell r="BB799" t="str">
            <v/>
          </cell>
          <cell r="BC799" t="str">
            <v/>
          </cell>
          <cell r="BD799" t="str">
            <v/>
          </cell>
          <cell r="BE799" t="str">
            <v/>
          </cell>
          <cell r="BF799" t="str">
            <v/>
          </cell>
          <cell r="BG799" t="str">
            <v/>
          </cell>
          <cell r="BH799" t="str">
            <v/>
          </cell>
          <cell r="BI799" t="str">
            <v/>
          </cell>
          <cell r="BJ799" t="str">
            <v/>
          </cell>
          <cell r="BK799" t="str">
            <v/>
          </cell>
          <cell r="BL799" t="str">
            <v/>
          </cell>
          <cell r="BM799" t="str">
            <v/>
          </cell>
          <cell r="BN799" t="str">
            <v/>
          </cell>
          <cell r="BO799" t="str">
            <v/>
          </cell>
          <cell r="BP799">
            <v>0</v>
          </cell>
        </row>
        <row r="800">
          <cell r="A800" t="str">
            <v>Warmaster</v>
          </cell>
          <cell r="B800" t="str">
            <v>Wrm</v>
          </cell>
          <cell r="C800">
            <v>0</v>
          </cell>
          <cell r="G800" t="str">
            <v>1st:]Brotherhood[+4 Competence bonus to Diplomacy</v>
          </cell>
          <cell r="H800" t="str">
            <v>][made to influence other Warmasters.</v>
          </cell>
          <cell r="I800" t="str">
            <v>1st:]Leadership Bonus +1[Listed bonus to Leadership score</v>
          </cell>
          <cell r="J800" t="str">
            <v xml:space="preserve">2nd:]Battle Cry (Su)[as Bard's Inspire Courage (+2 Morale </v>
          </cell>
          <cell r="K800" t="str">
            <v>][vs. Fear, +1 Morale to Attack and Dmg) for CHA bonus rounds.</v>
          </cell>
          <cell r="L800" t="str">
            <v>][can use up to Warmaster's level times per day.</v>
          </cell>
          <cell r="M800" t="str">
            <v>3rd:]Direct Troops (Su)[Full Round; allies within 30' gain a +2</v>
          </cell>
          <cell r="N800" t="str">
            <v>][Competence bonus to attacks or skill checks for CHA bonus rounds.</v>
          </cell>
          <cell r="O800" t="str">
            <v>3rd:]Leadership Bonus +2[Listed bonus to Leadership score</v>
          </cell>
          <cell r="P800" t="str">
            <v>4th:]Tower[</v>
          </cell>
          <cell r="Q800" t="str">
            <v>4th:]Rally Troops (Su)[Allow 2nd save to allies vs. Fear/Charm</v>
          </cell>
          <cell r="R800" t="str">
            <v>][Fear effects aren't as pronounced</v>
          </cell>
          <cell r="S800" t="str">
            <v>5th:]Hard March[Allies: +4 to Con checks for forced march</v>
          </cell>
          <cell r="T800" t="str">
            <v>5th:]Leadership Bonus +3[Listed bonus to Leadership score</v>
          </cell>
          <cell r="U800" t="str">
            <v>6th:]Keep[</v>
          </cell>
          <cell r="V800" t="str">
            <v>7th:]Battle Standard (Su)[All allies within 30' gain the Battle Cry</v>
          </cell>
          <cell r="W800" t="str">
            <v>][and Rally Troops effects; if standard is lost, -1 morale to attack / dmg</v>
          </cell>
          <cell r="X800" t="str">
            <v>][until it is recovered.</v>
          </cell>
          <cell r="Y800" t="str">
            <v>7th:]Leadership Bonus +4[Listed bonus to Leadership score</v>
          </cell>
          <cell r="Z800" t="str">
            <v>8th:]Castle[</v>
          </cell>
          <cell r="AA800" t="str">
            <v>9th:]Die for your Country (Su)[Allies within 30' fight to -10 HP.</v>
          </cell>
          <cell r="AB800" t="str">
            <v>9th:]Leadership Bonus +5[Listed bonus to Leadership score</v>
          </cell>
          <cell r="AC800" t="str">
            <v>10th:]Huge Castle[</v>
          </cell>
          <cell r="AK800" t="str">
            <v/>
          </cell>
          <cell r="AL800" t="str">
            <v/>
          </cell>
          <cell r="AM800" t="str">
            <v/>
          </cell>
          <cell r="AN800" t="str">
            <v/>
          </cell>
          <cell r="AO800" t="str">
            <v/>
          </cell>
          <cell r="AP800" t="str">
            <v/>
          </cell>
          <cell r="AQ800" t="str">
            <v/>
          </cell>
          <cell r="AR800" t="str">
            <v/>
          </cell>
          <cell r="AS800" t="str">
            <v/>
          </cell>
          <cell r="AT800" t="str">
            <v/>
          </cell>
          <cell r="AU800" t="str">
            <v/>
          </cell>
          <cell r="AV800" t="str">
            <v/>
          </cell>
          <cell r="AW800" t="str">
            <v/>
          </cell>
          <cell r="AX800" t="str">
            <v/>
          </cell>
          <cell r="AY800" t="str">
            <v/>
          </cell>
          <cell r="AZ800" t="str">
            <v/>
          </cell>
          <cell r="BA800" t="str">
            <v/>
          </cell>
          <cell r="BB800" t="str">
            <v/>
          </cell>
          <cell r="BC800" t="str">
            <v/>
          </cell>
          <cell r="BD800" t="str">
            <v/>
          </cell>
          <cell r="BE800" t="str">
            <v/>
          </cell>
          <cell r="BF800" t="str">
            <v/>
          </cell>
          <cell r="BG800" t="str">
            <v/>
          </cell>
          <cell r="BH800" t="str">
            <v/>
          </cell>
          <cell r="BI800" t="str">
            <v/>
          </cell>
          <cell r="BJ800" t="str">
            <v/>
          </cell>
          <cell r="BK800" t="str">
            <v/>
          </cell>
          <cell r="BL800" t="str">
            <v/>
          </cell>
          <cell r="BM800" t="str">
            <v/>
          </cell>
          <cell r="BN800" t="str">
            <v/>
          </cell>
          <cell r="BO800" t="str">
            <v/>
          </cell>
          <cell r="BP800">
            <v>0</v>
          </cell>
        </row>
        <row r="801">
          <cell r="A801" t="str">
            <v>Warpriest</v>
          </cell>
          <cell r="B801" t="str">
            <v>Warp</v>
          </cell>
          <cell r="C801">
            <v>0</v>
          </cell>
          <cell r="D801" t="str">
            <v>]Light, Medium, Heavy Armor[</v>
          </cell>
          <cell r="E801" t="str">
            <v>]Shield Use[</v>
          </cell>
          <cell r="F801" t="str">
            <v>]Simple, Martial Weapons[</v>
          </cell>
          <cell r="G801" t="str">
            <v xml:space="preserve">1st:]Prestige Domain[Glory Prestige Domain (if channels positive </v>
          </cell>
          <cell r="H801" t="str">
            <v>][energy) or Domination Prestige Domain (if channels negative energy)</v>
          </cell>
          <cell r="I801" t="str">
            <v>1st:]Rally (Ex)[If not suffering from fear, Std. Action.  Those w/i</v>
          </cell>
          <cell r="J801" t="str">
            <v>][60' may make another save, with +1 morale bonus per level.</v>
          </cell>
          <cell r="K801" t="str">
            <v>1st:]Turn or Rebuke Undead (Su)[Warpriest level stacks with</v>
          </cell>
          <cell r="L801" t="str">
            <v>][cleric's level to determine effect when turning or rebuking undead.</v>
          </cell>
          <cell r="M801" t="str">
            <v>2nd:]Inflame (Ex)[Five minute speech; provides morale bonus</v>
          </cell>
          <cell r="N801" t="str">
            <v>][vs. Fear spells / effects.  +2 at 2nd, +2 each even level thereafter.</v>
          </cell>
          <cell r="O801" t="str">
            <v>2nd:]Spells per day[+1 level per even level of Warpriest.</v>
          </cell>
          <cell r="P801" t="str">
            <v>3rd:]Healing Circle (Sp)[Once per day, as spell.</v>
          </cell>
          <cell r="Q801" t="str">
            <v>4th:]Prestige Domain[Divination Prestige Domain</v>
          </cell>
          <cell r="R801" t="str">
            <v>5th:]Heroes' Feast (Sp)[Once per day, as spell.</v>
          </cell>
          <cell r="S801" t="str">
            <v>6th:]Fear Aura (Su)[Once per day, project a 20' fear aura</v>
          </cell>
          <cell r="T801" t="str">
            <v>][for one round per Warpriest level.  Will Save DC 10 + Warpriest level</v>
          </cell>
          <cell r="U801" t="str">
            <v>][+ Cha Bonus or as if affected by Fear spell.</v>
          </cell>
          <cell r="V801" t="str">
            <v>7th:]Mass Haste (Sp)[Once per day, as spell.</v>
          </cell>
          <cell r="W801" t="str">
            <v>8th:]Mass Healing (Sp)[Once per day, as spell.</v>
          </cell>
          <cell r="X801" t="str">
            <v>9th:]Fear Aura (Su)[Twice per day, project a 20' fear aura</v>
          </cell>
          <cell r="Y801" t="str">
            <v>][for one round per Warpriest level.  Will Save DC 10 + Warpriest level</v>
          </cell>
          <cell r="Z801" t="str">
            <v>][+ Cha Bonus or as if affected by Fear spell.</v>
          </cell>
          <cell r="AA801" t="str">
            <v>10th:]Implacable Foe (Sp)[Mv-Equiv to start, Concentration to</v>
          </cell>
          <cell r="AB801" t="str">
            <v>][maintain.  Allies within 100' will fight to -20 HP.</v>
          </cell>
          <cell r="AK801" t="str">
            <v/>
          </cell>
          <cell r="AL801" t="str">
            <v/>
          </cell>
          <cell r="AM801" t="str">
            <v/>
          </cell>
          <cell r="AN801" t="str">
            <v/>
          </cell>
          <cell r="AO801" t="str">
            <v/>
          </cell>
          <cell r="AP801" t="str">
            <v/>
          </cell>
          <cell r="AQ801" t="str">
            <v/>
          </cell>
          <cell r="AR801" t="str">
            <v/>
          </cell>
          <cell r="AS801" t="str">
            <v/>
          </cell>
          <cell r="AT801" t="str">
            <v/>
          </cell>
          <cell r="AU801" t="str">
            <v/>
          </cell>
          <cell r="AV801" t="str">
            <v/>
          </cell>
          <cell r="AW801" t="str">
            <v/>
          </cell>
          <cell r="AX801" t="str">
            <v/>
          </cell>
          <cell r="AY801" t="str">
            <v/>
          </cell>
          <cell r="AZ801" t="str">
            <v/>
          </cell>
          <cell r="BA801" t="str">
            <v/>
          </cell>
          <cell r="BB801" t="str">
            <v/>
          </cell>
          <cell r="BC801" t="str">
            <v/>
          </cell>
          <cell r="BD801" t="str">
            <v/>
          </cell>
          <cell r="BE801" t="str">
            <v/>
          </cell>
          <cell r="BF801" t="str">
            <v/>
          </cell>
          <cell r="BG801" t="str">
            <v/>
          </cell>
          <cell r="BH801" t="str">
            <v/>
          </cell>
          <cell r="BI801" t="str">
            <v/>
          </cell>
          <cell r="BJ801" t="str">
            <v/>
          </cell>
          <cell r="BK801" t="str">
            <v/>
          </cell>
          <cell r="BL801" t="str">
            <v/>
          </cell>
          <cell r="BM801" t="str">
            <v/>
          </cell>
          <cell r="BN801" t="str">
            <v/>
          </cell>
          <cell r="BO801" t="str">
            <v/>
          </cell>
          <cell r="BP801">
            <v>0</v>
          </cell>
        </row>
        <row r="802">
          <cell r="A802" t="str">
            <v>Warrior</v>
          </cell>
          <cell r="B802" t="str">
            <v>.</v>
          </cell>
          <cell r="C802">
            <v>0</v>
          </cell>
          <cell r="D802" t="str">
            <v>]Light, Medium, Heavy Armor[</v>
          </cell>
          <cell r="E802" t="str">
            <v>]Shield Use[</v>
          </cell>
          <cell r="F802" t="str">
            <v>]Simple, Martial Weapons[</v>
          </cell>
          <cell r="AK802" t="str">
            <v/>
          </cell>
          <cell r="AL802" t="str">
            <v/>
          </cell>
          <cell r="AM802" t="str">
            <v/>
          </cell>
          <cell r="AN802" t="str">
            <v/>
          </cell>
          <cell r="AO802" t="str">
            <v/>
          </cell>
          <cell r="AP802" t="str">
            <v/>
          </cell>
          <cell r="AQ802" t="str">
            <v/>
          </cell>
          <cell r="AR802" t="str">
            <v/>
          </cell>
          <cell r="AS802" t="str">
            <v/>
          </cell>
          <cell r="AT802" t="str">
            <v/>
          </cell>
          <cell r="AU802" t="str">
            <v/>
          </cell>
          <cell r="AV802" t="str">
            <v/>
          </cell>
          <cell r="AW802" t="str">
            <v/>
          </cell>
          <cell r="AX802" t="str">
            <v/>
          </cell>
          <cell r="AY802" t="str">
            <v/>
          </cell>
          <cell r="AZ802" t="str">
            <v/>
          </cell>
          <cell r="BA802" t="str">
            <v/>
          </cell>
          <cell r="BB802" t="str">
            <v/>
          </cell>
          <cell r="BC802" t="str">
            <v/>
          </cell>
          <cell r="BD802" t="str">
            <v/>
          </cell>
          <cell r="BE802" t="str">
            <v/>
          </cell>
          <cell r="BF802" t="str">
            <v/>
          </cell>
          <cell r="BG802" t="str">
            <v/>
          </cell>
          <cell r="BH802" t="str">
            <v/>
          </cell>
          <cell r="BI802" t="str">
            <v/>
          </cell>
          <cell r="BJ802" t="str">
            <v/>
          </cell>
          <cell r="BK802" t="str">
            <v/>
          </cell>
          <cell r="BL802" t="str">
            <v/>
          </cell>
          <cell r="BM802" t="str">
            <v/>
          </cell>
          <cell r="BN802" t="str">
            <v/>
          </cell>
          <cell r="BO802" t="str">
            <v/>
          </cell>
          <cell r="BP802">
            <v>0</v>
          </cell>
        </row>
        <row r="803">
          <cell r="A803" t="str">
            <v>Wasp Bounty Hunter</v>
          </cell>
          <cell r="C803">
            <v>0</v>
          </cell>
          <cell r="AK803" t="str">
            <v/>
          </cell>
          <cell r="AL803" t="str">
            <v/>
          </cell>
          <cell r="AM803" t="str">
            <v/>
          </cell>
          <cell r="AN803" t="str">
            <v/>
          </cell>
          <cell r="AO803" t="str">
            <v/>
          </cell>
          <cell r="AP803" t="str">
            <v/>
          </cell>
          <cell r="AQ803" t="str">
            <v/>
          </cell>
          <cell r="AR803" t="str">
            <v/>
          </cell>
          <cell r="AS803" t="str">
            <v/>
          </cell>
          <cell r="AT803" t="str">
            <v/>
          </cell>
          <cell r="AU803" t="str">
            <v/>
          </cell>
          <cell r="AV803" t="str">
            <v/>
          </cell>
          <cell r="AW803" t="str">
            <v/>
          </cell>
          <cell r="AX803" t="str">
            <v/>
          </cell>
          <cell r="AY803" t="str">
            <v/>
          </cell>
          <cell r="AZ803" t="str">
            <v/>
          </cell>
          <cell r="BA803" t="str">
            <v/>
          </cell>
          <cell r="BB803" t="str">
            <v/>
          </cell>
          <cell r="BC803" t="str">
            <v/>
          </cell>
          <cell r="BD803" t="str">
            <v/>
          </cell>
          <cell r="BE803" t="str">
            <v/>
          </cell>
          <cell r="BF803" t="str">
            <v/>
          </cell>
          <cell r="BG803" t="str">
            <v/>
          </cell>
          <cell r="BH803" t="str">
            <v/>
          </cell>
          <cell r="BI803" t="str">
            <v/>
          </cell>
          <cell r="BJ803" t="str">
            <v/>
          </cell>
          <cell r="BK803" t="str">
            <v/>
          </cell>
          <cell r="BL803" t="str">
            <v/>
          </cell>
          <cell r="BM803" t="str">
            <v/>
          </cell>
          <cell r="BN803" t="str">
            <v/>
          </cell>
          <cell r="BO803" t="str">
            <v/>
          </cell>
          <cell r="BP803">
            <v>0</v>
          </cell>
        </row>
        <row r="804">
          <cell r="A804" t="str">
            <v>Wasteland Druid</v>
          </cell>
          <cell r="C804">
            <v>0</v>
          </cell>
          <cell r="AK804" t="str">
            <v/>
          </cell>
          <cell r="AL804" t="str">
            <v/>
          </cell>
          <cell r="AM804" t="str">
            <v/>
          </cell>
          <cell r="AN804" t="str">
            <v/>
          </cell>
          <cell r="AO804" t="str">
            <v/>
          </cell>
          <cell r="AP804" t="str">
            <v/>
          </cell>
          <cell r="AQ804" t="str">
            <v/>
          </cell>
          <cell r="AR804" t="str">
            <v/>
          </cell>
          <cell r="AS804" t="str">
            <v/>
          </cell>
          <cell r="AT804" t="str">
            <v/>
          </cell>
          <cell r="AU804" t="str">
            <v/>
          </cell>
          <cell r="AV804" t="str">
            <v/>
          </cell>
          <cell r="AW804" t="str">
            <v/>
          </cell>
          <cell r="AX804" t="str">
            <v/>
          </cell>
          <cell r="AY804" t="str">
            <v/>
          </cell>
          <cell r="AZ804" t="str">
            <v/>
          </cell>
          <cell r="BA804" t="str">
            <v/>
          </cell>
          <cell r="BB804" t="str">
            <v/>
          </cell>
          <cell r="BC804" t="str">
            <v/>
          </cell>
          <cell r="BD804" t="str">
            <v/>
          </cell>
          <cell r="BE804" t="str">
            <v/>
          </cell>
          <cell r="BF804" t="str">
            <v/>
          </cell>
          <cell r="BG804" t="str">
            <v/>
          </cell>
          <cell r="BH804" t="str">
            <v/>
          </cell>
          <cell r="BI804" t="str">
            <v/>
          </cell>
          <cell r="BJ804" t="str">
            <v/>
          </cell>
          <cell r="BK804" t="str">
            <v/>
          </cell>
          <cell r="BL804" t="str">
            <v/>
          </cell>
          <cell r="BM804" t="str">
            <v/>
          </cell>
          <cell r="BN804" t="str">
            <v/>
          </cell>
          <cell r="BO804" t="str">
            <v/>
          </cell>
          <cell r="BP804">
            <v>0</v>
          </cell>
        </row>
        <row r="805">
          <cell r="A805" t="str">
            <v>Waveservant</v>
          </cell>
          <cell r="C805">
            <v>0</v>
          </cell>
          <cell r="AK805" t="str">
            <v/>
          </cell>
          <cell r="AL805" t="str">
            <v/>
          </cell>
          <cell r="AM805" t="str">
            <v/>
          </cell>
          <cell r="AN805" t="str">
            <v/>
          </cell>
          <cell r="AO805" t="str">
            <v/>
          </cell>
          <cell r="AP805" t="str">
            <v/>
          </cell>
          <cell r="AQ805" t="str">
            <v/>
          </cell>
          <cell r="AR805" t="str">
            <v/>
          </cell>
          <cell r="AS805" t="str">
            <v/>
          </cell>
          <cell r="AT805" t="str">
            <v/>
          </cell>
          <cell r="AU805" t="str">
            <v/>
          </cell>
          <cell r="AV805" t="str">
            <v/>
          </cell>
          <cell r="AW805" t="str">
            <v/>
          </cell>
          <cell r="AX805" t="str">
            <v/>
          </cell>
          <cell r="AY805" t="str">
            <v/>
          </cell>
          <cell r="AZ805" t="str">
            <v/>
          </cell>
          <cell r="BA805" t="str">
            <v/>
          </cell>
          <cell r="BB805" t="str">
            <v/>
          </cell>
          <cell r="BC805" t="str">
            <v/>
          </cell>
          <cell r="BD805" t="str">
            <v/>
          </cell>
          <cell r="BE805" t="str">
            <v/>
          </cell>
          <cell r="BF805" t="str">
            <v/>
          </cell>
          <cell r="BG805" t="str">
            <v/>
          </cell>
          <cell r="BH805" t="str">
            <v/>
          </cell>
          <cell r="BI805" t="str">
            <v/>
          </cell>
          <cell r="BJ805" t="str">
            <v/>
          </cell>
          <cell r="BK805" t="str">
            <v/>
          </cell>
          <cell r="BL805" t="str">
            <v/>
          </cell>
          <cell r="BM805" t="str">
            <v/>
          </cell>
          <cell r="BN805" t="str">
            <v/>
          </cell>
          <cell r="BO805" t="str">
            <v/>
          </cell>
          <cell r="BP805">
            <v>0</v>
          </cell>
        </row>
        <row r="806">
          <cell r="A806" t="str">
            <v>Wayfarer Guide</v>
          </cell>
          <cell r="B806" t="str">
            <v>Way</v>
          </cell>
          <cell r="C806">
            <v>0</v>
          </cell>
          <cell r="G806" t="str">
            <v>1st:]Enhanced Capacity (Ex)[Any spell with the Teleportation</v>
          </cell>
          <cell r="H806" t="str">
            <v>][descriptor, the maximum weight allowed is 100 lbs. per caster level.</v>
          </cell>
          <cell r="I806" t="str">
            <v>1st:]Spells per day[+1 level per odd level of Wayfarer Guide.</v>
          </cell>
          <cell r="J806" t="str">
            <v>2nd:]Extra Teleportation[Gains an extra 5th-level spellcaster slot</v>
          </cell>
          <cell r="K806" t="str">
            <v>][which may only be used for the Teleport spell.</v>
          </cell>
          <cell r="L806" t="str">
            <v>3rd:]Enhanced Accuracy (Ex)[Use the table in T&amp;B p. 71 for</v>
          </cell>
          <cell r="M806" t="str">
            <v>][possibility of being off-target, instead of PHB p. 264.</v>
          </cell>
          <cell r="AK806" t="str">
            <v/>
          </cell>
          <cell r="AL806" t="str">
            <v/>
          </cell>
          <cell r="AM806" t="str">
            <v/>
          </cell>
          <cell r="AN806" t="str">
            <v/>
          </cell>
          <cell r="AO806" t="str">
            <v/>
          </cell>
          <cell r="AP806" t="str">
            <v/>
          </cell>
          <cell r="AQ806" t="str">
            <v/>
          </cell>
          <cell r="AR806" t="str">
            <v/>
          </cell>
          <cell r="AS806" t="str">
            <v/>
          </cell>
          <cell r="AT806" t="str">
            <v/>
          </cell>
          <cell r="AU806" t="str">
            <v/>
          </cell>
          <cell r="AV806" t="str">
            <v/>
          </cell>
          <cell r="AW806" t="str">
            <v/>
          </cell>
          <cell r="AX806" t="str">
            <v/>
          </cell>
          <cell r="AY806" t="str">
            <v/>
          </cell>
          <cell r="AZ806" t="str">
            <v/>
          </cell>
          <cell r="BA806" t="str">
            <v/>
          </cell>
          <cell r="BB806" t="str">
            <v/>
          </cell>
          <cell r="BC806" t="str">
            <v/>
          </cell>
          <cell r="BD806" t="str">
            <v/>
          </cell>
          <cell r="BE806" t="str">
            <v/>
          </cell>
          <cell r="BF806" t="str">
            <v/>
          </cell>
          <cell r="BG806" t="str">
            <v/>
          </cell>
          <cell r="BH806" t="str">
            <v/>
          </cell>
          <cell r="BI806" t="str">
            <v/>
          </cell>
          <cell r="BJ806" t="str">
            <v/>
          </cell>
          <cell r="BK806" t="str">
            <v/>
          </cell>
          <cell r="BL806" t="str">
            <v/>
          </cell>
          <cell r="BM806" t="str">
            <v/>
          </cell>
          <cell r="BN806" t="str">
            <v/>
          </cell>
          <cell r="BO806" t="str">
            <v/>
          </cell>
          <cell r="BP806">
            <v>0</v>
          </cell>
        </row>
        <row r="807">
          <cell r="A807" t="str">
            <v>Weaponmaster</v>
          </cell>
          <cell r="B807" t="str">
            <v>WpnM</v>
          </cell>
          <cell r="C807">
            <v>0</v>
          </cell>
          <cell r="G807" t="str">
            <v>1st:]Ki Damage (Su) 1/day/lvl[Max damage with weapon of choice on a non-critical hit.</v>
          </cell>
          <cell r="H807" t="str">
            <v>2nd:]Increased Multiplier (Ex)[0/day Increase crit multiplier on weapon of choice by 1 step (2x to 3x, etc.)</v>
          </cell>
          <cell r="I807" t="str">
            <v>3rd:]Superior Weapon Focus[+1 to hit with weapon of choice</v>
          </cell>
          <cell r="J807" t="str">
            <v>5th:]Superior Combat Reflexes[Up to Dex mod + Wis mod AoO's</v>
          </cell>
          <cell r="K807" t="str">
            <v>7th:]Ki Critical[Add +2 to weapon's threaten range</v>
          </cell>
          <cell r="L807" t="str">
            <v>][(after Keen, Improved Critical feats have factored in)</v>
          </cell>
          <cell r="M807" t="str">
            <v>9th:]Ki Whirlwind Attack[Make a Whirlwind attack as a standard</v>
          </cell>
          <cell r="N807" t="str">
            <v>][action (instead of a full-round action)</v>
          </cell>
          <cell r="AK807" t="str">
            <v/>
          </cell>
          <cell r="AL807" t="str">
            <v/>
          </cell>
          <cell r="AM807" t="str">
            <v/>
          </cell>
          <cell r="AN807" t="str">
            <v/>
          </cell>
          <cell r="AO807" t="str">
            <v/>
          </cell>
          <cell r="AP807" t="str">
            <v/>
          </cell>
          <cell r="AQ807" t="str">
            <v/>
          </cell>
          <cell r="AR807" t="str">
            <v/>
          </cell>
          <cell r="AS807" t="str">
            <v/>
          </cell>
          <cell r="AT807" t="str">
            <v/>
          </cell>
          <cell r="AU807" t="str">
            <v/>
          </cell>
          <cell r="AV807" t="str">
            <v/>
          </cell>
          <cell r="AW807" t="str">
            <v/>
          </cell>
          <cell r="AX807" t="str">
            <v/>
          </cell>
          <cell r="AY807" t="str">
            <v/>
          </cell>
          <cell r="AZ807" t="str">
            <v/>
          </cell>
          <cell r="BA807" t="str">
            <v/>
          </cell>
          <cell r="BB807" t="str">
            <v/>
          </cell>
          <cell r="BC807" t="str">
            <v/>
          </cell>
          <cell r="BD807" t="str">
            <v/>
          </cell>
          <cell r="BE807" t="str">
            <v/>
          </cell>
          <cell r="BF807" t="str">
            <v/>
          </cell>
          <cell r="BG807" t="str">
            <v/>
          </cell>
          <cell r="BH807" t="str">
            <v/>
          </cell>
          <cell r="BI807" t="str">
            <v/>
          </cell>
          <cell r="BJ807" t="str">
            <v/>
          </cell>
          <cell r="BK807" t="str">
            <v/>
          </cell>
          <cell r="BL807" t="str">
            <v/>
          </cell>
          <cell r="BM807" t="str">
            <v/>
          </cell>
          <cell r="BN807" t="str">
            <v/>
          </cell>
          <cell r="BO807" t="str">
            <v/>
          </cell>
          <cell r="BP807">
            <v>0</v>
          </cell>
        </row>
        <row r="808">
          <cell r="A808" t="str">
            <v>Wearer of Purple</v>
          </cell>
          <cell r="C808">
            <v>0</v>
          </cell>
          <cell r="AK808" t="str">
            <v/>
          </cell>
          <cell r="AL808" t="str">
            <v/>
          </cell>
          <cell r="AM808" t="str">
            <v/>
          </cell>
          <cell r="AN808" t="str">
            <v/>
          </cell>
          <cell r="AO808" t="str">
            <v/>
          </cell>
          <cell r="AP808" t="str">
            <v/>
          </cell>
          <cell r="AQ808" t="str">
            <v/>
          </cell>
          <cell r="AR808" t="str">
            <v/>
          </cell>
          <cell r="AS808" t="str">
            <v/>
          </cell>
          <cell r="AT808" t="str">
            <v/>
          </cell>
          <cell r="AU808" t="str">
            <v/>
          </cell>
          <cell r="AV808" t="str">
            <v/>
          </cell>
          <cell r="AW808" t="str">
            <v/>
          </cell>
          <cell r="AX808" t="str">
            <v/>
          </cell>
          <cell r="AY808" t="str">
            <v/>
          </cell>
          <cell r="AZ808" t="str">
            <v/>
          </cell>
          <cell r="BA808" t="str">
            <v/>
          </cell>
          <cell r="BB808" t="str">
            <v/>
          </cell>
          <cell r="BC808" t="str">
            <v/>
          </cell>
          <cell r="BD808" t="str">
            <v/>
          </cell>
          <cell r="BE808" t="str">
            <v/>
          </cell>
          <cell r="BF808" t="str">
            <v/>
          </cell>
          <cell r="BG808" t="str">
            <v/>
          </cell>
          <cell r="BH808" t="str">
            <v/>
          </cell>
          <cell r="BI808" t="str">
            <v/>
          </cell>
          <cell r="BJ808" t="str">
            <v/>
          </cell>
          <cell r="BK808" t="str">
            <v/>
          </cell>
          <cell r="BL808" t="str">
            <v/>
          </cell>
          <cell r="BM808" t="str">
            <v/>
          </cell>
          <cell r="BN808" t="str">
            <v/>
          </cell>
          <cell r="BO808" t="str">
            <v/>
          </cell>
          <cell r="BP808">
            <v>0</v>
          </cell>
        </row>
        <row r="809">
          <cell r="A809" t="str">
            <v>Weightless Foot</v>
          </cell>
          <cell r="B809" t="str">
            <v>.</v>
          </cell>
          <cell r="C809">
            <v>0</v>
          </cell>
          <cell r="F809" t="str">
            <v>]Simple, Martial Weapons[</v>
          </cell>
          <cell r="G809" t="str">
            <v>1st:]Leap of the Clouds[Ignore maximum distance on jumps</v>
          </cell>
          <cell r="H809" t="str">
            <v>1st:]Slow Fall (20')[Can fall 20' w/o dmg if wall is within reach.</v>
          </cell>
          <cell r="I809" t="str">
            <v>2nd:]Light Step (Su)[+10 competence bonus to Move Silently.  Can always take 10.</v>
          </cell>
          <cell r="J809" t="str">
            <v>2nd:]Spring Attack (Ex)[Per the feat.</v>
          </cell>
          <cell r="K809" t="str">
            <v>3rd:]Acrobatics (Su)[+10 competence bonus to balance, climb,</v>
          </cell>
          <cell r="L809" t="str">
            <v>][jump, &amp; tumble checks.  Becomes +20 at 7th level.</v>
          </cell>
          <cell r="M809" t="str">
            <v>][Can always take 10 on these checks.</v>
          </cell>
          <cell r="N809" t="str">
            <v>3rd:]Slow Fall (30')[Can fall 30' w/o dmg if wall is within reach.</v>
          </cell>
          <cell r="O809" t="str">
            <v>4th:]Purity of Body[Immune to non-magical diseases</v>
          </cell>
          <cell r="P809" t="str">
            <v>4th:]Trackless Step[Leaves no trail in natural surroundings &amp; cannot be tracked.</v>
          </cell>
          <cell r="Q809" t="str">
            <v>4th:]Shot on the Run[Gain the shot on the run feat.</v>
          </cell>
          <cell r="R809" t="str">
            <v>5th:]Dry Feet[Water Walk as a scorcerer of equal class level.  Free action.</v>
          </cell>
          <cell r="S809" t="str">
            <v>][Can use 3/day + CHA modifier.  (Minimum of 1/day.)  Self only.</v>
          </cell>
          <cell r="T809" t="str">
            <v>6th:]Purity of Mind (Ex)[+5 competence bonus to all INT based skill checks.</v>
          </cell>
          <cell r="U809" t="str">
            <v>6th:]Uncanny Step (Su)[Can use vertical walls for regular movement; 5' to move from one to another.</v>
          </cell>
          <cell r="V809" t="str">
            <v>7th:]Light as a Feather (Sp)[Feather Fall as a scorcerer of equal class level.  Free action.</v>
          </cell>
          <cell r="W809" t="str">
            <v>][Can use 3/day + CHA modifier.  (Minimum of 1/day.)  Self only.</v>
          </cell>
          <cell r="X809" t="str">
            <v>8th:]Light as Air (Sp)[Air Walk as a scorcerer of equal class level.  Free action.</v>
          </cell>
          <cell r="Y809" t="str">
            <v>][Can use 3/day + CHA modifier.  (Minimum of 1/day.)  Self only.</v>
          </cell>
          <cell r="Z809" t="str">
            <v>9th:]Purity of Spirit (Su)[+10 insight bonus to all saves vs. level drains or alignment changes.</v>
          </cell>
          <cell r="AA809" t="str">
            <v>9th:]Improved Evasion[Half dmg if fails Reflex save.</v>
          </cell>
          <cell r="AB809" t="str">
            <v>10th:]Weightlessness (Sp)[Fly as a scorcerer of equal class level.  Free action.</v>
          </cell>
          <cell r="AC809" t="str">
            <v>][Can use 3/day + CHA modifier.  (Minimum of 1/day.)  Self only.</v>
          </cell>
          <cell r="AK809" t="str">
            <v/>
          </cell>
          <cell r="AL809" t="str">
            <v/>
          </cell>
          <cell r="AM809" t="str">
            <v/>
          </cell>
          <cell r="AN809" t="str">
            <v/>
          </cell>
          <cell r="AO809" t="str">
            <v/>
          </cell>
          <cell r="AP809" t="str">
            <v/>
          </cell>
          <cell r="AQ809" t="str">
            <v/>
          </cell>
          <cell r="AR809" t="str">
            <v/>
          </cell>
          <cell r="AS809" t="str">
            <v/>
          </cell>
          <cell r="AT809" t="str">
            <v/>
          </cell>
          <cell r="AU809" t="str">
            <v/>
          </cell>
          <cell r="AV809" t="str">
            <v/>
          </cell>
          <cell r="AW809" t="str">
            <v/>
          </cell>
          <cell r="AX809" t="str">
            <v/>
          </cell>
          <cell r="AY809" t="str">
            <v/>
          </cell>
          <cell r="AZ809" t="str">
            <v/>
          </cell>
          <cell r="BA809" t="str">
            <v/>
          </cell>
          <cell r="BB809" t="str">
            <v/>
          </cell>
          <cell r="BC809" t="str">
            <v/>
          </cell>
          <cell r="BD809" t="str">
            <v/>
          </cell>
          <cell r="BE809" t="str">
            <v/>
          </cell>
          <cell r="BF809" t="str">
            <v/>
          </cell>
          <cell r="BG809" t="str">
            <v/>
          </cell>
          <cell r="BH809" t="str">
            <v/>
          </cell>
          <cell r="BI809" t="str">
            <v/>
          </cell>
          <cell r="BJ809" t="str">
            <v/>
          </cell>
          <cell r="BK809" t="str">
            <v/>
          </cell>
          <cell r="BL809" t="str">
            <v/>
          </cell>
          <cell r="BM809" t="str">
            <v/>
          </cell>
          <cell r="BN809" t="str">
            <v/>
          </cell>
          <cell r="BO809" t="str">
            <v/>
          </cell>
          <cell r="BP809">
            <v>0</v>
          </cell>
        </row>
        <row r="810">
          <cell r="A810" t="str">
            <v>Wild Rider</v>
          </cell>
          <cell r="B810" t="str">
            <v>.</v>
          </cell>
          <cell r="C810">
            <v>0</v>
          </cell>
          <cell r="D810" t="str">
            <v>]Light Armor, Shields[</v>
          </cell>
          <cell r="E810" t="str">
            <v>]Shield Use[</v>
          </cell>
          <cell r="F810" t="str">
            <v>]Simple, Martial Weapons[</v>
          </cell>
          <cell r="G810" t="str">
            <v>1st:]Improved Mounted Archery (Ex)[+2 bonus to hit while mount is moving.</v>
          </cell>
          <cell r="H810" t="str">
            <v>2nd:]Inspired Horsemanship (Ex)[After 1 week with a mount, +2 bonus to Animal Empathy, Heal, or Ride checks.</v>
          </cell>
          <cell r="I810" t="str">
            <v>][Can also teach a 1 word command per week for the following 3 weeks.</v>
          </cell>
          <cell r="J810" t="str">
            <v>3rd:]Wild Rider (Ex)[+4 bonus to ride checks while raging.</v>
          </cell>
          <cell r="K810" t="str">
            <v>4th:]Furious Fire (Ex)[Gains Rapid Fire feat while raging.  If has, can take 3rd shot, but all 3 are at -4.</v>
          </cell>
          <cell r="L810" t="str">
            <v>5th:]Spirited Mount (Su)[Any mount ridden on gains 1 additional HD.</v>
          </cell>
          <cell r="M810" t="str">
            <v>6th:]Incite Rage (Su)[Rage causes mount to rage as well.</v>
          </cell>
          <cell r="N810" t="str">
            <v>7th:]Exotic Mount (Ex)[Can choose any beast as a mount.  At 10th lvl, gains an additional beast mount.</v>
          </cell>
          <cell r="O810" t="str">
            <v>8th:]Ride Like the Wind (Su)[Urge mount to 3x speed for a double move &amp; 5x for running.</v>
          </cell>
          <cell r="P810" t="str">
            <v>10th:]Ferocious Charge (Ex)[Gains Spirited Charge feat while raging.  If has, does 3x melee or 4x lance dmg.</v>
          </cell>
          <cell r="AK810" t="str">
            <v/>
          </cell>
          <cell r="AL810" t="str">
            <v/>
          </cell>
          <cell r="AM810" t="str">
            <v/>
          </cell>
          <cell r="AN810" t="str">
            <v/>
          </cell>
          <cell r="AO810" t="str">
            <v/>
          </cell>
          <cell r="AP810" t="str">
            <v/>
          </cell>
          <cell r="AQ810" t="str">
            <v/>
          </cell>
          <cell r="AR810" t="str">
            <v/>
          </cell>
          <cell r="AS810" t="str">
            <v/>
          </cell>
          <cell r="AT810" t="str">
            <v/>
          </cell>
          <cell r="AU810" t="str">
            <v/>
          </cell>
          <cell r="AV810" t="str">
            <v/>
          </cell>
          <cell r="AW810" t="str">
            <v/>
          </cell>
          <cell r="AX810" t="str">
            <v/>
          </cell>
          <cell r="AY810" t="str">
            <v/>
          </cell>
          <cell r="AZ810" t="str">
            <v/>
          </cell>
          <cell r="BA810" t="str">
            <v/>
          </cell>
          <cell r="BB810" t="str">
            <v/>
          </cell>
          <cell r="BC810" t="str">
            <v/>
          </cell>
          <cell r="BD810" t="str">
            <v/>
          </cell>
          <cell r="BE810" t="str">
            <v/>
          </cell>
          <cell r="BF810" t="str">
            <v/>
          </cell>
          <cell r="BG810" t="str">
            <v/>
          </cell>
          <cell r="BH810" t="str">
            <v/>
          </cell>
          <cell r="BI810" t="str">
            <v/>
          </cell>
          <cell r="BJ810" t="str">
            <v/>
          </cell>
          <cell r="BK810" t="str">
            <v/>
          </cell>
          <cell r="BL810" t="str">
            <v/>
          </cell>
          <cell r="BM810" t="str">
            <v/>
          </cell>
          <cell r="BN810" t="str">
            <v/>
          </cell>
          <cell r="BO810" t="str">
            <v/>
          </cell>
          <cell r="BP810">
            <v>0</v>
          </cell>
        </row>
        <row r="811">
          <cell r="A811" t="str">
            <v>Wild Scout</v>
          </cell>
          <cell r="B811" t="str">
            <v>.</v>
          </cell>
          <cell r="C811">
            <v>0</v>
          </cell>
          <cell r="D811" t="str">
            <v>]Light Armor, Shields[</v>
          </cell>
          <cell r="E811" t="str">
            <v>]Shield Use[</v>
          </cell>
          <cell r="F811" t="str">
            <v>]Simple, Martial Weapons[</v>
          </cell>
          <cell r="G811" t="str">
            <v>1st]Improved Track (Ex)[As the track feat, but no movement penalty is incurred.</v>
          </cell>
          <cell r="H811" t="str">
            <v>1st]Home Turf (Ex)[+4 bonus to animal empathy, hide, intuit direction,</v>
          </cell>
          <cell r="I811" t="str">
            <v>][move silently, &amp; wilderness lore checks while on home turf.</v>
          </cell>
          <cell r="J811" t="str">
            <v>][Current turf size:  100 sq. miles</v>
          </cell>
          <cell r="K811" t="str">
            <v>2nd:]Fast March (Ex)[While in their home turf, move increases by 50%</v>
          </cell>
          <cell r="L811" t="str">
            <v>][while traveling.  Can affect 0 other travelers.</v>
          </cell>
          <cell r="M811" t="str">
            <v>2nd]Nondetection (Sp)[Functions as the spell, but only in wilderness areas of their home turf.</v>
          </cell>
          <cell r="N811" t="str">
            <v>3rd]Camouflage (Ex)[When using natural surroundings, cover or concealment is one step better than normal.</v>
          </cell>
          <cell r="O811" t="str">
            <v>5th]Commune with Nature 0/day (Sp)[</v>
          </cell>
          <cell r="AK811" t="str">
            <v/>
          </cell>
          <cell r="AL811" t="str">
            <v/>
          </cell>
          <cell r="AM811" t="str">
            <v/>
          </cell>
          <cell r="AN811" t="str">
            <v/>
          </cell>
          <cell r="AO811" t="str">
            <v/>
          </cell>
          <cell r="AP811" t="str">
            <v/>
          </cell>
          <cell r="AQ811" t="str">
            <v/>
          </cell>
          <cell r="AR811" t="str">
            <v/>
          </cell>
          <cell r="AS811" t="str">
            <v/>
          </cell>
          <cell r="AT811" t="str">
            <v/>
          </cell>
          <cell r="AU811" t="str">
            <v/>
          </cell>
          <cell r="AV811" t="str">
            <v/>
          </cell>
          <cell r="AW811" t="str">
            <v/>
          </cell>
          <cell r="AX811" t="str">
            <v/>
          </cell>
          <cell r="AY811" t="str">
            <v/>
          </cell>
          <cell r="AZ811" t="str">
            <v/>
          </cell>
          <cell r="BA811" t="str">
            <v/>
          </cell>
          <cell r="BB811" t="str">
            <v/>
          </cell>
          <cell r="BC811" t="str">
            <v/>
          </cell>
          <cell r="BD811" t="str">
            <v/>
          </cell>
          <cell r="BE811" t="str">
            <v/>
          </cell>
          <cell r="BF811" t="str">
            <v/>
          </cell>
          <cell r="BG811" t="str">
            <v/>
          </cell>
          <cell r="BH811" t="str">
            <v/>
          </cell>
          <cell r="BI811" t="str">
            <v/>
          </cell>
          <cell r="BJ811" t="str">
            <v/>
          </cell>
          <cell r="BK811" t="str">
            <v/>
          </cell>
          <cell r="BL811" t="str">
            <v/>
          </cell>
          <cell r="BM811" t="str">
            <v/>
          </cell>
          <cell r="BN811" t="str">
            <v/>
          </cell>
          <cell r="BO811" t="str">
            <v/>
          </cell>
          <cell r="BP811">
            <v>0</v>
          </cell>
        </row>
        <row r="812">
          <cell r="A812" t="str">
            <v>Windstrider</v>
          </cell>
          <cell r="C812">
            <v>0</v>
          </cell>
          <cell r="AK812" t="str">
            <v/>
          </cell>
          <cell r="AL812" t="str">
            <v/>
          </cell>
          <cell r="AM812" t="str">
            <v/>
          </cell>
          <cell r="AN812" t="str">
            <v/>
          </cell>
          <cell r="AO812" t="str">
            <v/>
          </cell>
          <cell r="AP812" t="str">
            <v/>
          </cell>
          <cell r="AQ812" t="str">
            <v/>
          </cell>
          <cell r="AR812" t="str">
            <v/>
          </cell>
          <cell r="AS812" t="str">
            <v/>
          </cell>
          <cell r="AT812" t="str">
            <v/>
          </cell>
          <cell r="AU812" t="str">
            <v/>
          </cell>
          <cell r="AV812" t="str">
            <v/>
          </cell>
          <cell r="AW812" t="str">
            <v/>
          </cell>
          <cell r="AX812" t="str">
            <v/>
          </cell>
          <cell r="AY812" t="str">
            <v/>
          </cell>
          <cell r="AZ812" t="str">
            <v/>
          </cell>
          <cell r="BA812" t="str">
            <v/>
          </cell>
          <cell r="BB812" t="str">
            <v/>
          </cell>
          <cell r="BC812" t="str">
            <v/>
          </cell>
          <cell r="BD812" t="str">
            <v/>
          </cell>
          <cell r="BE812" t="str">
            <v/>
          </cell>
          <cell r="BF812" t="str">
            <v/>
          </cell>
          <cell r="BG812" t="str">
            <v/>
          </cell>
          <cell r="BH812" t="str">
            <v/>
          </cell>
          <cell r="BI812" t="str">
            <v/>
          </cell>
          <cell r="BJ812" t="str">
            <v/>
          </cell>
          <cell r="BK812" t="str">
            <v/>
          </cell>
          <cell r="BL812" t="str">
            <v/>
          </cell>
          <cell r="BM812" t="str">
            <v/>
          </cell>
          <cell r="BN812" t="str">
            <v/>
          </cell>
          <cell r="BO812" t="str">
            <v/>
          </cell>
          <cell r="BP812">
            <v>0</v>
          </cell>
        </row>
        <row r="813">
          <cell r="A813" t="str">
            <v>Windwalker</v>
          </cell>
          <cell r="C813">
            <v>0</v>
          </cell>
          <cell r="AK813" t="str">
            <v/>
          </cell>
          <cell r="AL813" t="str">
            <v/>
          </cell>
          <cell r="AM813" t="str">
            <v/>
          </cell>
          <cell r="AN813" t="str">
            <v/>
          </cell>
          <cell r="AO813" t="str">
            <v/>
          </cell>
          <cell r="AP813" t="str">
            <v/>
          </cell>
          <cell r="AQ813" t="str">
            <v/>
          </cell>
          <cell r="AR813" t="str">
            <v/>
          </cell>
          <cell r="AS813" t="str">
            <v/>
          </cell>
          <cell r="AT813" t="str">
            <v/>
          </cell>
          <cell r="AU813" t="str">
            <v/>
          </cell>
          <cell r="AV813" t="str">
            <v/>
          </cell>
          <cell r="AW813" t="str">
            <v/>
          </cell>
          <cell r="AX813" t="str">
            <v/>
          </cell>
          <cell r="AY813" t="str">
            <v/>
          </cell>
          <cell r="AZ813" t="str">
            <v/>
          </cell>
          <cell r="BA813" t="str">
            <v/>
          </cell>
          <cell r="BB813" t="str">
            <v/>
          </cell>
          <cell r="BC813" t="str">
            <v/>
          </cell>
          <cell r="BD813" t="str">
            <v/>
          </cell>
          <cell r="BE813" t="str">
            <v/>
          </cell>
          <cell r="BF813" t="str">
            <v/>
          </cell>
          <cell r="BG813" t="str">
            <v/>
          </cell>
          <cell r="BH813" t="str">
            <v/>
          </cell>
          <cell r="BI813" t="str">
            <v/>
          </cell>
          <cell r="BJ813" t="str">
            <v/>
          </cell>
          <cell r="BK813" t="str">
            <v/>
          </cell>
          <cell r="BL813" t="str">
            <v/>
          </cell>
          <cell r="BM813" t="str">
            <v/>
          </cell>
          <cell r="BN813" t="str">
            <v/>
          </cell>
          <cell r="BO813" t="str">
            <v/>
          </cell>
          <cell r="BP813">
            <v>0</v>
          </cell>
        </row>
        <row r="814">
          <cell r="A814" t="str">
            <v>Witch Hunter</v>
          </cell>
          <cell r="C814">
            <v>0</v>
          </cell>
          <cell r="AK814" t="str">
            <v/>
          </cell>
          <cell r="AL814" t="str">
            <v/>
          </cell>
          <cell r="AM814" t="str">
            <v/>
          </cell>
          <cell r="AN814" t="str">
            <v/>
          </cell>
          <cell r="AO814" t="str">
            <v/>
          </cell>
          <cell r="AP814" t="str">
            <v/>
          </cell>
          <cell r="AQ814" t="str">
            <v/>
          </cell>
          <cell r="AR814" t="str">
            <v/>
          </cell>
          <cell r="AS814" t="str">
            <v/>
          </cell>
          <cell r="AT814" t="str">
            <v/>
          </cell>
          <cell r="AU814" t="str">
            <v/>
          </cell>
          <cell r="AV814" t="str">
            <v/>
          </cell>
          <cell r="AW814" t="str">
            <v/>
          </cell>
          <cell r="AX814" t="str">
            <v/>
          </cell>
          <cell r="AY814" t="str">
            <v/>
          </cell>
          <cell r="AZ814" t="str">
            <v/>
          </cell>
          <cell r="BA814" t="str">
            <v/>
          </cell>
          <cell r="BB814" t="str">
            <v/>
          </cell>
          <cell r="BC814" t="str">
            <v/>
          </cell>
          <cell r="BD814" t="str">
            <v/>
          </cell>
          <cell r="BE814" t="str">
            <v/>
          </cell>
          <cell r="BF814" t="str">
            <v/>
          </cell>
          <cell r="BG814" t="str">
            <v/>
          </cell>
          <cell r="BH814" t="str">
            <v/>
          </cell>
          <cell r="BI814" t="str">
            <v/>
          </cell>
          <cell r="BJ814" t="str">
            <v/>
          </cell>
          <cell r="BK814" t="str">
            <v/>
          </cell>
          <cell r="BL814" t="str">
            <v/>
          </cell>
          <cell r="BM814" t="str">
            <v/>
          </cell>
          <cell r="BN814" t="str">
            <v/>
          </cell>
          <cell r="BO814" t="str">
            <v/>
          </cell>
          <cell r="BP814">
            <v>0</v>
          </cell>
        </row>
        <row r="815">
          <cell r="A815" t="str">
            <v>Wizard</v>
          </cell>
          <cell r="B815" t="str">
            <v>Wiz</v>
          </cell>
          <cell r="C815">
            <v>0</v>
          </cell>
          <cell r="F815" t="str">
            <v>]Wizardly Weapons[Club, dagger, heavy &amp; light crossbow, quarterstaff</v>
          </cell>
          <cell r="G815" t="str">
            <v>]Bonus Language[May take Draconic as a bonus language.</v>
          </cell>
          <cell r="H815" t="str">
            <v>1st:]Arcane Spells (Sp)[Intelligence determines DC, Bonus Spells.</v>
          </cell>
          <cell r="I815" t="str">
            <v>1st:]Familiar (Ex)[</v>
          </cell>
          <cell r="J815" t="str">
            <v>1st:]Scribe Scroll (Ex)[Per the feat.</v>
          </cell>
          <cell r="K815" t="str">
            <v xml:space="preserve">1st:]Spellbook (Ex)[Starts with all 0 level spells and any three 1st level spells, </v>
          </cell>
          <cell r="L815" t="str">
            <v>][plus one spell per point of Intelligence bonus.  Add 2 spells per class level.</v>
          </cell>
          <cell r="M815" t="str">
            <v>1st:]Spell Mastery (Sp)[Read Magic</v>
          </cell>
          <cell r="N815" t="str">
            <v>1st:]Bonus Metamagic Feat (Ex)[1 feat(s) earned.</v>
          </cell>
          <cell r="AK815" t="str">
            <v/>
          </cell>
          <cell r="AL815" t="str">
            <v/>
          </cell>
          <cell r="AM815" t="str">
            <v/>
          </cell>
          <cell r="AN815" t="str">
            <v/>
          </cell>
          <cell r="AO815" t="str">
            <v/>
          </cell>
          <cell r="AP815" t="str">
            <v/>
          </cell>
          <cell r="AQ815" t="str">
            <v/>
          </cell>
          <cell r="AR815" t="str">
            <v/>
          </cell>
          <cell r="AS815" t="str">
            <v/>
          </cell>
          <cell r="AT815" t="str">
            <v/>
          </cell>
          <cell r="AU815" t="str">
            <v/>
          </cell>
          <cell r="AV815" t="str">
            <v/>
          </cell>
          <cell r="AW815" t="str">
            <v/>
          </cell>
          <cell r="AX815" t="str">
            <v/>
          </cell>
          <cell r="AY815" t="str">
            <v/>
          </cell>
          <cell r="AZ815" t="str">
            <v/>
          </cell>
          <cell r="BA815" t="str">
            <v/>
          </cell>
          <cell r="BB815" t="str">
            <v/>
          </cell>
          <cell r="BC815" t="str">
            <v/>
          </cell>
          <cell r="BD815" t="str">
            <v/>
          </cell>
          <cell r="BE815" t="str">
            <v/>
          </cell>
          <cell r="BF815" t="str">
            <v/>
          </cell>
          <cell r="BG815" t="str">
            <v/>
          </cell>
          <cell r="BH815" t="str">
            <v/>
          </cell>
          <cell r="BI815" t="str">
            <v/>
          </cell>
          <cell r="BJ815" t="str">
            <v/>
          </cell>
          <cell r="BK815" t="str">
            <v/>
          </cell>
          <cell r="BL815" t="str">
            <v/>
          </cell>
          <cell r="BM815" t="str">
            <v/>
          </cell>
          <cell r="BN815" t="str">
            <v/>
          </cell>
          <cell r="BO815" t="str">
            <v/>
          </cell>
          <cell r="BP815">
            <v>0</v>
          </cell>
        </row>
        <row r="816">
          <cell r="A816" t="str">
            <v>Wu Jen</v>
          </cell>
          <cell r="B816" t="str">
            <v>.</v>
          </cell>
          <cell r="C816">
            <v>0</v>
          </cell>
          <cell r="F816" t="str">
            <v>]Simple Weapons[</v>
          </cell>
          <cell r="G816" t="str">
            <v>1st:]Arcane Spells (Sp)[Intelligence determines DC &amp; bonus spells.</v>
          </cell>
          <cell r="H816" t="str">
            <v>1st:]Elemental Mastery (Ex)[Earth, Fire, Metal, Water, or Wood.</v>
          </cell>
          <cell r="I816" t="str">
            <v>][+2 bonus to DCs &amp; personal saves against that element.</v>
          </cell>
          <cell r="J816" t="str">
            <v>1st:]Bonus Feat (Ex)[Metamagic</v>
          </cell>
          <cell r="K816" t="str">
            <v>3rd:]Spell Secret (Ex)[Perminently affect a spell with the Enlarge, Extend, Silent, or Still Spell</v>
          </cell>
          <cell r="L816" t="str">
            <v>][feat.  The spell's level doesn't change.  Can affect 0 spells.</v>
          </cell>
          <cell r="AK816" t="str">
            <v/>
          </cell>
          <cell r="AL816" t="str">
            <v/>
          </cell>
          <cell r="AM816" t="str">
            <v/>
          </cell>
          <cell r="AN816" t="str">
            <v/>
          </cell>
          <cell r="AO816" t="str">
            <v/>
          </cell>
          <cell r="AP816" t="str">
            <v/>
          </cell>
          <cell r="AQ816" t="str">
            <v/>
          </cell>
          <cell r="AR816" t="str">
            <v/>
          </cell>
          <cell r="AS816" t="str">
            <v/>
          </cell>
          <cell r="AT816" t="str">
            <v/>
          </cell>
          <cell r="AU816" t="str">
            <v/>
          </cell>
          <cell r="AV816" t="str">
            <v/>
          </cell>
          <cell r="AW816" t="str">
            <v/>
          </cell>
          <cell r="AX816" t="str">
            <v/>
          </cell>
          <cell r="AY816" t="str">
            <v/>
          </cell>
          <cell r="AZ816" t="str">
            <v/>
          </cell>
          <cell r="BA816" t="str">
            <v/>
          </cell>
          <cell r="BB816" t="str">
            <v/>
          </cell>
          <cell r="BC816" t="str">
            <v/>
          </cell>
          <cell r="BD816" t="str">
            <v/>
          </cell>
          <cell r="BE816" t="str">
            <v/>
          </cell>
          <cell r="BF816" t="str">
            <v/>
          </cell>
          <cell r="BG816" t="str">
            <v/>
          </cell>
          <cell r="BH816" t="str">
            <v/>
          </cell>
          <cell r="BI816" t="str">
            <v/>
          </cell>
          <cell r="BJ816" t="str">
            <v/>
          </cell>
          <cell r="BK816" t="str">
            <v/>
          </cell>
          <cell r="BL816" t="str">
            <v/>
          </cell>
          <cell r="BM816" t="str">
            <v/>
          </cell>
          <cell r="BN816" t="str">
            <v/>
          </cell>
          <cell r="BO816" t="str">
            <v/>
          </cell>
          <cell r="BP816">
            <v>0</v>
          </cell>
        </row>
        <row r="817">
          <cell r="A817" t="str">
            <v>Wyrm Spawn</v>
          </cell>
          <cell r="B817" t="str">
            <v>.</v>
          </cell>
          <cell r="C817">
            <v>0</v>
          </cell>
          <cell r="G817" t="str">
            <v>1st:]Draconic Blood (Su)[Can use any magical item.</v>
          </cell>
          <cell r="H817" t="str">
            <v>2nd:]Resist Elements (Su)[Against one form at all times.</v>
          </cell>
          <cell r="I817" t="str">
            <v>3rd:]Scent (Su)[As per the scent special ability in the MM.</v>
          </cell>
          <cell r="J817" t="str">
            <v>3rd:]Constitution +1 (Su)[</v>
          </cell>
          <cell r="K817" t="str">
            <v>4th:]Flight (Su)[As if cast by a level 1st:]Draconic Blood (Su)[Can use any magical item. sorcerer.</v>
          </cell>
          <cell r="L817" t="str">
            <v>5th:]Immune to Dragon Fear (Su)[Immune to dragon frightful presence, but other fear affects still effect normally.</v>
          </cell>
          <cell r="M817" t="str">
            <v>5th:]Wisdom +2 (Su)[</v>
          </cell>
          <cell r="N817" t="str">
            <v>6th:]Innate Magic (Su)[Choose a 4th level or lower sorcerer spell to cast 0/day as a level 0 sorcerer.</v>
          </cell>
          <cell r="O817" t="str">
            <v>7th:]Draconic Hide (Su)[Natural AC bonus +4.  Activated/deactivated as a standard action.</v>
          </cell>
          <cell r="P817" t="str">
            <v>][-6 penalty to Cha while activated.</v>
          </cell>
          <cell r="Q817" t="str">
            <v>7th:]Strength +2 (Su)[</v>
          </cell>
          <cell r="R817" t="str">
            <v>8th:]Longevity (Su)[Max age 5x as long as normal.</v>
          </cell>
          <cell r="S817" t="str">
            <v>8th:]Intelligence +2 (Su)[</v>
          </cell>
          <cell r="T817" t="str">
            <v>9th:]Polymorph (Su)[1/hour into a dragon.</v>
          </cell>
          <cell r="U817" t="str">
            <v>10th:]Breath Weapon (Su)[As 1 chosen type juvenile dragon.</v>
          </cell>
          <cell r="AK817" t="str">
            <v/>
          </cell>
          <cell r="AL817" t="str">
            <v/>
          </cell>
          <cell r="AM817" t="str">
            <v/>
          </cell>
          <cell r="AN817" t="str">
            <v/>
          </cell>
          <cell r="AO817" t="str">
            <v/>
          </cell>
          <cell r="AP817" t="str">
            <v/>
          </cell>
          <cell r="AQ817" t="str">
            <v/>
          </cell>
          <cell r="AR817" t="str">
            <v/>
          </cell>
          <cell r="AS817" t="str">
            <v/>
          </cell>
          <cell r="AT817" t="str">
            <v/>
          </cell>
          <cell r="AU817" t="str">
            <v/>
          </cell>
          <cell r="AV817" t="str">
            <v/>
          </cell>
          <cell r="AW817" t="str">
            <v/>
          </cell>
          <cell r="AX817" t="str">
            <v/>
          </cell>
          <cell r="AY817" t="str">
            <v/>
          </cell>
          <cell r="AZ817" t="str">
            <v/>
          </cell>
          <cell r="BA817" t="str">
            <v/>
          </cell>
          <cell r="BB817" t="str">
            <v/>
          </cell>
          <cell r="BC817" t="str">
            <v/>
          </cell>
          <cell r="BD817" t="str">
            <v/>
          </cell>
          <cell r="BE817" t="str">
            <v/>
          </cell>
          <cell r="BF817" t="str">
            <v/>
          </cell>
          <cell r="BG817" t="str">
            <v/>
          </cell>
          <cell r="BH817" t="str">
            <v/>
          </cell>
          <cell r="BI817" t="str">
            <v/>
          </cell>
          <cell r="BJ817" t="str">
            <v/>
          </cell>
          <cell r="BK817" t="str">
            <v/>
          </cell>
          <cell r="BL817" t="str">
            <v/>
          </cell>
          <cell r="BM817" t="str">
            <v/>
          </cell>
          <cell r="BN817" t="str">
            <v/>
          </cell>
          <cell r="BO817" t="str">
            <v/>
          </cell>
          <cell r="BP817">
            <v>0</v>
          </cell>
        </row>
        <row r="818">
          <cell r="A818" t="str">
            <v>Wyrmfoe</v>
          </cell>
          <cell r="B818" t="str">
            <v>.</v>
          </cell>
          <cell r="C818">
            <v>0</v>
          </cell>
          <cell r="G818" t="str">
            <v>1st:]Dragon Magic (Su)[+1 effective spellcaster level.  Only affects spell's effectiveness, doesn't raise spellcaster level.</v>
          </cell>
          <cell r="H818" t="str">
            <v>][Any metemagic feats applied to a spell get a -1 bonus to spell's new level.</v>
          </cell>
          <cell r="I818" t="str">
            <v>][-2 penalty to Str, Dex, or Con (whicher is highest) 0 time(s).  (-0 total.)</v>
          </cell>
          <cell r="J818" t="str">
            <v>][+2 bonus to Int, Wis, or Cha (player's choice) 0 time(s).  (+0 total.)</v>
          </cell>
          <cell r="K818" t="str">
            <v>2nd:]Dragon Claws (Su)[Claws do 1d6 unarmed damage.  Monks receive a +1 damage bonus.</v>
          </cell>
          <cell r="L818" t="str">
            <v>3rd:]Damage Resistance (Su)[DR 10 to acid, cold, electricity, or fire.</v>
          </cell>
          <cell r="M818" t="str">
            <v>5th:]Dragon Creature Type (Su)[Creature type changes to Dragon.</v>
          </cell>
          <cell r="N818" t="str">
            <v>9th:]Dragon Breath (Su)[-2 penalty to Constitution.</v>
          </cell>
          <cell r="O818" t="str">
            <v>][Ingest gems &amp; digest them as food for 1 week.</v>
          </cell>
          <cell r="P818" t="str">
            <v>][3/day breathe a 30' cone of fire dealing 8d6 damage.  Reflex save DC 10.</v>
          </cell>
          <cell r="AK818" t="str">
            <v/>
          </cell>
          <cell r="AL818" t="str">
            <v/>
          </cell>
          <cell r="AM818" t="str">
            <v/>
          </cell>
          <cell r="AN818" t="str">
            <v/>
          </cell>
          <cell r="AO818" t="str">
            <v/>
          </cell>
          <cell r="AP818" t="str">
            <v/>
          </cell>
          <cell r="AQ818" t="str">
            <v/>
          </cell>
          <cell r="AR818" t="str">
            <v/>
          </cell>
          <cell r="AS818" t="str">
            <v/>
          </cell>
          <cell r="AT818" t="str">
            <v/>
          </cell>
          <cell r="AU818" t="str">
            <v/>
          </cell>
          <cell r="AV818" t="str">
            <v/>
          </cell>
          <cell r="AW818" t="str">
            <v/>
          </cell>
          <cell r="AX818" t="str">
            <v/>
          </cell>
          <cell r="AY818" t="str">
            <v/>
          </cell>
          <cell r="AZ818" t="str">
            <v/>
          </cell>
          <cell r="BA818" t="str">
            <v/>
          </cell>
          <cell r="BB818" t="str">
            <v/>
          </cell>
          <cell r="BC818" t="str">
            <v/>
          </cell>
          <cell r="BD818" t="str">
            <v/>
          </cell>
          <cell r="BE818" t="str">
            <v/>
          </cell>
          <cell r="BF818" t="str">
            <v/>
          </cell>
          <cell r="BG818" t="str">
            <v/>
          </cell>
          <cell r="BH818" t="str">
            <v/>
          </cell>
          <cell r="BI818" t="str">
            <v/>
          </cell>
          <cell r="BJ818" t="str">
            <v/>
          </cell>
          <cell r="BK818" t="str">
            <v/>
          </cell>
          <cell r="BL818" t="str">
            <v/>
          </cell>
          <cell r="BM818" t="str">
            <v/>
          </cell>
          <cell r="BN818" t="str">
            <v/>
          </cell>
          <cell r="BO818" t="str">
            <v/>
          </cell>
          <cell r="BP818">
            <v>0</v>
          </cell>
        </row>
        <row r="819">
          <cell r="A819" t="str">
            <v>Xaositect</v>
          </cell>
          <cell r="B819" t="str">
            <v>.</v>
          </cell>
          <cell r="C819">
            <v>0</v>
          </cell>
          <cell r="D819" t="str">
            <v>]Light, Medium, Heavy Armor[</v>
          </cell>
          <cell r="E819" t="str">
            <v>]Shield Use[</v>
          </cell>
          <cell r="F819" t="str">
            <v>]Simple, Martial Weapons[</v>
          </cell>
          <cell r="G819" t="str">
            <v>1st:]Hide from the Law (Su)[Nodetection against lawful beings as a spell caster of equal character level.</v>
          </cell>
          <cell r="H819" t="str">
            <v>1st:]Chaotic Contagion[Touch attack forces a Will save (DC 10 + class level +CHA modifier) or be</v>
          </cell>
          <cell r="I819" t="str">
            <v>][affected by a Random Action spell. 3/day + CHA modifier.</v>
          </cell>
          <cell r="J819" t="str">
            <v>1st:]No Rhyme or Reason[Immune to Illusion (Pattern) spells &amp; +3 vs. Law spells</v>
          </cell>
          <cell r="K819" t="str">
            <v>2nd:]Babble (Sp)[Disrupt all sound in the area of effect. No spells with verbal components,</v>
          </cell>
          <cell r="L819" t="str">
            <v>][items requiring command words, sonic damage, or conversation will work.</v>
          </cell>
          <cell r="M819" t="str">
            <v>][Can use 3/day + CHA modifier. No save or SR.</v>
          </cell>
          <cell r="N819" t="str">
            <v>3rd:]Confusion Aura (Sp)[Confusion 3/day + CHA modifier.  DC 10 + class level + CHA modifier.</v>
          </cell>
          <cell r="O819" t="str">
            <v>4th:]Chance's Friend (Su)[1/day reroll a roll that was just made. 2/day at 7th level. 3/day at 10th level.</v>
          </cell>
          <cell r="P819" t="str">
            <v>5th:]Chaotic Defense (Su)[Any attack against the xaositect suffers a 10% miss chance.</v>
          </cell>
          <cell r="Q819" t="str">
            <v>6th:]Burst of Chaos (Sp)[Chaos Hammer as a sorcerer of equal character level. 3/day + CHA modifier.</v>
          </cell>
          <cell r="R819" t="str">
            <v xml:space="preserve">7th:]Spark of Life (Sp)[1/day animate an unattended object within 20' for 3 rounds + CHA modifier. </v>
          </cell>
          <cell r="S819" t="str">
            <v>][Can affect 1 cubic foot per class level.</v>
          </cell>
          <cell r="T819" t="str">
            <v>9th:]Law's Bane (Su)[Permanent Protection From Law.  Can be dispelled. Free action to resume.</v>
          </cell>
          <cell r="U819" t="str">
            <v>10th:]Chance's Master (Su)[1/day force another creature within 60' to reroll a roll it just made.</v>
          </cell>
          <cell r="V819" t="str">
            <v>][Will save DC 10 + class level +CHA modifier.</v>
          </cell>
          <cell r="AK819" t="str">
            <v/>
          </cell>
          <cell r="AL819" t="str">
            <v/>
          </cell>
          <cell r="AM819" t="str">
            <v/>
          </cell>
          <cell r="AN819" t="str">
            <v/>
          </cell>
          <cell r="AO819" t="str">
            <v/>
          </cell>
          <cell r="AP819" t="str">
            <v/>
          </cell>
          <cell r="AQ819" t="str">
            <v/>
          </cell>
          <cell r="AR819" t="str">
            <v/>
          </cell>
          <cell r="AS819" t="str">
            <v/>
          </cell>
          <cell r="AT819" t="str">
            <v/>
          </cell>
          <cell r="AU819" t="str">
            <v/>
          </cell>
          <cell r="AV819" t="str">
            <v/>
          </cell>
          <cell r="AW819" t="str">
            <v/>
          </cell>
          <cell r="AX819" t="str">
            <v/>
          </cell>
          <cell r="AY819" t="str">
            <v/>
          </cell>
          <cell r="AZ819" t="str">
            <v/>
          </cell>
          <cell r="BA819" t="str">
            <v/>
          </cell>
          <cell r="BB819" t="str">
            <v/>
          </cell>
          <cell r="BC819" t="str">
            <v/>
          </cell>
          <cell r="BD819" t="str">
            <v/>
          </cell>
          <cell r="BE819" t="str">
            <v/>
          </cell>
          <cell r="BF819" t="str">
            <v/>
          </cell>
          <cell r="BG819" t="str">
            <v/>
          </cell>
          <cell r="BH819" t="str">
            <v/>
          </cell>
          <cell r="BI819" t="str">
            <v/>
          </cell>
          <cell r="BJ819" t="str">
            <v/>
          </cell>
          <cell r="BK819" t="str">
            <v/>
          </cell>
          <cell r="BL819" t="str">
            <v/>
          </cell>
          <cell r="BM819" t="str">
            <v/>
          </cell>
          <cell r="BN819" t="str">
            <v/>
          </cell>
          <cell r="BO819" t="str">
            <v/>
          </cell>
          <cell r="BP819">
            <v>0</v>
          </cell>
        </row>
        <row r="820">
          <cell r="A820" t="str">
            <v>Yakuza</v>
          </cell>
          <cell r="C820">
            <v>0</v>
          </cell>
          <cell r="AK820" t="str">
            <v/>
          </cell>
          <cell r="AL820" t="str">
            <v/>
          </cell>
          <cell r="AM820" t="str">
            <v/>
          </cell>
          <cell r="AN820" t="str">
            <v/>
          </cell>
          <cell r="AO820" t="str">
            <v/>
          </cell>
          <cell r="AP820" t="str">
            <v/>
          </cell>
          <cell r="AQ820" t="str">
            <v/>
          </cell>
          <cell r="AR820" t="str">
            <v/>
          </cell>
          <cell r="AS820" t="str">
            <v/>
          </cell>
          <cell r="AT820" t="str">
            <v/>
          </cell>
          <cell r="AU820" t="str">
            <v/>
          </cell>
          <cell r="AV820" t="str">
            <v/>
          </cell>
          <cell r="AW820" t="str">
            <v/>
          </cell>
          <cell r="AX820" t="str">
            <v/>
          </cell>
          <cell r="AY820" t="str">
            <v/>
          </cell>
          <cell r="AZ820" t="str">
            <v/>
          </cell>
          <cell r="BA820" t="str">
            <v/>
          </cell>
          <cell r="BB820" t="str">
            <v/>
          </cell>
          <cell r="BC820" t="str">
            <v/>
          </cell>
          <cell r="BD820" t="str">
            <v/>
          </cell>
          <cell r="BE820" t="str">
            <v/>
          </cell>
          <cell r="BF820" t="str">
            <v/>
          </cell>
          <cell r="BG820" t="str">
            <v/>
          </cell>
          <cell r="BH820" t="str">
            <v/>
          </cell>
          <cell r="BI820" t="str">
            <v/>
          </cell>
          <cell r="BJ820" t="str">
            <v/>
          </cell>
          <cell r="BK820" t="str">
            <v/>
          </cell>
          <cell r="BL820" t="str">
            <v/>
          </cell>
          <cell r="BM820" t="str">
            <v/>
          </cell>
          <cell r="BN820" t="str">
            <v/>
          </cell>
          <cell r="BO820" t="str">
            <v/>
          </cell>
          <cell r="BP820">
            <v>0</v>
          </cell>
        </row>
        <row r="821">
          <cell r="A821" t="str">
            <v>Yoritomo Elite Guard</v>
          </cell>
          <cell r="C821">
            <v>0</v>
          </cell>
          <cell r="AK821" t="str">
            <v/>
          </cell>
          <cell r="AL821" t="str">
            <v/>
          </cell>
          <cell r="AM821" t="str">
            <v/>
          </cell>
          <cell r="AN821" t="str">
            <v/>
          </cell>
          <cell r="AO821" t="str">
            <v/>
          </cell>
          <cell r="AP821" t="str">
            <v/>
          </cell>
          <cell r="AQ821" t="str">
            <v/>
          </cell>
          <cell r="AR821" t="str">
            <v/>
          </cell>
          <cell r="AS821" t="str">
            <v/>
          </cell>
          <cell r="AT821" t="str">
            <v/>
          </cell>
          <cell r="AU821" t="str">
            <v/>
          </cell>
          <cell r="AV821" t="str">
            <v/>
          </cell>
          <cell r="AW821" t="str">
            <v/>
          </cell>
          <cell r="AX821" t="str">
            <v/>
          </cell>
          <cell r="AY821" t="str">
            <v/>
          </cell>
          <cell r="AZ821" t="str">
            <v/>
          </cell>
          <cell r="BA821" t="str">
            <v/>
          </cell>
          <cell r="BB821" t="str">
            <v/>
          </cell>
          <cell r="BC821" t="str">
            <v/>
          </cell>
          <cell r="BD821" t="str">
            <v/>
          </cell>
          <cell r="BE821" t="str">
            <v/>
          </cell>
          <cell r="BF821" t="str">
            <v/>
          </cell>
          <cell r="BG821" t="str">
            <v/>
          </cell>
          <cell r="BH821" t="str">
            <v/>
          </cell>
          <cell r="BI821" t="str">
            <v/>
          </cell>
          <cell r="BJ821" t="str">
            <v/>
          </cell>
          <cell r="BK821" t="str">
            <v/>
          </cell>
          <cell r="BL821" t="str">
            <v/>
          </cell>
          <cell r="BM821" t="str">
            <v/>
          </cell>
          <cell r="BN821" t="str">
            <v/>
          </cell>
          <cell r="BO821" t="str">
            <v/>
          </cell>
          <cell r="BP821">
            <v>0</v>
          </cell>
        </row>
        <row r="822">
          <cell r="A822" t="str">
            <v>Zerth Cenobite</v>
          </cell>
          <cell r="C822">
            <v>0</v>
          </cell>
          <cell r="F822" t="str">
            <v>]Monk Weapons[Club, crossbow (light, heavy), dagger, handaxe, javelin, kama, nunchaku, quarterstaff, sai, shuriken, siangham, sling</v>
          </cell>
          <cell r="G822" t="str">
            <v>1st:]Student of Perfection (Ex)[Add ZC &amp; monk levels to determine unarmed BAB,</v>
          </cell>
          <cell r="H822" t="str">
            <v>][unarmed damage, AC bonus, &amp; unarmored speed.</v>
          </cell>
          <cell r="I822" t="str">
            <v>1st:]Sense Fate (Ex)[1/day can can reroll 1 roll they have just made.</v>
          </cell>
          <cell r="J822" t="str">
            <v>2nd:]Combat Foresight (Ex)[+1 insight bonus to attack rolls</v>
          </cell>
          <cell r="K822" t="str">
            <v>3rd:]Danger Sense (Ex)[+2 dodge bonus to Reflex saves &amp; AC vs. traps</v>
          </cell>
          <cell r="L822" t="str">
            <v>4th:]Improved Foresight (Ex)[+2 insight bonus to attack rolls &amp; +1 insight bonus to damage</v>
          </cell>
          <cell r="M822" t="str">
            <v>5th:]Insight (Ex)[1/day +2 insight bonus to ability check, skill check, or save.</v>
          </cell>
          <cell r="N822" t="str">
            <v>][Can be applied before or after the roll is made.</v>
          </cell>
          <cell r="O822" t="str">
            <v>5th:]Ki Strike (Su)[</v>
          </cell>
          <cell r="P822" t="str">
            <v>6th:]Time Step (Su)[1/day can step forward into time for 1 rounds.</v>
          </cell>
          <cell r="Q822" t="str">
            <v>][Seems to vanish.  Cannot act during this time.</v>
          </cell>
          <cell r="R822" t="str">
            <v>7th:Discerning Attack (Su)[1/round (max of 0/day) can force a fortitude save (DC 11).</v>
          </cell>
          <cell r="S822" t="str">
            <v>][Failure means 2x damage, on a crit, 3x damage.</v>
          </cell>
          <cell r="T822" t="str">
            <v>8th:]Timeless Body (Ex)[No more penalties for age.  Still dies when time is up.</v>
          </cell>
          <cell r="U822" t="str">
            <v>9th:]Improved Insight (Ex)[1/day +4 insight bonus to ability check, skill check, or save.</v>
          </cell>
          <cell r="V822" t="str">
            <v>10th:]Timelss (Su)[1/day can timestop for 1 rounds.</v>
          </cell>
          <cell r="AK822" t="str">
            <v/>
          </cell>
          <cell r="AL822" t="str">
            <v/>
          </cell>
          <cell r="AM822" t="str">
            <v/>
          </cell>
          <cell r="AN822" t="str">
            <v/>
          </cell>
          <cell r="AO822" t="str">
            <v/>
          </cell>
          <cell r="AP822" t="str">
            <v/>
          </cell>
          <cell r="AQ822" t="str">
            <v/>
          </cell>
          <cell r="AR822" t="str">
            <v/>
          </cell>
          <cell r="AS822" t="str">
            <v/>
          </cell>
          <cell r="AT822" t="str">
            <v/>
          </cell>
          <cell r="AU822" t="str">
            <v/>
          </cell>
          <cell r="AV822" t="str">
            <v/>
          </cell>
          <cell r="AW822" t="str">
            <v/>
          </cell>
          <cell r="AX822" t="str">
            <v/>
          </cell>
          <cell r="AY822" t="str">
            <v/>
          </cell>
          <cell r="AZ822" t="str">
            <v/>
          </cell>
          <cell r="BA822" t="str">
            <v/>
          </cell>
          <cell r="BB822" t="str">
            <v/>
          </cell>
          <cell r="BC822" t="str">
            <v/>
          </cell>
          <cell r="BD822" t="str">
            <v/>
          </cell>
          <cell r="BE822" t="str">
            <v/>
          </cell>
          <cell r="BF822" t="str">
            <v/>
          </cell>
          <cell r="BG822" t="str">
            <v/>
          </cell>
          <cell r="BH822" t="str">
            <v/>
          </cell>
          <cell r="BI822" t="str">
            <v/>
          </cell>
          <cell r="BJ822" t="str">
            <v/>
          </cell>
          <cell r="BK822" t="str">
            <v/>
          </cell>
          <cell r="BL822" t="str">
            <v/>
          </cell>
          <cell r="BM822" t="str">
            <v/>
          </cell>
          <cell r="BN822" t="str">
            <v/>
          </cell>
          <cell r="BO822" t="str">
            <v/>
          </cell>
          <cell r="BP822">
            <v>0</v>
          </cell>
        </row>
        <row r="823">
          <cell r="A823" t="str">
            <v>Zerth Cenobite (w/ Monk)</v>
          </cell>
          <cell r="B823" t="str">
            <v>.</v>
          </cell>
          <cell r="C823">
            <v>0</v>
          </cell>
          <cell r="F823" t="str">
            <v>]Monk Weapons[Club, crossbow (light, heavy), dagger, handaxe, javelin, kama, nunchaku, quarterstaff, sai, shuriken, siangham, sling</v>
          </cell>
          <cell r="G823" t="str">
            <v>1st:]Student of Perfection (Ex)[Add ZC &amp; monk levels to determine unarmed BAB,</v>
          </cell>
          <cell r="H823" t="str">
            <v>][unarmed damage, AC bonus, &amp; unarmored speed.</v>
          </cell>
          <cell r="I823" t="str">
            <v>1st:]Sense Fate (Ex)[1/day can can reroll 1 roll they have just made.</v>
          </cell>
          <cell r="J823" t="str">
            <v>2nd:]Combat Foresight (Ex)[+1 insight bonus to attack rolls</v>
          </cell>
          <cell r="K823" t="str">
            <v>3rd:]Danger Sense (Ex)[+2 dodge bonus to Reflex saves &amp; AC vs. traps</v>
          </cell>
          <cell r="L823" t="str">
            <v>4th:]Improved Foresight (Ex)[+2 insight bonus to attack rolls &amp; +1 insight bonus to damage</v>
          </cell>
          <cell r="M823" t="str">
            <v>5th:]Insight (Ex)[1/day +2 insight bonus to ability check, skill check, or save.</v>
          </cell>
          <cell r="N823" t="str">
            <v>][Can be applied before or after the roll is made.</v>
          </cell>
          <cell r="O823" t="str">
            <v>5th:]Ki Strike (Su)[</v>
          </cell>
          <cell r="P823" t="str">
            <v>6th:]Time Step (Su)[1/day can step forward into time for 1 rounds.</v>
          </cell>
          <cell r="Q823" t="str">
            <v>][Seems to vanish.  Cannot act during this time.</v>
          </cell>
          <cell r="R823" t="str">
            <v>7th:Discerning Attack (Su)[1/round (max of 0/day) can force a fortitude save (DC 11).</v>
          </cell>
          <cell r="S823" t="str">
            <v>][Failure means 2x damage, on a crit, 3x damage.</v>
          </cell>
          <cell r="T823" t="str">
            <v>8th:]Timeless Body (Ex)[No more penalties for age.  Still dies when time is up.</v>
          </cell>
          <cell r="U823" t="str">
            <v>9th:]Improved Insight (Ex)[1/day +4 insight bonus to ability check, skill check, or save.</v>
          </cell>
          <cell r="V823" t="str">
            <v>10th:]Timelss (Su)[1/day can timestop for 1 rounds.</v>
          </cell>
          <cell r="AK823" t="str">
            <v/>
          </cell>
          <cell r="AL823" t="str">
            <v/>
          </cell>
          <cell r="AM823" t="str">
            <v/>
          </cell>
          <cell r="AN823" t="str">
            <v/>
          </cell>
          <cell r="AO823" t="str">
            <v/>
          </cell>
          <cell r="AP823" t="str">
            <v/>
          </cell>
          <cell r="AQ823" t="str">
            <v/>
          </cell>
          <cell r="AR823" t="str">
            <v/>
          </cell>
          <cell r="AS823" t="str">
            <v/>
          </cell>
          <cell r="AT823" t="str">
            <v/>
          </cell>
          <cell r="AU823" t="str">
            <v/>
          </cell>
          <cell r="AV823" t="str">
            <v/>
          </cell>
          <cell r="AW823" t="str">
            <v/>
          </cell>
          <cell r="AX823" t="str">
            <v/>
          </cell>
          <cell r="AY823" t="str">
            <v/>
          </cell>
          <cell r="AZ823" t="str">
            <v/>
          </cell>
          <cell r="BA823" t="str">
            <v/>
          </cell>
          <cell r="BB823" t="str">
            <v/>
          </cell>
          <cell r="BC823" t="str">
            <v/>
          </cell>
          <cell r="BD823" t="str">
            <v/>
          </cell>
          <cell r="BE823" t="str">
            <v/>
          </cell>
          <cell r="BF823" t="str">
            <v/>
          </cell>
          <cell r="BG823" t="str">
            <v/>
          </cell>
          <cell r="BH823" t="str">
            <v/>
          </cell>
          <cell r="BI823" t="str">
            <v/>
          </cell>
          <cell r="BJ823" t="str">
            <v/>
          </cell>
          <cell r="BK823" t="str">
            <v/>
          </cell>
          <cell r="BL823" t="str">
            <v/>
          </cell>
          <cell r="BM823" t="str">
            <v/>
          </cell>
          <cell r="BN823" t="str">
            <v/>
          </cell>
          <cell r="BO823" t="str">
            <v/>
          </cell>
          <cell r="BP823">
            <v>0</v>
          </cell>
        </row>
        <row r="824">
          <cell r="A824" t="str">
            <v>Zhentarim Skymage</v>
          </cell>
          <cell r="B824" t="str">
            <v>.</v>
          </cell>
          <cell r="C824">
            <v>0</v>
          </cell>
          <cell r="G824" t="str">
            <v>1st:]Bonus Scrolls (Ex)[At each level, awarded a scroll with any 2 spells they can cast.</v>
          </cell>
          <cell r="H824" t="str">
            <v>1st:]Flying Mount (Ex)[Gains a faithful flying mount of -1HD or less.</v>
          </cell>
          <cell r="I824" t="str">
            <v>2nd:]Flying Feat (Ex)[Gains either Flyby Attack, Mounted Archery, Ride-by Attack, Spirited Charge, or Trample.</v>
          </cell>
          <cell r="J824" t="str">
            <v>2nd:]Craft Wand (Ex)[Gains the Craft Wand feat.</v>
          </cell>
          <cell r="K824" t="str">
            <v>3rd:]Spell Focus (Ex)[Gains the Spell Focus feat.</v>
          </cell>
          <cell r="L824" t="str">
            <v>3rd:]Share Spells (Su)[Can share spells with mount while riding it as if it were a familiar.</v>
          </cell>
          <cell r="M824" t="str">
            <v>4th:]Skill Focus (Ex)[Gains the Skill Focus feat in a Sky Mage class skill.</v>
          </cell>
          <cell r="N824" t="str">
            <v>4th:]Flying Feat (Ex)[Gains either Flyby Attack, Mounted Archery, Ride-by Attack, Spirited Charge, or Trample.</v>
          </cell>
          <cell r="O824" t="str">
            <v>5th:]Enlarge Spell (Ex)[Gains the Enlarge Spell feat.</v>
          </cell>
          <cell r="AK824" t="str">
            <v/>
          </cell>
          <cell r="AL824" t="str">
            <v/>
          </cell>
          <cell r="AM824" t="str">
            <v/>
          </cell>
          <cell r="AN824" t="str">
            <v/>
          </cell>
          <cell r="AO824" t="str">
            <v/>
          </cell>
          <cell r="AP824" t="str">
            <v/>
          </cell>
          <cell r="AQ824" t="str">
            <v/>
          </cell>
          <cell r="AR824" t="str">
            <v/>
          </cell>
          <cell r="AS824" t="str">
            <v/>
          </cell>
          <cell r="AT824" t="str">
            <v/>
          </cell>
          <cell r="AU824" t="str">
            <v/>
          </cell>
          <cell r="AV824" t="str">
            <v/>
          </cell>
          <cell r="AW824" t="str">
            <v/>
          </cell>
          <cell r="AX824" t="str">
            <v/>
          </cell>
          <cell r="AY824" t="str">
            <v/>
          </cell>
          <cell r="AZ824" t="str">
            <v/>
          </cell>
          <cell r="BA824" t="str">
            <v/>
          </cell>
          <cell r="BB824" t="str">
            <v/>
          </cell>
          <cell r="BC824" t="str">
            <v/>
          </cell>
          <cell r="BD824" t="str">
            <v/>
          </cell>
          <cell r="BE824" t="str">
            <v/>
          </cell>
          <cell r="BF824" t="str">
            <v/>
          </cell>
          <cell r="BG824" t="str">
            <v/>
          </cell>
          <cell r="BH824" t="str">
            <v/>
          </cell>
          <cell r="BI824" t="str">
            <v/>
          </cell>
          <cell r="BJ824" t="str">
            <v/>
          </cell>
          <cell r="BK824" t="str">
            <v/>
          </cell>
          <cell r="BL824" t="str">
            <v/>
          </cell>
          <cell r="BM824" t="str">
            <v/>
          </cell>
          <cell r="BN824" t="str">
            <v/>
          </cell>
          <cell r="BO824" t="str">
            <v/>
          </cell>
          <cell r="BP824">
            <v>0</v>
          </cell>
        </row>
        <row r="832">
          <cell r="A832" t="str">
            <v>AEG_Dragons</v>
          </cell>
        </row>
        <row r="833">
          <cell r="A833" t="str">
            <v>AEG_Dungeons</v>
          </cell>
        </row>
        <row r="834">
          <cell r="A834" t="str">
            <v>AEG_Evil</v>
          </cell>
        </row>
        <row r="835">
          <cell r="A835" t="str">
            <v>AEG_Mercenaries</v>
          </cell>
        </row>
        <row r="836">
          <cell r="A836" t="str">
            <v>AEG_Rokugan</v>
          </cell>
        </row>
        <row r="837">
          <cell r="A837" t="str">
            <v>AEG_Undead</v>
          </cell>
        </row>
        <row r="838">
          <cell r="A838" t="str">
            <v>AEG_War</v>
          </cell>
        </row>
        <row r="839">
          <cell r="A839" t="str">
            <v>AEG_WotNinja</v>
          </cell>
        </row>
        <row r="840">
          <cell r="A840" t="str">
            <v>AEG_WotSamurai</v>
          </cell>
        </row>
        <row r="841">
          <cell r="A841" t="str">
            <v>AEG_WotShugenja</v>
          </cell>
        </row>
        <row r="842">
          <cell r="A842" t="str">
            <v>Amb_LEV1</v>
          </cell>
        </row>
        <row r="843">
          <cell r="A843" t="str">
            <v>Amb_LEV2</v>
          </cell>
        </row>
        <row r="844">
          <cell r="A844" t="str">
            <v>Bas_InQ</v>
          </cell>
        </row>
        <row r="845">
          <cell r="A845" t="str">
            <v>Custom</v>
          </cell>
        </row>
        <row r="846">
          <cell r="A846" t="str">
            <v>FFG_TnT</v>
          </cell>
        </row>
        <row r="847">
          <cell r="A847" t="str">
            <v>GR_AH</v>
          </cell>
        </row>
        <row r="848">
          <cell r="A848" t="str">
            <v>GR_AotA</v>
          </cell>
        </row>
        <row r="849">
          <cell r="A849" t="str">
            <v>GR_HnH</v>
          </cell>
        </row>
        <row r="850">
          <cell r="A850" t="str">
            <v>GR_LoH</v>
          </cell>
        </row>
        <row r="851">
          <cell r="A851" t="str">
            <v>GR_PnP</v>
          </cell>
        </row>
        <row r="852">
          <cell r="A852" t="str">
            <v>GR_SCoN</v>
          </cell>
        </row>
        <row r="853">
          <cell r="A853" t="str">
            <v>Ken_KoKPG</v>
          </cell>
        </row>
        <row r="854">
          <cell r="A854" t="str">
            <v>List_Validation</v>
          </cell>
        </row>
        <row r="855">
          <cell r="A855" t="str">
            <v>Mag_Dragon</v>
          </cell>
        </row>
        <row r="856">
          <cell r="A856" t="str">
            <v>Mag_Dugeon</v>
          </cell>
        </row>
        <row r="857">
          <cell r="A857" t="str">
            <v>Mal_TBoEM</v>
          </cell>
        </row>
        <row r="858">
          <cell r="A858" t="str">
            <v>Mal_TBoEM2</v>
          </cell>
        </row>
        <row r="859">
          <cell r="A859" t="str">
            <v>Mon_EABM</v>
          </cell>
        </row>
        <row r="860">
          <cell r="A860" t="str">
            <v>Mon_EACM</v>
          </cell>
        </row>
        <row r="861">
          <cell r="A861" t="str">
            <v>Mon_EAN</v>
          </cell>
        </row>
        <row r="862">
          <cell r="A862" t="str">
            <v>Mon_TQDwarf</v>
          </cell>
        </row>
        <row r="863">
          <cell r="A863" t="str">
            <v>Mon_TQFighter</v>
          </cell>
        </row>
        <row r="864">
          <cell r="A864" t="str">
            <v>Mon_TQMonk</v>
          </cell>
        </row>
        <row r="865">
          <cell r="A865" t="str">
            <v>Mon_TQWizard</v>
          </cell>
        </row>
        <row r="866">
          <cell r="A866" t="str">
            <v>Mon_TSGtAmazons</v>
          </cell>
        </row>
        <row r="867">
          <cell r="A867" t="str">
            <v>N20_DGatG</v>
          </cell>
        </row>
        <row r="868">
          <cell r="A868" t="str">
            <v>N20_ME</v>
          </cell>
        </row>
        <row r="869">
          <cell r="A869" t="str">
            <v>N20_WSp</v>
          </cell>
        </row>
        <row r="870">
          <cell r="A870" t="str">
            <v>SSS_BTCUS</v>
          </cell>
        </row>
        <row r="871">
          <cell r="A871" t="str">
            <v>SSS_CC2</v>
          </cell>
        </row>
        <row r="872">
          <cell r="A872" t="str">
            <v>SSS_HCoN</v>
          </cell>
        </row>
        <row r="873">
          <cell r="A873" t="str">
            <v>SSS_MCotG</v>
          </cell>
        </row>
        <row r="874">
          <cell r="A874" t="str">
            <v>SSS_RnR</v>
          </cell>
        </row>
        <row r="875">
          <cell r="A875" t="str">
            <v>SSS_RnR2</v>
          </cell>
        </row>
        <row r="876">
          <cell r="A876" t="str">
            <v>SSS_SotDR</v>
          </cell>
        </row>
        <row r="877">
          <cell r="A877" t="str">
            <v>SSS_VWWotR</v>
          </cell>
        </row>
        <row r="878">
          <cell r="A878" t="str">
            <v>Web</v>
          </cell>
        </row>
        <row r="879">
          <cell r="A879" t="str">
            <v>WotC_BoVD</v>
          </cell>
        </row>
        <row r="880">
          <cell r="A880" t="str">
            <v>WotC_DMG</v>
          </cell>
        </row>
        <row r="881">
          <cell r="A881" t="str">
            <v>WotC_DotF</v>
          </cell>
        </row>
        <row r="882">
          <cell r="A882" t="str">
            <v>WotC_FnP</v>
          </cell>
        </row>
        <row r="883">
          <cell r="A883" t="str">
            <v>WotC_FRCS</v>
          </cell>
        </row>
        <row r="884">
          <cell r="A884" t="str">
            <v>WotC_LoD</v>
          </cell>
        </row>
        <row r="885">
          <cell r="A885" t="str">
            <v>WotC_MM</v>
          </cell>
        </row>
        <row r="886">
          <cell r="A886" t="str">
            <v>WotC_MoF</v>
          </cell>
        </row>
        <row r="887">
          <cell r="A887" t="str">
            <v>WotC_MofP</v>
          </cell>
        </row>
        <row r="888">
          <cell r="A888" t="str">
            <v>WotC_MotW</v>
          </cell>
        </row>
        <row r="889">
          <cell r="A889" t="str">
            <v>WotC_M'sE</v>
          </cell>
        </row>
        <row r="890">
          <cell r="A890" t="str">
            <v>WotC_OA</v>
          </cell>
        </row>
        <row r="891">
          <cell r="A891" t="str">
            <v>WotC_PHB</v>
          </cell>
        </row>
        <row r="892">
          <cell r="A892" t="str">
            <v>WotC_PsiHB</v>
          </cell>
        </row>
        <row r="893">
          <cell r="A893" t="str">
            <v>WotC_SilMar</v>
          </cell>
        </row>
        <row r="894">
          <cell r="A894" t="str">
            <v>WotC_SnF</v>
          </cell>
        </row>
        <row r="895">
          <cell r="A895" t="str">
            <v>WotC_SnS</v>
          </cell>
        </row>
        <row r="896">
          <cell r="A896" t="str">
            <v>WotC_TnB</v>
          </cell>
        </row>
        <row r="903">
          <cell r="A903" t="str">
            <v>!Any</v>
          </cell>
        </row>
        <row r="904">
          <cell r="A904" t="str">
            <v>!None</v>
          </cell>
        </row>
        <row r="905">
          <cell r="A905" t="str">
            <v>Abjurer</v>
          </cell>
        </row>
        <row r="906">
          <cell r="A906" t="str">
            <v>Adept</v>
          </cell>
        </row>
        <row r="907">
          <cell r="A907" t="str">
            <v>Alchemist</v>
          </cell>
        </row>
        <row r="908">
          <cell r="A908" t="str">
            <v>Aristocrat</v>
          </cell>
        </row>
        <row r="909">
          <cell r="A909" t="str">
            <v>Assassin (GR)</v>
          </cell>
        </row>
        <row r="910">
          <cell r="A910" t="str">
            <v>Barbarian</v>
          </cell>
        </row>
        <row r="911">
          <cell r="A911" t="str">
            <v>Bard (Monte Cook)</v>
          </cell>
        </row>
        <row r="912">
          <cell r="A912" t="str">
            <v>Bard (WotC)</v>
          </cell>
        </row>
        <row r="913">
          <cell r="A913" t="str">
            <v>Basiran Dancer</v>
          </cell>
        </row>
        <row r="914">
          <cell r="A914" t="str">
            <v>Brigand</v>
          </cell>
        </row>
        <row r="915">
          <cell r="A915" t="str">
            <v>Cleric</v>
          </cell>
        </row>
        <row r="916">
          <cell r="A916" t="str">
            <v>Commoner</v>
          </cell>
        </row>
        <row r="917">
          <cell r="A917" t="str">
            <v>Conjurer</v>
          </cell>
        </row>
        <row r="918">
          <cell r="A918" t="str">
            <v>Courtier</v>
          </cell>
        </row>
        <row r="919">
          <cell r="A919" t="str">
            <v>Death Knight</v>
          </cell>
        </row>
        <row r="920">
          <cell r="A920" t="str">
            <v>Diviner</v>
          </cell>
        </row>
        <row r="921">
          <cell r="A921" t="str">
            <v>Druid</v>
          </cell>
        </row>
        <row r="922">
          <cell r="A922" t="str">
            <v>Enchanter</v>
          </cell>
        </row>
        <row r="923">
          <cell r="A923" t="str">
            <v>Evoker</v>
          </cell>
        </row>
        <row r="924">
          <cell r="A924" t="str">
            <v>Expert</v>
          </cell>
        </row>
        <row r="925">
          <cell r="A925" t="str">
            <v>Fighter</v>
          </cell>
        </row>
        <row r="926">
          <cell r="A926" t="str">
            <v>Gladiator (Kenzer)</v>
          </cell>
        </row>
        <row r="927">
          <cell r="A927" t="str">
            <v>Guardian</v>
          </cell>
        </row>
        <row r="928">
          <cell r="A928" t="str">
            <v>Guerilla</v>
          </cell>
        </row>
        <row r="929">
          <cell r="A929" t="str">
            <v>Hunter</v>
          </cell>
        </row>
        <row r="930">
          <cell r="A930" t="str">
            <v>Illusionist</v>
          </cell>
        </row>
        <row r="931">
          <cell r="A931" t="str">
            <v>Infiltrator</v>
          </cell>
        </row>
        <row r="932">
          <cell r="A932" t="str">
            <v>Inkyo</v>
          </cell>
        </row>
        <row r="933">
          <cell r="A933" t="str">
            <v>Legionnaire</v>
          </cell>
        </row>
        <row r="934">
          <cell r="A934" t="str">
            <v>Mercenary Ranger</v>
          </cell>
        </row>
        <row r="935">
          <cell r="A935" t="str">
            <v>Monk</v>
          </cell>
        </row>
        <row r="936">
          <cell r="A936" t="str">
            <v>Myrmidon</v>
          </cell>
        </row>
        <row r="937">
          <cell r="A937" t="str">
            <v>Necromancer (GR)</v>
          </cell>
        </row>
        <row r="938">
          <cell r="A938" t="str">
            <v>Necromancer (WotC)</v>
          </cell>
        </row>
        <row r="939">
          <cell r="A939" t="str">
            <v>Ninja</v>
          </cell>
        </row>
        <row r="940">
          <cell r="A940" t="str">
            <v>Nomad</v>
          </cell>
        </row>
        <row r="941">
          <cell r="A941" t="str">
            <v>Paladin</v>
          </cell>
        </row>
        <row r="942">
          <cell r="A942" t="str">
            <v>Psion - Egoist</v>
          </cell>
        </row>
        <row r="943">
          <cell r="A943" t="str">
            <v>Psion - Nomad</v>
          </cell>
        </row>
        <row r="944">
          <cell r="A944" t="str">
            <v>Psion - Savant</v>
          </cell>
        </row>
        <row r="945">
          <cell r="A945" t="str">
            <v>Psion - Seer</v>
          </cell>
        </row>
        <row r="946">
          <cell r="A946" t="str">
            <v>Psion - Shaper</v>
          </cell>
        </row>
        <row r="947">
          <cell r="A947" t="str">
            <v>Psion - Telepath</v>
          </cell>
        </row>
        <row r="948">
          <cell r="A948" t="str">
            <v>Psychic Warrior</v>
          </cell>
        </row>
        <row r="949">
          <cell r="A949" t="str">
            <v>Ranger (Monte Cook)</v>
          </cell>
        </row>
        <row r="950">
          <cell r="A950" t="str">
            <v>Ranger (WotC)</v>
          </cell>
        </row>
        <row r="951">
          <cell r="A951" t="str">
            <v>Rogue</v>
          </cell>
        </row>
        <row r="952">
          <cell r="A952" t="str">
            <v>Samurai</v>
          </cell>
        </row>
        <row r="953">
          <cell r="A953" t="str">
            <v>Scout</v>
          </cell>
        </row>
        <row r="954">
          <cell r="A954" t="str">
            <v>Shaman (Kenzer)</v>
          </cell>
        </row>
        <row r="955">
          <cell r="A955" t="str">
            <v>Shaman (WotC)</v>
          </cell>
        </row>
        <row r="956">
          <cell r="A956" t="str">
            <v>Shugenja (AEG)</v>
          </cell>
        </row>
        <row r="957">
          <cell r="A957" t="str">
            <v>Shugenja (Air) (AEG)</v>
          </cell>
        </row>
        <row r="958">
          <cell r="A958" t="str">
            <v>Shugenja (Earth) (AEG)</v>
          </cell>
        </row>
        <row r="959">
          <cell r="A959" t="str">
            <v>Shugenja (Fire) (AEG)</v>
          </cell>
        </row>
        <row r="960">
          <cell r="A960" t="str">
            <v>Shugenja (Water) (AEG)</v>
          </cell>
        </row>
        <row r="961">
          <cell r="A961" t="str">
            <v>Shugenja (WotC)</v>
          </cell>
        </row>
        <row r="962">
          <cell r="A962" t="str">
            <v>Sorcerer (Monte Cook)</v>
          </cell>
        </row>
        <row r="963">
          <cell r="A963" t="str">
            <v>Sorcerer (WotC)</v>
          </cell>
        </row>
        <row r="964">
          <cell r="A964" t="str">
            <v>Spellsinger</v>
          </cell>
        </row>
        <row r="965">
          <cell r="A965" t="str">
            <v>Tattoo Mage</v>
          </cell>
        </row>
        <row r="966">
          <cell r="A966" t="str">
            <v>Thaumaturge</v>
          </cell>
        </row>
        <row r="967">
          <cell r="A967" t="str">
            <v>Thug</v>
          </cell>
        </row>
        <row r="968">
          <cell r="A968" t="str">
            <v>Transmuter</v>
          </cell>
        </row>
        <row r="969">
          <cell r="A969" t="str">
            <v>Warrior</v>
          </cell>
        </row>
        <row r="970">
          <cell r="A970" t="str">
            <v>Wizard</v>
          </cell>
        </row>
      </sheetData>
      <sheetData sheetId="6">
        <row r="5">
          <cell r="A5" t="str">
            <v>Appraise</v>
          </cell>
          <cell r="B5" t="str">
            <v>Int</v>
          </cell>
          <cell r="C5" t="b">
            <v>0</v>
          </cell>
          <cell r="D5" t="b">
            <v>0</v>
          </cell>
          <cell r="E5" t="b">
            <v>0</v>
          </cell>
          <cell r="F5" t="str">
            <v>You can appraise common or well-known objects with a DC 12 Appraise check. Failure means that you estimate the value at 50% to 150% (2d6+3 times 10%,) of its actual value.
Appraising a rare or exotic item requires a successful check against DC 15, 20, or higher. If the check is successful, you estimate the value correctly; failure means you cannot estimate the item’s value.
A magnifying glass gives you a +2 circumstance bonus on Appraise checks involving any item that is small or highly detailed, such as a gem. A merchant’s scale gives you a +2 circumstance bonus on Appraise checks involving any items that are valued by weight, including anything made of precious metals.
These bonuses stack.</v>
          </cell>
          <cell r="G5" t="str">
            <v>1 minute</v>
          </cell>
          <cell r="H5" t="b">
            <v>0</v>
          </cell>
          <cell r="I5" t="str">
            <v>A dwarf gets a +2 racial bonus on Appraise checks that are related to stone or metal items because dwarves are familiar with valuable items of all kinds (especially those made of stone or metal).
The master of a raven familiar gains a +3 bonus on Appraise checks.
A character with the Diligent feat gets a +2 bonus on Appraise checks.</v>
          </cell>
          <cell r="J5" t="str">
            <v>Craft</v>
          </cell>
          <cell r="K5" t="b">
            <v>0</v>
          </cell>
          <cell r="L5" t="str">
            <v>For common items, failure on an untrained check means no estimate. For rare items, success means an estimate of 50% to 150% (2d6+3 times 10%).</v>
          </cell>
          <cell r="N5" t="b">
            <v>0</v>
          </cell>
          <cell r="U5" t="e">
            <v>#REF!</v>
          </cell>
        </row>
        <row r="6">
          <cell r="A6" t="str">
            <v>Autohypnosis</v>
          </cell>
          <cell r="B6" t="str">
            <v>Wis</v>
          </cell>
          <cell r="C6" t="b">
            <v>1</v>
          </cell>
          <cell r="D6" t="b">
            <v>0</v>
          </cell>
          <cell r="E6" t="b">
            <v>0</v>
          </cell>
          <cell r="K6" t="b">
            <v>0</v>
          </cell>
          <cell r="N6" t="b">
            <v>0</v>
          </cell>
          <cell r="U6" t="e">
            <v>#REF!</v>
          </cell>
        </row>
        <row r="7">
          <cell r="A7" t="str">
            <v>Balance</v>
          </cell>
          <cell r="B7" t="str">
            <v>Dex</v>
          </cell>
          <cell r="C7" t="b">
            <v>0</v>
          </cell>
          <cell r="D7" t="b">
            <v>1</v>
          </cell>
          <cell r="E7" t="b">
            <v>1</v>
          </cell>
          <cell r="F7" t="str">
            <v>You can walk on a precarious surface. A successful check lets you move at half your speed along the surface for 1 round. A failure by 4 or less means you can’t move for 1 round. A failure by 5 or more means you fall. The difficulty varies with the surface, as follows:</v>
          </cell>
          <cell r="G7" t="str">
            <v>move action</v>
          </cell>
          <cell r="H7" t="b">
            <v>1</v>
          </cell>
          <cell r="I7" t="str">
            <v>If you have the Agile feat, you get a +2 bonus on Balance checks.</v>
          </cell>
          <cell r="J7" t="str">
            <v>Tumble</v>
          </cell>
          <cell r="K7" t="b">
            <v>0</v>
          </cell>
          <cell r="N7" t="b">
            <v>1</v>
          </cell>
          <cell r="U7" t="e">
            <v>#REF!</v>
          </cell>
        </row>
        <row r="8">
          <cell r="A8" t="str">
            <v>Bluff</v>
          </cell>
          <cell r="B8" t="str">
            <v>Cha</v>
          </cell>
          <cell r="C8" t="b">
            <v>0</v>
          </cell>
          <cell r="D8" t="b">
            <v>0</v>
          </cell>
          <cell r="E8" t="b">
            <v>0</v>
          </cell>
          <cell r="F8" t="str">
            <v>A Bluff check is opposed by the target’s Sense Motive check. See the accompanying table for examples of different kinds of bluffs and the modifier to the target’s Sense Motive check for each one.
Favorable and unfavorable circumstances weigh heavily on the outcome of a bluff. Two circumstances can weigh against you: The bluff is hard to believe, or the action that the target is asked to take goes against its self-interest, nature, personality, orders, or the like. If it’s important, you can distinguish between a bluff that fails because the target doesn’t believe it and one that fails because it just asks too much of the target. For instance, if the target gets a +10 bonus on its Sense Motive check because the bluff demands something risky, and the Sense Motive check succeeds by 10 or less, then the target didn’t so much see through the bluff as prove reluctant to go along with it. A target that succeeds by 11 or more has seen through the bluff.
A successful Bluff check indicates that the target reacts as you wish, at least for a short time (usually 1 round or less) or believes something that you want it to believe. Bluff, however, is not a suggestion spell. 
A bluff requires interaction between you and the target. Creatures unaware of you cannot be bluffed.
Feinting in Combat: You can also use Bluff to mislead an opponent in melee combat (so that it can’t dodge your next attack effectively). To feint, make a Bluff check opposed by your target’s Sense Motive check, but in this case, the target may add its base attack bonus to the roll along with any other applicable modifiers.
If your Bluff check result exceeds this special Sense Motive check result, your target is denied its Dexterity bonus to AC (if any) for the next melee attack you make against it. This attack must be made on or before your next turn.
Feinting in this way against a nonhumanoid is difficult because it’s harder to read a strange creature’s body language; you take a –4 penalty on your Bluff check. Against a creature of animal Intelligence (1 or 2) it’s even harder; you take a –8 penalty. Against a nonintelligent creature, it’s impossible.
Feinting in combat does not provoke an attack of opportunity.
Creating a Diversion to Hide: You can use the Bluff skill to help you hide. A successful Bluff check gives you the momentary diversion you need to attempt a Hide check while people are aware of you. This usage does not provoke an attack of opportunity.
Delivering a Secret Message: You can use Bluff to get a message across to another character without others understanding it. The DC is 15 for simple messages, or 20 for complex messages, especially those that rely on getting across new information. Failure by 4 or less means you can’t get the message across. Failure by 5 or more means that some false information has been implied or inferred. Anyone listening to the exchange can make a Sense Motive check opposed by the Bluff check you made to transmit in order to intercept your message (see Sense Motive).</v>
          </cell>
          <cell r="G8" t="str">
            <v>standard action</v>
          </cell>
          <cell r="H8" t="b">
            <v>1</v>
          </cell>
          <cell r="I8" t="str">
            <v>A ranger gains a bonus on Bluff checks when using this skill against a favored enemy.
The master of a snake familiar gains a +3 bonus on Bluff checks.
If you have the Persuasive feat, you get a +2 bonus on Bluff checks.</v>
          </cell>
          <cell r="K8" t="b">
            <v>0</v>
          </cell>
          <cell r="N8" t="b">
            <v>0</v>
          </cell>
          <cell r="U8" t="e">
            <v>#REF!</v>
          </cell>
        </row>
        <row r="9">
          <cell r="A9" t="str">
            <v>Climb</v>
          </cell>
          <cell r="B9" t="str">
            <v>Str</v>
          </cell>
          <cell r="C9" t="b">
            <v>0</v>
          </cell>
          <cell r="D9" t="b">
            <v>1</v>
          </cell>
          <cell r="E9" t="b">
            <v>1</v>
          </cell>
          <cell r="F9" t="str">
            <v>With a successful Climb check, you can advance up, down, or across a slope, a wall, or some other steep incline (or even a ceiling with handholds) at one-quarter your normal speed. A slope is considered to be any incline at an angle measuring less than 60 degrees; a wall is any incline at an angle measuring 60 degrees or more.
A Climb check that fails by 4 or less means that you make no progress, and one that fails by 5 or more means that you fall from whatever height you have already attained.
A climber’s kit gives you a +2 circumstance bonus on Climb checks.
The DC of the check depends on the conditions of the climb. Compare the task with those on the following table to determine an appropriate DC.
You need both hands free to climb, but you may cling to a wall with one hand while you cast a spell or take some other action that requires only one hand. While climbing, you can’t move to avoid a blow, so you lose your Dexterity bonus to AC (if any). You also can’t use a shield while climbing.
Any time you take damage while climbing, make a Climb check against the DC of the slope or wall. Failure means you fall from your current height and sustain the appropriate falling damage.
Accelerated Climbing: You try to climb more quickly than normal. By accepting a –5 penalty, you can move half your speed (instead of one-quarter your speed).
Making Your Own Handholds and Footholds: You can make your own handholds and footholds by pounding pitons into a wall. Doing so takes 1 minute per piton, and one piton is needed per 3 feet of distance. As with any surface that offers handholds and footholds, a wall with pitons in it has a DC of 15. In the same way, a climber with a handaxe or similar implement can cut handholds in an ice wall.
Catching Yourself When Falling: It’s practically impossible to catch yourself on a wall while falling. Make a Climb check (DC = wall’s DC + 20) to do so. It’s much easier to catch yourself on a slope (DC = slope’s DC + 10).
Catching a Falling Character While Climbing: If someone climbing above you or adjacent to you falls, you can attempt to catch the falling character if he or she is within your reach. Doing so requires a successful melee touch attack against the falling character (though he or she can voluntarily forego any Dexterity bonus to AC if desired). If you hit, you must immediately attempt a Climb check (DC = wall’s DC + 10). Success indicates that you catch the falling character, but his or her total weight, including equipment, cannot exceed your heavy load limit or you automatically fall. If you fail your Climb check by 4 or less, you fail to stop the character’s fall but don’t lose your grip on the wall. If you fail by 5 or more, you fail to stop the character’s fall and begin falling as well.</v>
          </cell>
          <cell r="G9" t="str">
            <v>1 round</v>
          </cell>
          <cell r="H9" t="b">
            <v>1</v>
          </cell>
          <cell r="I9" t="str">
            <v>You can use a rope to haul a character upward (or lower a character) through sheer strength. You can lift double your maximum load in this manner.
A halfling has a +2 racial bonus on Climb checks because halflings are agile and surefooted.
The master of a lizard familiar gains a +3 bonus on Climb checks.
If you have the Athletic feat, you get a +2 bonus on Climb checks.
A creature with a climb speed has a +8 racial bonus on all Climb checks. The creature must make a Climb check to climb any wall or slope with a DC higher than 0, but it always can choose to take 10, even if rushed or threatened while climbing. If a creature with a climb speed chooses an accelerated climb (see above), it moves at double its climb speed (or at its land speed, whichever is slower) and makes a single Climb check at a –5 penalty. Such a creature retains its Dexterity bonus to Armor Class (if any) while climbing, and opponents get no special bonus to their attacks against it. It cannot, however, use the run action while climbing.</v>
          </cell>
          <cell r="J9" t="str">
            <v>Use Rope</v>
          </cell>
          <cell r="K9" t="b">
            <v>0</v>
          </cell>
          <cell r="N9" t="b">
            <v>1</v>
          </cell>
          <cell r="U9" t="e">
            <v>#REF!</v>
          </cell>
        </row>
        <row r="10">
          <cell r="A10" t="str">
            <v>Concentration</v>
          </cell>
          <cell r="B10" t="str">
            <v>Con</v>
          </cell>
          <cell r="C10" t="b">
            <v>0</v>
          </cell>
          <cell r="D10" t="b">
            <v>0</v>
          </cell>
          <cell r="E10" t="b">
            <v>0</v>
          </cell>
          <cell r="F10" t="str">
            <v>You must make a Concentration check whenever you might potentially be distracted (by taking damage, by harsh weather, and so on) while engaged in some action that requires your full attention. Such actions include casting a spell, concentrating on an active spell, directing a spell, using a spell-like ability, or using a skill that would provoke an attack of opportunity. In general, if an action wouldn’t normally provoke an attack of opportunity, you need not make a Concentration check to avoid being distracted.
If the Concentration check succeeds, you may continue with the action as normal. If the check fails, the action automatically fails and is wasted. If you were in the process of casting a spell, the spell is lost. If you were concentrating on an active spell, the spell ends as if you had ceased concentrating on it. If you were directing a spell, the direction fails but the spell remains active. If you were using a spell-like ability, that use of the ability is lost. A skill use also fails, and in some cases a failed skill check may have other ramifications as well.
The table below summarizes various types of distractions that cause you to make a Concentration check. If the distraction occurs while you are trying to cast a spell, you must add the level of the spell you are trying to cast to the appropriate Concentration DC. If more than one type of distraction is present, make a check for each one; any failed Concentration check indicates that the task is not completed.</v>
          </cell>
          <cell r="G10" t="str">
            <v>free action</v>
          </cell>
          <cell r="H10" t="b">
            <v>1</v>
          </cell>
          <cell r="I10" t="str">
            <v>You can use Concentration to cast a spell, use a spell-like ability, or use a skill defensively, so as to avoid attacks of opportunity altogether. This doesn’t apply to other actions that might provoke attacks of opportunity.
The DC of the check is 15 (plus the spell’s level, if casting a spell or using a spell-like ability defensively). If the Concentration check succeeds, you may attempt the action normally without provoking any attacks of opportunity. A successful Concentration check still doesn’t allow you to take 10 on another check if you are in a stressful situation; you must make the check normally. If the Concentration check fails, the related action also automatically fails (with any appropriate ramifications), and the action is wasted, just as if your concentration had been disrupted by a distraction. 
A character with the Combat Casting feat gets a +4 bonus on Concentration checks made to cast a spell or use a spell-like ability while on the defensive or while grappling or pinned.</v>
          </cell>
          <cell r="K10" t="b">
            <v>0</v>
          </cell>
          <cell r="N10" t="b">
            <v>0</v>
          </cell>
          <cell r="U10" t="e">
            <v>#REF!</v>
          </cell>
        </row>
        <row r="11">
          <cell r="A11" t="str">
            <v>Control Shape</v>
          </cell>
          <cell r="B11" t="str">
            <v>Wis</v>
          </cell>
          <cell r="C11" t="b">
            <v>1</v>
          </cell>
          <cell r="D11" t="b">
            <v>0</v>
          </cell>
          <cell r="E11" t="b">
            <v>0</v>
          </cell>
          <cell r="F1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1" t="str">
            <v>13 day</v>
          </cell>
          <cell r="H11" t="b">
            <v>1</v>
          </cell>
          <cell r="I11" t="str">
            <v>A dwarf has a +2 racial bonus on Craft checks that are related to stone or metal, because dwarves are especially capable with stonework and metalwork.
A gnome has a +2 racial bonus on Craft (alchemy) checks because gnomes have sensitive noses.
You may voluntarily add +10 to the indicated DC to craft an item. This allows you to create the item more quickly (since you’ll be multiplying this higher DC by your Craft check result to determine progress). You must decide whether to increase the DC before you make each weekly or daily check.
To make an item using Craft (alchemy), you must have alchemical equipment and be a spellcaster. If you are working in a city, you can buy what you need as part of the raw materials cost to make the item, but alchemical equipment is difficult or impossible to come by in some places. Purchasing and maintaining an alchemist’s lab grants a +2 circumstance bonus on Craft (alchemy) checks because you have the perfect tools for the job, but it does not affect the cost of any items made using the skill.</v>
          </cell>
          <cell r="K11" t="b">
            <v>0</v>
          </cell>
          <cell r="N11" t="b">
            <v>0</v>
          </cell>
          <cell r="U11" t="e">
            <v>#REF!</v>
          </cell>
        </row>
        <row r="12">
          <cell r="A12" t="str">
            <v>Craft (Alchemy)</v>
          </cell>
          <cell r="B12" t="str">
            <v>Int</v>
          </cell>
          <cell r="C12" t="b">
            <v>0</v>
          </cell>
          <cell r="D12" t="b">
            <v>0</v>
          </cell>
          <cell r="E12" t="b">
            <v>1</v>
          </cell>
          <cell r="F1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2" t="str">
            <v>12 day</v>
          </cell>
          <cell r="H12" t="b">
            <v>1</v>
          </cell>
          <cell r="I12" t="str">
            <v>A dwarf has a +2 racial bonus on Craft checks that are related to stone or metal, because dwarves are especially capable with stonework and metalwork.
A gnome has a +2 racial bonus on Craft (alchemy) checks because gnomes have sensitive noses.
You may voluntarily add +10 to the indicated DC to craft an item. This allows you to create the item more quickly (since you’ll be multiplying this higher DC by your Craft check result to determine progress). You must decide whether to increase the DC before you make each weekly or daily check.
To make an item using Craft (alchemy), you must have alchemical equipment and be a spellcaster. If you are working in a city, you can buy what you need as part of the raw materials cost to make the item, but alchemical equipment is difficult or impossible to come by in some places. Purchasing and maintaining an alchemist’s lab grants a +2 circumstance bonus on Craft (alchemy) checks because you have the perfect tools for the job, but it does not affect the cost of any items made using the skill.</v>
          </cell>
          <cell r="K12" t="b">
            <v>1</v>
          </cell>
          <cell r="N12" t="b">
            <v>0</v>
          </cell>
          <cell r="U12" t="e">
            <v>#REF!</v>
          </cell>
        </row>
        <row r="13">
          <cell r="A13" t="str">
            <v>Craft (Armorsmithing)</v>
          </cell>
          <cell r="B13" t="str">
            <v>Int</v>
          </cell>
          <cell r="C13" t="b">
            <v>0</v>
          </cell>
          <cell r="D13" t="b">
            <v>0</v>
          </cell>
          <cell r="E13" t="b">
            <v>0</v>
          </cell>
          <cell r="F1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3" t="str">
            <v>11 day</v>
          </cell>
          <cell r="H13" t="b">
            <v>1</v>
          </cell>
          <cell r="I13" t="str">
            <v>A dwarf has a +2 racial bonus on Craft checks that are related to stone or metal, because dwarves are especially capable with stonework and metalwork.</v>
          </cell>
          <cell r="K13" t="b">
            <v>0</v>
          </cell>
          <cell r="N13" t="b">
            <v>0</v>
          </cell>
          <cell r="U13" t="e">
            <v>#REF!</v>
          </cell>
        </row>
        <row r="14">
          <cell r="A14" t="str">
            <v>Craft (Autopsy)</v>
          </cell>
          <cell r="B14" t="str">
            <v>Int</v>
          </cell>
          <cell r="C14" t="b">
            <v>0</v>
          </cell>
          <cell r="D14" t="b">
            <v>0</v>
          </cell>
          <cell r="E14" t="b">
            <v>0</v>
          </cell>
          <cell r="F1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4" t="str">
            <v>10 day</v>
          </cell>
          <cell r="H14" t="b">
            <v>1</v>
          </cell>
          <cell r="K14" t="b">
            <v>0</v>
          </cell>
          <cell r="N14" t="b">
            <v>0</v>
          </cell>
          <cell r="U14" t="e">
            <v>#REF!</v>
          </cell>
        </row>
        <row r="15">
          <cell r="A15" t="str">
            <v>Craft (Blacksmithing)</v>
          </cell>
          <cell r="B15" t="str">
            <v>Int</v>
          </cell>
          <cell r="C15" t="b">
            <v>0</v>
          </cell>
          <cell r="D15" t="b">
            <v>0</v>
          </cell>
          <cell r="E15" t="b">
            <v>0</v>
          </cell>
          <cell r="F1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5" t="str">
            <v>9 day</v>
          </cell>
          <cell r="H15" t="b">
            <v>1</v>
          </cell>
          <cell r="I15" t="str">
            <v>A dwarf has a +2 racial bonus on Craft checks that are related to stone or metal, because dwarves are especially capable with stonework and metalwork.</v>
          </cell>
          <cell r="K15" t="b">
            <v>0</v>
          </cell>
          <cell r="N15" t="b">
            <v>0</v>
          </cell>
          <cell r="U15" t="e">
            <v>#REF!</v>
          </cell>
        </row>
        <row r="16">
          <cell r="A16" t="str">
            <v>Craft (Bookbinding)</v>
          </cell>
          <cell r="B16" t="str">
            <v>Int</v>
          </cell>
          <cell r="C16" t="b">
            <v>0</v>
          </cell>
          <cell r="D16" t="b">
            <v>0</v>
          </cell>
          <cell r="E16" t="b">
            <v>0</v>
          </cell>
          <cell r="F16"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6" t="str">
            <v>8 day</v>
          </cell>
          <cell r="H16" t="b">
            <v>1</v>
          </cell>
          <cell r="K16" t="b">
            <v>0</v>
          </cell>
          <cell r="N16" t="b">
            <v>0</v>
          </cell>
          <cell r="U16" t="e">
            <v>#REF!</v>
          </cell>
        </row>
        <row r="17">
          <cell r="A17" t="str">
            <v>Craft (Bowmaking)</v>
          </cell>
          <cell r="B17" t="str">
            <v>Int</v>
          </cell>
          <cell r="C17" t="b">
            <v>0</v>
          </cell>
          <cell r="D17" t="b">
            <v>0</v>
          </cell>
          <cell r="E17" t="b">
            <v>0</v>
          </cell>
          <cell r="F17"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7" t="str">
            <v>7 day</v>
          </cell>
          <cell r="H17" t="b">
            <v>1</v>
          </cell>
          <cell r="K17" t="b">
            <v>0</v>
          </cell>
          <cell r="N17" t="b">
            <v>0</v>
          </cell>
          <cell r="U17" t="e">
            <v>#REF!</v>
          </cell>
        </row>
        <row r="18">
          <cell r="A18" t="str">
            <v>Craft (Calligraphy)</v>
          </cell>
          <cell r="B18" t="str">
            <v>Int</v>
          </cell>
          <cell r="C18" t="b">
            <v>0</v>
          </cell>
          <cell r="D18" t="b">
            <v>0</v>
          </cell>
          <cell r="E18" t="b">
            <v>0</v>
          </cell>
          <cell r="F18"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8" t="str">
            <v>6 day</v>
          </cell>
          <cell r="H18" t="b">
            <v>1</v>
          </cell>
          <cell r="K18" t="b">
            <v>0</v>
          </cell>
          <cell r="N18" t="b">
            <v>0</v>
          </cell>
          <cell r="U18" t="e">
            <v>#REF!</v>
          </cell>
        </row>
        <row r="19">
          <cell r="A19" t="str">
            <v>Craft (Carpentry)</v>
          </cell>
          <cell r="B19" t="str">
            <v>Int</v>
          </cell>
          <cell r="C19" t="b">
            <v>0</v>
          </cell>
          <cell r="D19" t="b">
            <v>0</v>
          </cell>
          <cell r="E19" t="b">
            <v>0</v>
          </cell>
          <cell r="F19"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9" t="str">
            <v>5 day</v>
          </cell>
          <cell r="H19" t="b">
            <v>1</v>
          </cell>
          <cell r="K19" t="b">
            <v>0</v>
          </cell>
          <cell r="N19" t="b">
            <v>0</v>
          </cell>
          <cell r="U19" t="e">
            <v>#REF!</v>
          </cell>
        </row>
        <row r="20">
          <cell r="A20" t="str">
            <v>Craft (Cobbling)</v>
          </cell>
          <cell r="B20" t="str">
            <v>Int</v>
          </cell>
          <cell r="C20" t="b">
            <v>0</v>
          </cell>
          <cell r="D20" t="b">
            <v>0</v>
          </cell>
          <cell r="E20" t="b">
            <v>0</v>
          </cell>
          <cell r="F20"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0" t="str">
            <v>4 day</v>
          </cell>
          <cell r="H20" t="b">
            <v>1</v>
          </cell>
          <cell r="K20" t="b">
            <v>0</v>
          </cell>
          <cell r="N20" t="b">
            <v>0</v>
          </cell>
          <cell r="U20" t="e">
            <v>#REF!</v>
          </cell>
        </row>
        <row r="21">
          <cell r="A21" t="str">
            <v>Craft (Construct)</v>
          </cell>
          <cell r="B21" t="str">
            <v>Int</v>
          </cell>
          <cell r="C21" t="b">
            <v>0</v>
          </cell>
          <cell r="D21" t="b">
            <v>0</v>
          </cell>
          <cell r="E21" t="b">
            <v>0</v>
          </cell>
          <cell r="F2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1" t="str">
            <v>3 day</v>
          </cell>
          <cell r="H21" t="b">
            <v>1</v>
          </cell>
          <cell r="I21" t="str">
            <v>A dwarf has a +2 racial bonus on Craft checks that are related to stone or metal, because dwarves are especially capable with stonework and metalwork.</v>
          </cell>
          <cell r="K21" t="b">
            <v>0</v>
          </cell>
          <cell r="N21" t="b">
            <v>0</v>
          </cell>
          <cell r="U21" t="e">
            <v>#REF!</v>
          </cell>
        </row>
        <row r="22">
          <cell r="A22" t="str">
            <v>Craft (Embalming)</v>
          </cell>
          <cell r="B22" t="str">
            <v>Int</v>
          </cell>
          <cell r="C22" t="b">
            <v>0</v>
          </cell>
          <cell r="D22" t="b">
            <v>0</v>
          </cell>
          <cell r="E22" t="b">
            <v>0</v>
          </cell>
          <cell r="F2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2" t="str">
            <v>2 day</v>
          </cell>
          <cell r="H22" t="b">
            <v>1</v>
          </cell>
          <cell r="K22" t="b">
            <v>0</v>
          </cell>
          <cell r="N22" t="b">
            <v>0</v>
          </cell>
          <cell r="U22" t="e">
            <v>#REF!</v>
          </cell>
        </row>
        <row r="23">
          <cell r="A23" t="str">
            <v>Craft (Explosives)</v>
          </cell>
          <cell r="B23" t="str">
            <v>Int</v>
          </cell>
          <cell r="C23" t="b">
            <v>0</v>
          </cell>
          <cell r="D23" t="b">
            <v>0</v>
          </cell>
          <cell r="E23" t="b">
            <v>0</v>
          </cell>
          <cell r="F2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3" t="str">
            <v>1 day</v>
          </cell>
          <cell r="H23" t="b">
            <v>1</v>
          </cell>
          <cell r="K23" t="b">
            <v>0</v>
          </cell>
          <cell r="N23" t="b">
            <v>0</v>
          </cell>
          <cell r="U23" t="e">
            <v>#REF!</v>
          </cell>
        </row>
        <row r="24">
          <cell r="A24" t="str">
            <v>Craft (Gemcutting)</v>
          </cell>
          <cell r="B24" t="str">
            <v>Int</v>
          </cell>
          <cell r="C24" t="b">
            <v>0</v>
          </cell>
          <cell r="D24" t="b">
            <v>0</v>
          </cell>
          <cell r="E24" t="b">
            <v>0</v>
          </cell>
          <cell r="F2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4" t="str">
            <v>0 day</v>
          </cell>
          <cell r="H24" t="b">
            <v>1</v>
          </cell>
          <cell r="K24" t="b">
            <v>0</v>
          </cell>
          <cell r="N24" t="b">
            <v>0</v>
          </cell>
          <cell r="U24" t="e">
            <v>#REF!</v>
          </cell>
        </row>
        <row r="25">
          <cell r="A25" t="str">
            <v>Craft (General)</v>
          </cell>
          <cell r="B25" t="str">
            <v>Int</v>
          </cell>
          <cell r="C25" t="b">
            <v>0</v>
          </cell>
          <cell r="D25" t="b">
            <v>0</v>
          </cell>
          <cell r="E25" t="b">
            <v>0</v>
          </cell>
          <cell r="F2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5" t="str">
            <v>1 day</v>
          </cell>
          <cell r="H25" t="b">
            <v>1</v>
          </cell>
          <cell r="I25" t="str">
            <v>A dwarf has a +2 racial bonus on Craft checks that are related to stone or metal, because dwarves are especially capable with stonework and metalwork.</v>
          </cell>
          <cell r="K25" t="b">
            <v>0</v>
          </cell>
          <cell r="N25" t="b">
            <v>0</v>
          </cell>
          <cell r="U25" t="e">
            <v>#REF!</v>
          </cell>
        </row>
        <row r="26">
          <cell r="A26" t="str">
            <v>Craft (Gunsmith)</v>
          </cell>
          <cell r="B26" t="str">
            <v>Int</v>
          </cell>
          <cell r="C26" t="b">
            <v>0</v>
          </cell>
          <cell r="D26" t="b">
            <v>0</v>
          </cell>
          <cell r="E26" t="b">
            <v>0</v>
          </cell>
          <cell r="F26"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6" t="str">
            <v>2 day</v>
          </cell>
          <cell r="H26" t="b">
            <v>1</v>
          </cell>
          <cell r="I26" t="str">
            <v>A dwarf has a +2 racial bonus on Craft checks that are related to stone or metal, because dwarves are especially capable with stonework and metalwork.</v>
          </cell>
          <cell r="K26" t="b">
            <v>0</v>
          </cell>
          <cell r="M26" t="str">
            <v>DCs - Handgun 25, Cannons - Light 20, Med 23, Hvy 25</v>
          </cell>
          <cell r="N26" t="b">
            <v>0</v>
          </cell>
          <cell r="U26" t="e">
            <v>#REF!</v>
          </cell>
        </row>
        <row r="27">
          <cell r="A27" t="str">
            <v>Craft (Landscape Gardening)</v>
          </cell>
          <cell r="B27" t="str">
            <v>Int</v>
          </cell>
          <cell r="C27" t="b">
            <v>0</v>
          </cell>
          <cell r="D27" t="b">
            <v>0</v>
          </cell>
          <cell r="E27" t="b">
            <v>0</v>
          </cell>
          <cell r="F27"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7" t="str">
            <v>3 day</v>
          </cell>
          <cell r="H27" t="b">
            <v>1</v>
          </cell>
          <cell r="K27" t="b">
            <v>0</v>
          </cell>
          <cell r="N27" t="b">
            <v>0</v>
          </cell>
          <cell r="U27" t="e">
            <v>#REF!</v>
          </cell>
        </row>
        <row r="28">
          <cell r="A28" t="str">
            <v>Craft (Leatherworking)</v>
          </cell>
          <cell r="B28" t="str">
            <v>Int</v>
          </cell>
          <cell r="C28" t="b">
            <v>0</v>
          </cell>
          <cell r="D28" t="b">
            <v>0</v>
          </cell>
          <cell r="E28" t="b">
            <v>0</v>
          </cell>
          <cell r="F28"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8" t="str">
            <v>4 day</v>
          </cell>
          <cell r="H28" t="b">
            <v>1</v>
          </cell>
          <cell r="K28" t="b">
            <v>0</v>
          </cell>
          <cell r="N28" t="b">
            <v>0</v>
          </cell>
          <cell r="U28" t="e">
            <v>#REF!</v>
          </cell>
        </row>
        <row r="29">
          <cell r="A29" t="str">
            <v>Craft (Locksmithing)</v>
          </cell>
          <cell r="B29" t="str">
            <v>Int</v>
          </cell>
          <cell r="C29" t="b">
            <v>0</v>
          </cell>
          <cell r="D29" t="b">
            <v>0</v>
          </cell>
          <cell r="E29" t="b">
            <v>0</v>
          </cell>
          <cell r="F29"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9" t="str">
            <v>5 day</v>
          </cell>
          <cell r="H29" t="b">
            <v>1</v>
          </cell>
          <cell r="I29" t="str">
            <v>A dwarf has a +2 racial bonus on Craft checks that are related to stone or metal, because dwarves are especially capable with stonework and metalwork.</v>
          </cell>
          <cell r="K29" t="b">
            <v>0</v>
          </cell>
          <cell r="N29" t="b">
            <v>0</v>
          </cell>
          <cell r="U29" t="e">
            <v>#REF!</v>
          </cell>
        </row>
        <row r="30">
          <cell r="A30" t="str">
            <v>Craft (Metalworking)</v>
          </cell>
          <cell r="B30" t="str">
            <v>Int</v>
          </cell>
          <cell r="C30" t="b">
            <v>0</v>
          </cell>
          <cell r="D30" t="b">
            <v>0</v>
          </cell>
          <cell r="E30" t="b">
            <v>0</v>
          </cell>
          <cell r="F30"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0" t="str">
            <v>6 day</v>
          </cell>
          <cell r="H30" t="b">
            <v>1</v>
          </cell>
          <cell r="I30" t="str">
            <v>A dwarf has a +2 racial bonus on Craft checks that are related to stone or metal, because dwarves are especially capable with stonework and metalwork.</v>
          </cell>
          <cell r="K30" t="b">
            <v>0</v>
          </cell>
          <cell r="N30" t="b">
            <v>0</v>
          </cell>
          <cell r="U30" t="e">
            <v>#REF!</v>
          </cell>
        </row>
        <row r="31">
          <cell r="A31" t="str">
            <v>Craft (Origami)</v>
          </cell>
          <cell r="B31" t="str">
            <v>Int</v>
          </cell>
          <cell r="C31" t="b">
            <v>0</v>
          </cell>
          <cell r="D31" t="b">
            <v>0</v>
          </cell>
          <cell r="E31" t="b">
            <v>0</v>
          </cell>
          <cell r="F3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1" t="str">
            <v>7 day</v>
          </cell>
          <cell r="H31" t="b">
            <v>1</v>
          </cell>
          <cell r="K31" t="b">
            <v>0</v>
          </cell>
          <cell r="N31" t="b">
            <v>0</v>
          </cell>
          <cell r="U31" t="e">
            <v>#REF!</v>
          </cell>
        </row>
        <row r="32">
          <cell r="A32" t="str">
            <v>Craft (Painting)</v>
          </cell>
          <cell r="B32" t="str">
            <v>Int</v>
          </cell>
          <cell r="C32" t="b">
            <v>0</v>
          </cell>
          <cell r="D32" t="b">
            <v>0</v>
          </cell>
          <cell r="E32" t="b">
            <v>0</v>
          </cell>
          <cell r="F3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2" t="str">
            <v>8 day</v>
          </cell>
          <cell r="H32" t="b">
            <v>1</v>
          </cell>
          <cell r="K32" t="b">
            <v>0</v>
          </cell>
          <cell r="N32" t="b">
            <v>0</v>
          </cell>
          <cell r="U32" t="e">
            <v>#REF!</v>
          </cell>
        </row>
        <row r="33">
          <cell r="A33" t="str">
            <v>Craft (Papermaking)</v>
          </cell>
          <cell r="B33" t="str">
            <v>Int</v>
          </cell>
          <cell r="C33" t="b">
            <v>0</v>
          </cell>
          <cell r="D33" t="b">
            <v>0</v>
          </cell>
          <cell r="E33" t="b">
            <v>0</v>
          </cell>
          <cell r="F3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3" t="str">
            <v>9 day</v>
          </cell>
          <cell r="H33" t="b">
            <v>1</v>
          </cell>
          <cell r="K33" t="b">
            <v>0</v>
          </cell>
          <cell r="N33" t="b">
            <v>0</v>
          </cell>
          <cell r="U33" t="e">
            <v>#REF!</v>
          </cell>
        </row>
        <row r="34">
          <cell r="A34" t="str">
            <v>Craft (Poison)</v>
          </cell>
          <cell r="B34" t="str">
            <v>Int</v>
          </cell>
          <cell r="C34" t="b">
            <v>0</v>
          </cell>
          <cell r="D34" t="b">
            <v>0</v>
          </cell>
          <cell r="E34" t="b">
            <v>0</v>
          </cell>
          <cell r="F3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4" t="str">
            <v>10 day</v>
          </cell>
          <cell r="H34" t="b">
            <v>1</v>
          </cell>
          <cell r="K34" t="b">
            <v>0</v>
          </cell>
          <cell r="N34" t="b">
            <v>0</v>
          </cell>
          <cell r="U34" t="e">
            <v>#REF!</v>
          </cell>
        </row>
        <row r="35">
          <cell r="A35" t="str">
            <v>Craft (Pottery)</v>
          </cell>
          <cell r="B35" t="str">
            <v>Int</v>
          </cell>
          <cell r="C35" t="b">
            <v>0</v>
          </cell>
          <cell r="D35" t="b">
            <v>0</v>
          </cell>
          <cell r="E35" t="b">
            <v>0</v>
          </cell>
          <cell r="F3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5" t="str">
            <v>11 day</v>
          </cell>
          <cell r="H35" t="b">
            <v>1</v>
          </cell>
          <cell r="K35" t="b">
            <v>0</v>
          </cell>
          <cell r="N35" t="b">
            <v>0</v>
          </cell>
          <cell r="U35" t="e">
            <v>#REF!</v>
          </cell>
        </row>
        <row r="36">
          <cell r="A36" t="str">
            <v>Craft (Sculpture)</v>
          </cell>
          <cell r="B36" t="str">
            <v>Int</v>
          </cell>
          <cell r="C36" t="b">
            <v>0</v>
          </cell>
          <cell r="D36" t="b">
            <v>0</v>
          </cell>
          <cell r="E36" t="b">
            <v>0</v>
          </cell>
          <cell r="F36"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6" t="str">
            <v>12 day</v>
          </cell>
          <cell r="H36" t="b">
            <v>1</v>
          </cell>
          <cell r="I36" t="str">
            <v>A dwarf has a +2 racial bonus on Craft checks that are related to stone or metal, because dwarves are especially capable with stonework and metalwork.</v>
          </cell>
          <cell r="K36" t="b">
            <v>0</v>
          </cell>
          <cell r="N36" t="b">
            <v>0</v>
          </cell>
          <cell r="U36" t="e">
            <v>#REF!</v>
          </cell>
        </row>
        <row r="37">
          <cell r="A37" t="str">
            <v>Craft (Sewing)</v>
          </cell>
          <cell r="B37" t="str">
            <v>Int</v>
          </cell>
          <cell r="C37" t="b">
            <v>0</v>
          </cell>
          <cell r="D37" t="b">
            <v>0</v>
          </cell>
          <cell r="E37" t="b">
            <v>0</v>
          </cell>
          <cell r="F37"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7" t="str">
            <v>13 day</v>
          </cell>
          <cell r="H37" t="b">
            <v>1</v>
          </cell>
          <cell r="K37" t="b">
            <v>0</v>
          </cell>
          <cell r="N37" t="b">
            <v>0</v>
          </cell>
          <cell r="U37" t="e">
            <v>#REF!</v>
          </cell>
        </row>
        <row r="38">
          <cell r="A38" t="str">
            <v>Craft (Silkmaking)</v>
          </cell>
          <cell r="B38" t="str">
            <v>Int</v>
          </cell>
          <cell r="C38" t="b">
            <v>0</v>
          </cell>
          <cell r="D38" t="b">
            <v>0</v>
          </cell>
          <cell r="E38" t="b">
            <v>0</v>
          </cell>
          <cell r="F38"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8" t="str">
            <v>14 day</v>
          </cell>
          <cell r="H38" t="b">
            <v>1</v>
          </cell>
          <cell r="K38" t="b">
            <v>0</v>
          </cell>
          <cell r="N38" t="b">
            <v>0</v>
          </cell>
          <cell r="U38" t="e">
            <v>#REF!</v>
          </cell>
        </row>
        <row r="39">
          <cell r="A39" t="str">
            <v>Craft (Stonecarving)</v>
          </cell>
          <cell r="B39" t="str">
            <v>Int</v>
          </cell>
          <cell r="C39" t="b">
            <v>0</v>
          </cell>
          <cell r="D39" t="b">
            <v>0</v>
          </cell>
          <cell r="E39" t="b">
            <v>0</v>
          </cell>
          <cell r="F39"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9" t="str">
            <v>15 day</v>
          </cell>
          <cell r="H39" t="b">
            <v>1</v>
          </cell>
          <cell r="I39" t="str">
            <v>A dwarf has a +2 racial bonus on Craft checks that are related to stone or metal, because dwarves are especially capable with stonework and metalwork.</v>
          </cell>
          <cell r="K39" t="b">
            <v>0</v>
          </cell>
          <cell r="N39" t="b">
            <v>0</v>
          </cell>
          <cell r="U39" t="e">
            <v>#REF!</v>
          </cell>
        </row>
        <row r="40">
          <cell r="A40" t="str">
            <v>Craft (Stonemasonry)</v>
          </cell>
          <cell r="B40" t="str">
            <v>Int</v>
          </cell>
          <cell r="C40" t="b">
            <v>0</v>
          </cell>
          <cell r="D40" t="b">
            <v>0</v>
          </cell>
          <cell r="E40" t="b">
            <v>0</v>
          </cell>
          <cell r="F40"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0" t="str">
            <v>16 day</v>
          </cell>
          <cell r="H40" t="b">
            <v>1</v>
          </cell>
          <cell r="I40" t="str">
            <v>A dwarf has a +2 racial bonus on Craft checks that are related to stone or metal, because dwarves are especially capable with stonework and metalwork.</v>
          </cell>
          <cell r="K40" t="b">
            <v>0</v>
          </cell>
          <cell r="N40" t="b">
            <v>0</v>
          </cell>
          <cell r="U40" t="e">
            <v>#REF!</v>
          </cell>
        </row>
        <row r="41">
          <cell r="A41" t="str">
            <v>Craft (Tatooing)</v>
          </cell>
          <cell r="B41" t="str">
            <v>Int</v>
          </cell>
          <cell r="C41" t="b">
            <v>0</v>
          </cell>
          <cell r="D41" t="b">
            <v>0</v>
          </cell>
          <cell r="E41" t="b">
            <v>0</v>
          </cell>
          <cell r="F4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1" t="str">
            <v>17 day</v>
          </cell>
          <cell r="H41" t="b">
            <v>1</v>
          </cell>
          <cell r="K41" t="b">
            <v>0</v>
          </cell>
          <cell r="N41" t="b">
            <v>0</v>
          </cell>
          <cell r="U41" t="e">
            <v>#REF!</v>
          </cell>
        </row>
        <row r="42">
          <cell r="A42" t="str">
            <v>Craft (Trapmaking)</v>
          </cell>
          <cell r="B42" t="str">
            <v>Int</v>
          </cell>
          <cell r="C42" t="b">
            <v>0</v>
          </cell>
          <cell r="D42" t="b">
            <v>0</v>
          </cell>
          <cell r="E42" t="b">
            <v>0</v>
          </cell>
          <cell r="F4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2" t="str">
            <v>18 day</v>
          </cell>
          <cell r="H42" t="b">
            <v>1</v>
          </cell>
          <cell r="I42" t="str">
            <v>A dwarf has a +2 racial bonus on Craft checks that are related to stone or metal, because dwarves are especially capable with stonework and metalwork.</v>
          </cell>
          <cell r="K42" t="b">
            <v>0</v>
          </cell>
          <cell r="N42" t="b">
            <v>0</v>
          </cell>
          <cell r="U42" t="e">
            <v>#REF!</v>
          </cell>
        </row>
        <row r="43">
          <cell r="A43" t="str">
            <v>Craft (Weaponsmithing)</v>
          </cell>
          <cell r="B43" t="str">
            <v>Int</v>
          </cell>
          <cell r="C43" t="b">
            <v>0</v>
          </cell>
          <cell r="D43" t="b">
            <v>0</v>
          </cell>
          <cell r="E43" t="b">
            <v>0</v>
          </cell>
          <cell r="F4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3" t="str">
            <v>19 day</v>
          </cell>
          <cell r="H43" t="b">
            <v>1</v>
          </cell>
          <cell r="I43" t="str">
            <v>A dwarf has a +2 racial bonus on Craft checks that are related to stone or metal, because dwarves are especially capable with stonework and metalwork.</v>
          </cell>
          <cell r="K43" t="b">
            <v>0</v>
          </cell>
          <cell r="N43" t="b">
            <v>0</v>
          </cell>
          <cell r="U43" t="e">
            <v>#REF!</v>
          </cell>
        </row>
        <row r="44">
          <cell r="A44" t="str">
            <v>Craft (Weaving)</v>
          </cell>
          <cell r="B44" t="str">
            <v>Int</v>
          </cell>
          <cell r="C44" t="b">
            <v>0</v>
          </cell>
          <cell r="D44" t="b">
            <v>0</v>
          </cell>
          <cell r="E44" t="b">
            <v>0</v>
          </cell>
          <cell r="F4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4" t="str">
            <v>20 day</v>
          </cell>
          <cell r="H44" t="b">
            <v>1</v>
          </cell>
          <cell r="K44" t="b">
            <v>0</v>
          </cell>
          <cell r="N44" t="b">
            <v>0</v>
          </cell>
          <cell r="U44" t="e">
            <v>#REF!</v>
          </cell>
        </row>
        <row r="45">
          <cell r="A45" t="str">
            <v>Craft (Woodcarving)</v>
          </cell>
          <cell r="B45" t="str">
            <v>Int</v>
          </cell>
          <cell r="C45" t="b">
            <v>0</v>
          </cell>
          <cell r="D45" t="b">
            <v>0</v>
          </cell>
          <cell r="E45" t="b">
            <v>0</v>
          </cell>
          <cell r="F4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5" t="str">
            <v>21 day</v>
          </cell>
          <cell r="H45" t="b">
            <v>1</v>
          </cell>
          <cell r="K45" t="b">
            <v>0</v>
          </cell>
          <cell r="N45" t="b">
            <v>0</v>
          </cell>
          <cell r="U45" t="e">
            <v>#REF!</v>
          </cell>
        </row>
        <row r="46">
          <cell r="A46" t="str">
            <v>Decipher Script</v>
          </cell>
          <cell r="B46" t="str">
            <v>Int</v>
          </cell>
          <cell r="C46" t="b">
            <v>1</v>
          </cell>
          <cell r="D46" t="b">
            <v>0</v>
          </cell>
          <cell r="E46" t="b">
            <v>0</v>
          </cell>
          <cell r="F46" t="str">
            <v>You can decipher writing in an unfamiliar language or a message written in an incomplete or archaic form. The base DC is 20 for the simplest messages, 25 for standard texts, and 30 or higher for intricate, exotic, or very old writing.
If the check succeeds, you understand the general content of a piece of writing about one page long (or the equivalent). If the check fails, make a DC 5 Wisdom check to see if you avoid drawing a false conclusion about the text. (Success means that you do not draw a false conclusion; failure means that you do.)
Both the Decipher Script check and (if necessary) the Wisdom check are made secretly, so that you can’t tell whether the conclusion you draw is true or false.</v>
          </cell>
          <cell r="G46" t="str">
            <v>1 minute</v>
          </cell>
          <cell r="H46" t="b">
            <v>0</v>
          </cell>
          <cell r="I46" t="str">
            <v>A character with the Diligent feat gets a +2 bonus on Decipher Script checks.</v>
          </cell>
          <cell r="K46" t="b">
            <v>0</v>
          </cell>
          <cell r="N46" t="b">
            <v>0</v>
          </cell>
          <cell r="U46" t="e">
            <v>#REF!</v>
          </cell>
        </row>
        <row r="47">
          <cell r="A47" t="str">
            <v>Diplomacy</v>
          </cell>
          <cell r="B47" t="str">
            <v>Cha</v>
          </cell>
          <cell r="C47" t="b">
            <v>0</v>
          </cell>
          <cell r="D47" t="b">
            <v>0</v>
          </cell>
          <cell r="E47" t="b">
            <v>0</v>
          </cell>
          <cell r="F47" t="str">
            <v>You can change the attitudes of others (nonplayer characters) with a successful Diplomacy check; see the Influencing NPC Attitudes sidebar, below, for basic DCs. In negotiations, participants roll opposed Diplomacy checks, and the winner gains the advantage. Opposed checks also resolve situations when two advocates or diplomats plead opposite cases in a hearing before a third party.</v>
          </cell>
          <cell r="G47" t="str">
            <v>1 minute</v>
          </cell>
          <cell r="H47" t="b">
            <v>1</v>
          </cell>
          <cell r="I47" t="str">
            <v>A half-elf has a +2 racial bonus on Diplomacy checks.
If you have the Negotiator feat, you get a +2 bonus on Diplomacy checks.</v>
          </cell>
          <cell r="J47" t="str">
            <v>Bluff, Knowledge (Nobility &amp; Royalty), Sense Motive</v>
          </cell>
          <cell r="K47" t="b">
            <v>0</v>
          </cell>
          <cell r="N47" t="b">
            <v>0</v>
          </cell>
          <cell r="U47" t="e">
            <v>#REF!</v>
          </cell>
        </row>
        <row r="48">
          <cell r="A48" t="str">
            <v>Disable Device</v>
          </cell>
          <cell r="B48" t="str">
            <v>Int</v>
          </cell>
          <cell r="C48" t="b">
            <v>1</v>
          </cell>
          <cell r="D48" t="b">
            <v>0</v>
          </cell>
          <cell r="E48" t="b">
            <v>0</v>
          </cell>
          <cell r="F48" t="str">
            <v>The Disable Device check is made secretly, so that you don’t necessarily know whether you’ve succeeded.
The DC depends on how tricky the device is. Disabling (or rigging or jamming) a fairly simple device has a DC of 10; more intricate and complex devices have higher DCs.
If the check succeeds, you disable the device. If it fails by 4 or less, you have failed but can try again. If you fail by 5 or more, something goes wrong. If the device is a trap, you spring it. If you’re attempting some sort of sabotage, you think the device is disabled, but it still works normally.
You also can rig simple devices such as saddles or wagon wheels to work normally for a while and then fail or fall off some time later (usually after 1d4 rounds or minutes of use).</v>
          </cell>
          <cell r="G48" t="str">
            <v>1 round</v>
          </cell>
          <cell r="H48" t="b">
            <v>1</v>
          </cell>
          <cell r="I48" t="str">
            <v xml:space="preserve">If you have the Nimble Fingers feat, you get a +2 bonus on Disable Device checks.
A rogue who beats a trap’s DC by 10 or more can study the trap, figure out how it works, and bypass it (along with her companions) without disarming it.
</v>
          </cell>
          <cell r="K48" t="b">
            <v>1</v>
          </cell>
          <cell r="N48" t="b">
            <v>1</v>
          </cell>
          <cell r="U48" t="e">
            <v>#REF!</v>
          </cell>
        </row>
        <row r="49">
          <cell r="A49" t="str">
            <v xml:space="preserve">Disguise </v>
          </cell>
          <cell r="B49" t="str">
            <v>Cha</v>
          </cell>
          <cell r="C49" t="b">
            <v>0</v>
          </cell>
          <cell r="D49" t="b">
            <v>0</v>
          </cell>
          <cell r="E49" t="b">
            <v>0</v>
          </cell>
          <cell r="F49" t="str">
            <v>Your Disguise check result determines how good the disguise is, and it is opposed by others’ Spot check results. If you don’t draw any attention to yourself, others do not get to make Spot checks. If you come to the attention of people who are suspicious (such as a guard who is watching commoners walking through a city gate), it can be assumed that such observers are taking 10 on their Spot checks.
You get only one Disguise check per use of the skill, even if several people are making Spot checks against it. The Disguise check is made secretly, so that you can’t be sure how good the result is.</v>
          </cell>
          <cell r="G49" t="str">
            <v>10 minutes</v>
          </cell>
          <cell r="H49" t="b">
            <v>1</v>
          </cell>
          <cell r="I49" t="str">
            <v>Magic that alters your form, such as alter self, disguise self, polymorph, or shapechange, grants you a +10 bonus on Disguise checks (see the individual spell descriptions). You must succeed on a Disguise check with a +10 bonus to duplicate the appearance of a specific individual using the veil spell. Divination magic that allows people to see through illusions (such as true seeing) does not penetrate a mundane disguise, but it can negate the magical component of a magically enhanced one.
You must make a Disguise check when you cast a simulacrum spell to determine how good the likeness is.
If you have the Deceptive feat, you get a +2 bonus on Disguise checks.</v>
          </cell>
          <cell r="J49" t="str">
            <v>Bluff</v>
          </cell>
          <cell r="K49" t="b">
            <v>0</v>
          </cell>
          <cell r="N49" t="b">
            <v>0</v>
          </cell>
          <cell r="U49" t="e">
            <v>#REF!</v>
          </cell>
        </row>
        <row r="50">
          <cell r="A50" t="str">
            <v>Escape Artist</v>
          </cell>
          <cell r="B50" t="str">
            <v>Dex</v>
          </cell>
          <cell r="C50" t="b">
            <v>0</v>
          </cell>
          <cell r="D50" t="b">
            <v>1</v>
          </cell>
          <cell r="E50" t="b">
            <v>0</v>
          </cell>
          <cell r="F50" t="str">
            <v>The table below gives the DCs to escape various forms of restraints.
Ropes: Your Escape Artist check is opposed by the binder’s Use Rope check. Since it’s easier to tie someone up than to escape from being tied up, the binder gets a +10 bonus on his or her check.
Manacles and Masterwork Manacles: The DC for manacles is set by their construction.
Tight Space: The DC noted on the table is for getting through a space where your head fits but your shoulders don’t. If the space is long you may need to make multiple checks. You can’t get through a space that your head does not fit through.
Grappler: You can make an Escape Artist check opposed by your enemy’s grapple check to get out of a grapple or out of a pinned condition (so that you’re only grappling).</v>
          </cell>
          <cell r="G50" t="str">
            <v>1 minute</v>
          </cell>
          <cell r="H50" t="b">
            <v>1</v>
          </cell>
          <cell r="I50" t="str">
            <v>If you have the Agile feat, you get a +2 bonus on Escape Artist checks.</v>
          </cell>
          <cell r="J50" t="str">
            <v>Use Rope</v>
          </cell>
          <cell r="K50" t="b">
            <v>0</v>
          </cell>
          <cell r="N50" t="b">
            <v>1</v>
          </cell>
          <cell r="U50" t="e">
            <v>#REF!</v>
          </cell>
        </row>
        <row r="51">
          <cell r="A51" t="str">
            <v>Forgery</v>
          </cell>
          <cell r="B51" t="str">
            <v>Int</v>
          </cell>
          <cell r="C51" t="b">
            <v>0</v>
          </cell>
          <cell r="D51" t="b">
            <v>0</v>
          </cell>
          <cell r="E51" t="b">
            <v>0</v>
          </cell>
          <cell r="F51" t="str">
            <v>Forgery requires writing materials appropriate to the document being forged, enough light or sufficient visual acuity to see the details of what you’re writing, wax for seals (if appropriate), and some time. To forge a document on which the handwriting is not specific to a person (military orders, a government decree, a business ledger, or the like), you need only to have seen a similar document before, and you gain a +8 bonus on your check. To forge a signature, you need an autograph of that person to copy, and you gain a +4 bonus on the check. To forge a longer document written in the hand of some particular person, a large sample of that person’s handwriting is needed.
The Forgery check is made secretly, so that you’re not sure how good your forgery is. As with Disguise, you don’t even need to make a check until someone examines the work. Your Forgery check is opposed by the Forgery check of the person who examines the document to check its authenticity</v>
          </cell>
          <cell r="G51" t="str">
            <v>1 minute</v>
          </cell>
          <cell r="H51" t="b">
            <v>0</v>
          </cell>
          <cell r="I51" t="str">
            <v>If you have the Deceitful feat, you get a +2 bonus on Forgery checks.</v>
          </cell>
          <cell r="K51" t="b">
            <v>1</v>
          </cell>
          <cell r="N51" t="b">
            <v>0</v>
          </cell>
          <cell r="U51" t="e">
            <v>#REF!</v>
          </cell>
        </row>
        <row r="52">
          <cell r="A52" t="str">
            <v>Game, Chance (Cha)</v>
          </cell>
          <cell r="B52" t="str">
            <v>Cha</v>
          </cell>
          <cell r="C52" t="b">
            <v>0</v>
          </cell>
          <cell r="D52" t="b">
            <v>0</v>
          </cell>
          <cell r="E52" t="b">
            <v>0</v>
          </cell>
          <cell r="K52" t="b">
            <v>0</v>
          </cell>
          <cell r="M52" t="str">
            <v>Game (Sadane)</v>
          </cell>
          <cell r="N52" t="b">
            <v>0</v>
          </cell>
          <cell r="U52" t="e">
            <v>#REF!</v>
          </cell>
        </row>
        <row r="53">
          <cell r="A53" t="str">
            <v>Game, Cunning (Int)</v>
          </cell>
          <cell r="B53" t="str">
            <v>Int</v>
          </cell>
          <cell r="C53" t="b">
            <v>0</v>
          </cell>
          <cell r="D53" t="b">
            <v>0</v>
          </cell>
          <cell r="E53" t="b">
            <v>0</v>
          </cell>
          <cell r="K53" t="b">
            <v>0</v>
          </cell>
          <cell r="N53" t="b">
            <v>0</v>
          </cell>
          <cell r="U53" t="e">
            <v>#REF!</v>
          </cell>
        </row>
        <row r="54">
          <cell r="A54" t="str">
            <v>Game, Force (Str)</v>
          </cell>
          <cell r="B54" t="str">
            <v>Str</v>
          </cell>
          <cell r="C54" t="b">
            <v>0</v>
          </cell>
          <cell r="D54" t="b">
            <v>0</v>
          </cell>
          <cell r="E54" t="b">
            <v>1</v>
          </cell>
          <cell r="K54" t="b">
            <v>0</v>
          </cell>
          <cell r="M54" t="str">
            <v>Game (Sumai)</v>
          </cell>
          <cell r="N54" t="b">
            <v>0</v>
          </cell>
          <cell r="U54" t="e">
            <v>#REF!</v>
          </cell>
        </row>
        <row r="55">
          <cell r="A55" t="str">
            <v>Game, Intuitive (Wis)</v>
          </cell>
          <cell r="B55" t="str">
            <v>Wis</v>
          </cell>
          <cell r="C55" t="b">
            <v>0</v>
          </cell>
          <cell r="D55" t="b">
            <v>0</v>
          </cell>
          <cell r="E55" t="b">
            <v>0</v>
          </cell>
          <cell r="K55" t="b">
            <v>0</v>
          </cell>
          <cell r="M55" t="str">
            <v>Game (Go, Shogi)</v>
          </cell>
          <cell r="N55" t="b">
            <v>0</v>
          </cell>
        </row>
        <row r="56">
          <cell r="A56" t="str">
            <v>Game, Skill (Dex)</v>
          </cell>
          <cell r="B56" t="str">
            <v>Dex</v>
          </cell>
          <cell r="C56" t="b">
            <v>0</v>
          </cell>
          <cell r="D56" t="b">
            <v>0</v>
          </cell>
          <cell r="E56" t="b">
            <v>0</v>
          </cell>
          <cell r="K56" t="b">
            <v>0</v>
          </cell>
          <cell r="M56" t="str">
            <v>Game (Kemari)</v>
          </cell>
          <cell r="N56" t="b">
            <v>0</v>
          </cell>
          <cell r="U56" t="e">
            <v>#REF!</v>
          </cell>
        </row>
        <row r="57">
          <cell r="A57" t="str">
            <v>Game, Toughness (Con)</v>
          </cell>
          <cell r="B57" t="str">
            <v>Con</v>
          </cell>
          <cell r="C57" t="b">
            <v>0</v>
          </cell>
          <cell r="D57" t="b">
            <v>0</v>
          </cell>
          <cell r="E57" t="b">
            <v>0</v>
          </cell>
          <cell r="K57" t="b">
            <v>0</v>
          </cell>
          <cell r="N57" t="b">
            <v>0</v>
          </cell>
          <cell r="U57" t="e">
            <v>#REF!</v>
          </cell>
        </row>
        <row r="58">
          <cell r="A58" t="str">
            <v>Gather Info</v>
          </cell>
          <cell r="B58" t="str">
            <v>Cha</v>
          </cell>
          <cell r="C58" t="b">
            <v>0</v>
          </cell>
          <cell r="D58" t="b">
            <v>0</v>
          </cell>
          <cell r="E58" t="b">
            <v>0</v>
          </cell>
          <cell r="F58" t="str">
            <v>An evening’s time, a few gold pieces for buying drinks and making friends, and a DC 10 Gather Information check get you a general idea of a city’s major news items, assuming there are no obvious reasons why the information would be withheld. The higher your check result, the better the information.
If you want to find out about a specific rumor, or a specific item, or obtain a map, or do something else along those lines, the DC for the check is 15 to 25, or even higher.</v>
          </cell>
          <cell r="G58" t="str">
            <v>2 hours</v>
          </cell>
          <cell r="H58" t="b">
            <v>1</v>
          </cell>
          <cell r="I58" t="str">
            <v>A half-elf has a +2 racial bonus on Gather Information checks.
If you have the Investigator feat, you get a +2 bonus on Gather Information checks.</v>
          </cell>
          <cell r="J58" t="str">
            <v>Knowledge (Local)</v>
          </cell>
          <cell r="K58" t="b">
            <v>0</v>
          </cell>
          <cell r="N58" t="b">
            <v>0</v>
          </cell>
          <cell r="U58" t="e">
            <v>#REF!</v>
          </cell>
        </row>
        <row r="59">
          <cell r="A59" t="str">
            <v>Handle Animal</v>
          </cell>
          <cell r="B59" t="str">
            <v>Cha</v>
          </cell>
          <cell r="C59" t="b">
            <v>1</v>
          </cell>
          <cell r="D59" t="b">
            <v>0</v>
          </cell>
          <cell r="E59" t="b">
            <v>0</v>
          </cell>
          <cell r="F59" t="str">
            <v>See SRD.</v>
          </cell>
          <cell r="G59" t="str">
            <v>1 round</v>
          </cell>
          <cell r="H59" t="b">
            <v>1</v>
          </cell>
          <cell r="I59" t="str">
            <v>You can use this skill on a creature with an Intelligence score of 1 or 2 that is not an animal, but the DC of any such check increases by 5. Such creatures have the same limit on tricks known as animals do.
A druid or ranger gains a +4 circumstance bonus on Handle Animal checks involving her animal companion.
In addition, a druid’s or ranger’s animal companion knows one or more bonus tricks, which don’t count against the normal limit on tricks known and don’t require any training time or Handle Animal checks to teach.
If you have the Animal Affinity feat, you get a +2 bonus on Handle Animal checks.</v>
          </cell>
          <cell r="K59" t="b">
            <v>0</v>
          </cell>
          <cell r="L59" t="str">
            <v>If you have no ranks in Handle Animal, you can use a Charisma check to handle and push domestic animals, but you can’t teach, rear, or train animals. A druid or ranger with no ranks in Handle Animal can use a Charisma check to handle and push her animal companion, but she can’t teach, rear, or train other nondomestic animals.</v>
          </cell>
          <cell r="N59" t="b">
            <v>0</v>
          </cell>
          <cell r="U59" t="e">
            <v>#REF!</v>
          </cell>
        </row>
        <row r="60">
          <cell r="A60" t="str">
            <v>Heal</v>
          </cell>
          <cell r="B60" t="str">
            <v>Wis</v>
          </cell>
          <cell r="C60" t="b">
            <v>0</v>
          </cell>
          <cell r="D60" t="b">
            <v>0</v>
          </cell>
          <cell r="E60" t="b">
            <v>0</v>
          </cell>
          <cell r="F60" t="str">
            <v>First Aid: You usually use first aid to save a dying character. If a character has negative hit points and is losing hit points (at the rate of 1 per round, 1 per hour, or 1 per day), you can make him or her stable. A stable character regains no hit points but stops losing them.
Long-Term Care: Providing long-term care means treating a wounded person for a day or more. If your Heal check is successful, the patient recovers hit points or ability score points (lost to ability damage) at twice the normal rate: 2 hit points per level for a full 8 hours of rest in a day, or 4 hit points per level for each full day of complete rest; 2 ability score points for a full 8 hours of rest in a day, or 4 ability score points for each full day of complete rest.
You can tend as many as six patients at a time. You need a few items and supplies (bandages, salves, and so on) that are easy to come by in settled lands. Giving long-term care counts as light activity for the healer. You cannot give long-term care to yourself.
Treat Wound from Caltrop, Spike Growth, or Spike Stones: A creature wounded by stepping on a caltrop moves at one-half normal speed. A successful Heal check removes this movement penalty.
A creature wounded by a spike growth or spike stones spell must succeed on a Reflex save or take injuries that reduce his speed by one-third. Another character can remove this penalty by taking 10 minutes to dress the victim’s injuries and succeeding on a Heal check against the spell’s save DC.
Treat Poison: To treat poison means to tend a single character who has been poisoned and who is going to take more damage from the poison (or suffer some other effect). Every time the poisoned character makes a saving throw against the poison, you make a Heal check. The poisoned character uses your check result or his or her saving throw, whichever is higher.
Treat Disease: To treat a disease means to tend a single diseased character. Every time he or she makes a saving throw against disease effects, you make a Heal check. The diseased character uses your check result or his or her saving throw, whichever is higher.</v>
          </cell>
          <cell r="G60" t="str">
            <v>1 round</v>
          </cell>
          <cell r="H60" t="b">
            <v>1</v>
          </cell>
          <cell r="I60" t="str">
            <v>A character with the Self-Sufficient feat gets a +2 bonus on Heal checks.
A healer’s kit gives you a +2 circumstance bonus on Heal checks.</v>
          </cell>
          <cell r="K60" t="b">
            <v>0</v>
          </cell>
          <cell r="M60" t="str">
            <v>Stabilize:  DC 15</v>
          </cell>
          <cell r="N60" t="b">
            <v>0</v>
          </cell>
          <cell r="U60" t="e">
            <v>#REF!</v>
          </cell>
        </row>
        <row r="61">
          <cell r="A61" t="str">
            <v>Hide</v>
          </cell>
          <cell r="B61" t="str">
            <v>Dex</v>
          </cell>
          <cell r="C61" t="b">
            <v>0</v>
          </cell>
          <cell r="D61" t="b">
            <v>1</v>
          </cell>
          <cell r="E61" t="b">
            <v>0</v>
          </cell>
          <cell r="F61" t="str">
            <v>Your Hide check is opposed by the Spot check of anyone who might see you. You can move up to one-half your normal speed and hide at no penalty. When moving at a speed greater than one-half but less than your normal speed, you take a –5 penalty. It’s practically impossible (–20 penalty) to hide while attacking, running or charging.
A creature larger or smaller than Medium takes a size bonus or penalty on Hide checks depending on its size category: Fine +16, Diminutive +12, Tiny +8, Small +4, Large –4, Huge –8, Gargantuan –12, Colossal –16.
You need cover or concealment in order to attempt a Hide check. Total cover or total concealment usually (but not always; see Special, below) obviates the need for a Hide check, since nothing can see you anyway.
If people are observing you, even casually, you can’t hide. You can run around a corner or behind cover so that you’re out of sight and then hide, but the others then know at least where you went.
If your observers are momentarily distracted (such as by a Bluff check; see below), though, you can attempt to hide. While the others turn their attention from you, you can attempt a Hide check if you can get to a hiding place of some kind. (As a general guideline, the hiding place has to be within 1 foot per rank you have in Hide.) This check, however, is made at a –10 penalty because you have to move fast.
Sniping: If you’ve already successfully hidden at least 10 feet from your target, you can make one ranged attack, then immediately hide again. You take a –20 penalty on your Hide check to conceal yourself after the shot.
Creating a Diversion to Hide: You can use Bluff to help you hide. A successful Bluff check can give you the momentary diversion you need to attempt a Hide check while people are aware of you.</v>
          </cell>
          <cell r="G61" t="str">
            <v>move action</v>
          </cell>
          <cell r="H61" t="b">
            <v>1</v>
          </cell>
          <cell r="I61" t="str">
            <v>If you are invisible, you gain a +40 bonus on Hide checks if you are immobile, or a +20 bonus on Hide checks if you’re moving.
If you have the Stealthy feat, you get a +2 bonus on Hide checks.
A 13th-level ranger can attempt a Hide check in any sort of natural terrain, even if it doesn’t grant cover or concealment. A 17thlevel ranger can do this even while being observed.</v>
          </cell>
          <cell r="K61" t="b">
            <v>0</v>
          </cell>
          <cell r="N61" t="b">
            <v>1</v>
          </cell>
          <cell r="U61" t="e">
            <v>#REF!</v>
          </cell>
        </row>
        <row r="62">
          <cell r="A62" t="str">
            <v>Iaijutsu Focus</v>
          </cell>
          <cell r="B62" t="str">
            <v>Cha</v>
          </cell>
          <cell r="C62" t="b">
            <v>0</v>
          </cell>
          <cell r="D62" t="b">
            <v>0</v>
          </cell>
          <cell r="E62" t="b">
            <v>0</v>
          </cell>
          <cell r="K62" t="b">
            <v>0</v>
          </cell>
          <cell r="N62" t="b">
            <v>0</v>
          </cell>
          <cell r="U62" t="e">
            <v>#REF!</v>
          </cell>
        </row>
        <row r="63">
          <cell r="A63" t="str">
            <v>Intimidate</v>
          </cell>
          <cell r="B63" t="str">
            <v>Cha</v>
          </cell>
          <cell r="C63" t="b">
            <v>0</v>
          </cell>
          <cell r="D63" t="b">
            <v>0</v>
          </cell>
          <cell r="E63" t="b">
            <v>0</v>
          </cell>
          <cell r="F63" t="str">
            <v>You can change another’s behavior with a successful check. Your Intimidate check is opposed by the target’s modified level check (1d20 + character level or Hit Dice + target’s Wisdom bonus [if any] + target’s modifiers on saves against fear). If you beat your target’s check result, you may treat the target as friendly, but only for the purpose of actions taken while it remains intimidated. (That is, the target retains its normal attitude, but will chat, advise, offer limited help, or advocate on your behalf while intimidated. See the Diplomacy skill, above, for additional details.) The effect lasts as long as the target remains in your presence, and for 1d6×10 minutes afterward. After this time, the target’s default attitude toward you shifts to unfriendly (or, if normally unfriendly, to hostile).
If you fail the check by 5 or more, the target provides you with incorrect or useless information, or otherwise frustrates your efforts.
Demoralize Opponent: You can also use Intimidate to weaken an opponent’s resolve in combat. To do so, make an Intimidate check opposed by the target’s modified level check (see above). If you win, the target becomes shaken for 1 round. A shaken character takes a –2 penalty on attack rolls, ability checks, and saving throws. You can intimidate only an opponent that you threaten in melee combat and that can see you.</v>
          </cell>
          <cell r="G63" t="str">
            <v>standard action</v>
          </cell>
          <cell r="H63" t="b">
            <v>0</v>
          </cell>
          <cell r="I63" t="str">
            <v>You gain a +4 bonus on your Intimidate check for every size category that you are larger than your target. Conversely, you take a –4 penalty on your Intimidate check for every size category that you are smaller than your target.
A character immune to fear can’t be intimidated, nor can nonintelligent creatures.
If you have the Persuasive feat, you get a +2 bonus on Intimidate checks.</v>
          </cell>
          <cell r="J63" t="str">
            <v>Bluff</v>
          </cell>
          <cell r="K63" t="b">
            <v>0</v>
          </cell>
          <cell r="M63" t="str">
            <v>Bully something via domineering presence.</v>
          </cell>
          <cell r="N63" t="b">
            <v>0</v>
          </cell>
          <cell r="U63" t="e">
            <v>#REF!</v>
          </cell>
        </row>
        <row r="64">
          <cell r="A64" t="str">
            <v>Jump</v>
          </cell>
          <cell r="B64" t="str">
            <v>Str</v>
          </cell>
          <cell r="C64" t="b">
            <v>0</v>
          </cell>
          <cell r="D64" t="b">
            <v>1</v>
          </cell>
          <cell r="E64" t="b">
            <v>1</v>
          </cell>
          <cell r="F64" t="str">
            <v>See SRD.</v>
          </cell>
          <cell r="G64" t="str">
            <v>move action</v>
          </cell>
          <cell r="H64" t="b">
            <v>1</v>
          </cell>
          <cell r="I64" t="str">
            <v>Effects that increase your movement also increase your jumping distance, since your check is modified by your speed.
If you have the Run feat, you get a +4 bonus on Jump checks for any jumps made after a running start.
A halfling has a +2 racial bonus on Jump checks because halflings are agile and athletic.
If you have the Acrobatic feat, you get a +2 bonus on Jump checks.</v>
          </cell>
          <cell r="J64" t="str">
            <v>Tumble</v>
          </cell>
          <cell r="K64" t="b">
            <v>0</v>
          </cell>
          <cell r="N64" t="b">
            <v>1</v>
          </cell>
          <cell r="U64" t="e">
            <v>#REF!</v>
          </cell>
        </row>
        <row r="65">
          <cell r="A65" t="str">
            <v>Knowledge (Anatomy)</v>
          </cell>
          <cell r="B65" t="str">
            <v>Int</v>
          </cell>
          <cell r="C65" t="b">
            <v>1</v>
          </cell>
          <cell r="D65" t="b">
            <v>0</v>
          </cell>
          <cell r="E65" t="b">
            <v>0</v>
          </cell>
          <cell r="K65" t="b">
            <v>0</v>
          </cell>
          <cell r="N65" t="b">
            <v>0</v>
          </cell>
          <cell r="U65" t="e">
            <v>#REF!</v>
          </cell>
        </row>
        <row r="66">
          <cell r="A66" t="str">
            <v>Knowledge (Ancestors)</v>
          </cell>
          <cell r="B66" t="str">
            <v>Int</v>
          </cell>
          <cell r="C66" t="b">
            <v>1</v>
          </cell>
          <cell r="D66" t="b">
            <v>0</v>
          </cell>
          <cell r="E66" t="b">
            <v>0</v>
          </cell>
          <cell r="F6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6" t="str">
            <v>free action</v>
          </cell>
          <cell r="H66" t="b">
            <v>0</v>
          </cell>
          <cell r="K66" t="b">
            <v>0</v>
          </cell>
          <cell r="L66" t="str">
            <v>An untrained Knowledge check is simply an Intelligence check. Without actual training, you know only common knowledge (DC 10 or lower).</v>
          </cell>
          <cell r="N66" t="b">
            <v>0</v>
          </cell>
          <cell r="U66" t="e">
            <v>#REF!</v>
          </cell>
        </row>
        <row r="67">
          <cell r="A67" t="str">
            <v>Knowledge (Anthropology)</v>
          </cell>
          <cell r="B67" t="str">
            <v>Int</v>
          </cell>
          <cell r="C67" t="b">
            <v>1</v>
          </cell>
          <cell r="D67" t="b">
            <v>0</v>
          </cell>
          <cell r="E67" t="b">
            <v>0</v>
          </cell>
          <cell r="F6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7" t="str">
            <v>free action</v>
          </cell>
          <cell r="H67" t="b">
            <v>0</v>
          </cell>
          <cell r="K67" t="b">
            <v>0</v>
          </cell>
          <cell r="L67" t="str">
            <v>An untrained Knowledge check is simply an Intelligence check. Without actual training, you know only common knowledge (DC 10 or lower).</v>
          </cell>
          <cell r="N67" t="b">
            <v>0</v>
          </cell>
          <cell r="U67" t="e">
            <v>#REF!</v>
          </cell>
        </row>
        <row r="68">
          <cell r="A68" t="str">
            <v>Knowledge (Arcana)</v>
          </cell>
          <cell r="B68" t="str">
            <v>Int</v>
          </cell>
          <cell r="C68" t="b">
            <v>1</v>
          </cell>
          <cell r="D68" t="b">
            <v>0</v>
          </cell>
          <cell r="E68" t="b">
            <v>0</v>
          </cell>
          <cell r="F6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8" t="str">
            <v>free action</v>
          </cell>
          <cell r="H68" t="b">
            <v>0</v>
          </cell>
          <cell r="K68" t="b">
            <v>0</v>
          </cell>
          <cell r="L68" t="str">
            <v>An untrained Knowledge check is simply an Intelligence check. Without actual training, you know only common knowledge (DC 10 or lower).</v>
          </cell>
          <cell r="N68" t="b">
            <v>0</v>
          </cell>
          <cell r="U68" t="e">
            <v>#REF!</v>
          </cell>
        </row>
        <row r="69">
          <cell r="A69" t="str">
            <v>Knowledge (Archeology)</v>
          </cell>
          <cell r="B69" t="str">
            <v>Int</v>
          </cell>
          <cell r="C69" t="b">
            <v>1</v>
          </cell>
          <cell r="D69" t="b">
            <v>0</v>
          </cell>
          <cell r="E69" t="b">
            <v>0</v>
          </cell>
          <cell r="F6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9" t="str">
            <v>free action</v>
          </cell>
          <cell r="H69" t="b">
            <v>0</v>
          </cell>
          <cell r="K69" t="b">
            <v>0</v>
          </cell>
          <cell r="L69" t="str">
            <v>An untrained Knowledge check is simply an Intelligence check. Without actual training, you know only common knowledge (DC 10 or lower).</v>
          </cell>
          <cell r="N69" t="b">
            <v>0</v>
          </cell>
          <cell r="U69" t="e">
            <v>#REF!</v>
          </cell>
        </row>
        <row r="70">
          <cell r="A70" t="str">
            <v>Knowledge (Architecture)</v>
          </cell>
          <cell r="B70" t="str">
            <v>Int</v>
          </cell>
          <cell r="C70" t="b">
            <v>1</v>
          </cell>
          <cell r="D70" t="b">
            <v>0</v>
          </cell>
          <cell r="E70" t="b">
            <v>0</v>
          </cell>
          <cell r="F7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0" t="str">
            <v>free action</v>
          </cell>
          <cell r="H70" t="b">
            <v>0</v>
          </cell>
          <cell r="K70" t="b">
            <v>0</v>
          </cell>
          <cell r="L70" t="str">
            <v>An untrained Knowledge check is simply an Intelligence check. Without actual training, you know only common knowledge (DC 10 or lower).</v>
          </cell>
          <cell r="N70" t="b">
            <v>0</v>
          </cell>
          <cell r="U70" t="e">
            <v>#REF!</v>
          </cell>
        </row>
        <row r="71">
          <cell r="A71" t="str">
            <v>Knowledge (Astrology)</v>
          </cell>
          <cell r="B71" t="str">
            <v>Int</v>
          </cell>
          <cell r="C71" t="b">
            <v>1</v>
          </cell>
          <cell r="D71" t="b">
            <v>0</v>
          </cell>
          <cell r="E71" t="b">
            <v>0</v>
          </cell>
          <cell r="F7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1" t="str">
            <v>free action</v>
          </cell>
          <cell r="H71" t="b">
            <v>0</v>
          </cell>
          <cell r="K71" t="b">
            <v>0</v>
          </cell>
          <cell r="L71" t="str">
            <v>An untrained Knowledge check is simply an Intelligence check. Without actual training, you know only common knowledge (DC 10 or lower).</v>
          </cell>
          <cell r="N71" t="b">
            <v>0</v>
          </cell>
          <cell r="U71" t="e">
            <v>#REF!</v>
          </cell>
        </row>
        <row r="72">
          <cell r="A72" t="str">
            <v>Knowledge (Astronomy)</v>
          </cell>
          <cell r="B72" t="str">
            <v>Int</v>
          </cell>
          <cell r="C72" t="b">
            <v>1</v>
          </cell>
          <cell r="D72" t="b">
            <v>0</v>
          </cell>
          <cell r="E72" t="b">
            <v>0</v>
          </cell>
          <cell r="F7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2" t="str">
            <v>free action</v>
          </cell>
          <cell r="H72" t="b">
            <v>0</v>
          </cell>
          <cell r="K72" t="b">
            <v>0</v>
          </cell>
          <cell r="L72" t="str">
            <v>An untrained Knowledge check is simply an Intelligence check. Without actual training, you know only common knowledge (DC 10 or lower).</v>
          </cell>
          <cell r="N72" t="b">
            <v>0</v>
          </cell>
          <cell r="U72" t="e">
            <v>#REF!</v>
          </cell>
        </row>
        <row r="73">
          <cell r="A73" t="str">
            <v>Knowledge (Barbarian Lore)</v>
          </cell>
          <cell r="B73" t="str">
            <v>Int</v>
          </cell>
          <cell r="C73" t="b">
            <v>1</v>
          </cell>
          <cell r="D73" t="b">
            <v>0</v>
          </cell>
          <cell r="E73" t="b">
            <v>0</v>
          </cell>
          <cell r="F7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3" t="str">
            <v>free action</v>
          </cell>
          <cell r="H73" t="b">
            <v>0</v>
          </cell>
          <cell r="K73" t="b">
            <v>0</v>
          </cell>
          <cell r="L73" t="str">
            <v>An untrained Knowledge check is simply an Intelligence check. Without actual training, you know only common knowledge (DC 10 or lower).</v>
          </cell>
          <cell r="N73" t="b">
            <v>0</v>
          </cell>
          <cell r="U73" t="e">
            <v>#REF!</v>
          </cell>
        </row>
        <row r="74">
          <cell r="A74" t="str">
            <v>Knowledge (Botany)</v>
          </cell>
          <cell r="B74" t="str">
            <v>Int</v>
          </cell>
          <cell r="C74" t="b">
            <v>1</v>
          </cell>
          <cell r="D74" t="b">
            <v>0</v>
          </cell>
          <cell r="E74" t="b">
            <v>0</v>
          </cell>
          <cell r="F7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4" t="str">
            <v>free action</v>
          </cell>
          <cell r="H74" t="b">
            <v>0</v>
          </cell>
          <cell r="K74" t="b">
            <v>0</v>
          </cell>
          <cell r="L74" t="str">
            <v>An untrained Knowledge check is simply an Intelligence check. Without actual training, you know only common knowledge (DC 10 or lower).</v>
          </cell>
          <cell r="N74" t="b">
            <v>0</v>
          </cell>
          <cell r="U74" t="e">
            <v>#REF!</v>
          </cell>
        </row>
        <row r="75">
          <cell r="A75" t="str">
            <v>Knowledge (Bushido)</v>
          </cell>
          <cell r="B75" t="str">
            <v>Int</v>
          </cell>
          <cell r="C75" t="b">
            <v>1</v>
          </cell>
          <cell r="D75" t="b">
            <v>0</v>
          </cell>
          <cell r="E75" t="b">
            <v>0</v>
          </cell>
          <cell r="F7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5" t="str">
            <v>free action</v>
          </cell>
          <cell r="H75" t="b">
            <v>0</v>
          </cell>
          <cell r="K75" t="b">
            <v>0</v>
          </cell>
          <cell r="L75" t="str">
            <v>An untrained Knowledge check is simply an Intelligence check. Without actual training, you know only common knowledge (DC 10 or lower).</v>
          </cell>
          <cell r="N75" t="b">
            <v>0</v>
          </cell>
          <cell r="U75" t="e">
            <v>#REF!</v>
          </cell>
        </row>
        <row r="76">
          <cell r="A76" t="str">
            <v>Knowledge (Chemistry)</v>
          </cell>
          <cell r="B76" t="str">
            <v>Int</v>
          </cell>
          <cell r="C76" t="b">
            <v>1</v>
          </cell>
          <cell r="D76" t="b">
            <v>0</v>
          </cell>
          <cell r="E76" t="b">
            <v>0</v>
          </cell>
          <cell r="F7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6" t="str">
            <v>free action</v>
          </cell>
          <cell r="H76" t="b">
            <v>0</v>
          </cell>
          <cell r="K76" t="b">
            <v>0</v>
          </cell>
          <cell r="L76" t="str">
            <v>An untrained Knowledge check is simply an Intelligence check. Without actual training, you know only common knowledge (DC 10 or lower).</v>
          </cell>
          <cell r="N76" t="b">
            <v>0</v>
          </cell>
          <cell r="U76" t="e">
            <v>#REF!</v>
          </cell>
        </row>
        <row r="77">
          <cell r="A77" t="str">
            <v>Knowledge (Clan)</v>
          </cell>
          <cell r="B77" t="str">
            <v>Int</v>
          </cell>
          <cell r="C77" t="b">
            <v>1</v>
          </cell>
          <cell r="D77" t="b">
            <v>0</v>
          </cell>
          <cell r="E77" t="b">
            <v>0</v>
          </cell>
          <cell r="F7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7" t="str">
            <v>free action</v>
          </cell>
          <cell r="H77" t="b">
            <v>0</v>
          </cell>
          <cell r="K77" t="b">
            <v>0</v>
          </cell>
          <cell r="L77" t="str">
            <v>An untrained Knowledge check is simply an Intelligence check. Without actual training, you know only common knowledge (DC 10 or lower).</v>
          </cell>
          <cell r="N77" t="b">
            <v>0</v>
          </cell>
          <cell r="U77" t="e">
            <v>#REF!</v>
          </cell>
        </row>
        <row r="78">
          <cell r="A78" t="str">
            <v>Knowledge (Demonology)</v>
          </cell>
          <cell r="B78" t="str">
            <v>Int</v>
          </cell>
          <cell r="C78" t="b">
            <v>1</v>
          </cell>
          <cell r="D78" t="b">
            <v>0</v>
          </cell>
          <cell r="E78" t="b">
            <v>0</v>
          </cell>
          <cell r="F7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8" t="str">
            <v>free action</v>
          </cell>
          <cell r="H78" t="b">
            <v>0</v>
          </cell>
          <cell r="K78" t="b">
            <v>0</v>
          </cell>
          <cell r="L78" t="str">
            <v>An untrained Knowledge check is simply an Intelligence check. Without actual training, you know only common knowledge (DC 10 or lower).</v>
          </cell>
          <cell r="N78" t="b">
            <v>0</v>
          </cell>
          <cell r="U78" t="e">
            <v>#REF!</v>
          </cell>
        </row>
        <row r="79">
          <cell r="A79" t="str">
            <v>Knowledge (Dungeoneering)</v>
          </cell>
          <cell r="B79" t="str">
            <v>Int</v>
          </cell>
          <cell r="C79" t="b">
            <v>1</v>
          </cell>
          <cell r="D79" t="b">
            <v>0</v>
          </cell>
          <cell r="E79" t="b">
            <v>0</v>
          </cell>
          <cell r="F7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9" t="str">
            <v>free action</v>
          </cell>
          <cell r="H79" t="b">
            <v>0</v>
          </cell>
          <cell r="K79" t="b">
            <v>0</v>
          </cell>
          <cell r="L79" t="str">
            <v>An untrained Knowledge check is simply an Intelligence check. Without actual training, you know only common knowledge (DC 10 or lower).</v>
          </cell>
          <cell r="N79" t="b">
            <v>0</v>
          </cell>
        </row>
        <row r="80">
          <cell r="A80" t="str">
            <v>Knowledge (Dungeon Lore)</v>
          </cell>
          <cell r="B80" t="str">
            <v>Int</v>
          </cell>
          <cell r="C80" t="b">
            <v>1</v>
          </cell>
          <cell r="D80" t="b">
            <v>0</v>
          </cell>
          <cell r="E80" t="b">
            <v>0</v>
          </cell>
          <cell r="F8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0" t="str">
            <v>free action</v>
          </cell>
          <cell r="H80" t="b">
            <v>0</v>
          </cell>
          <cell r="K80" t="b">
            <v>0</v>
          </cell>
          <cell r="L80" t="str">
            <v>An untrained Knowledge check is simply an Intelligence check. Without actual training, you know only common knowledge (DC 10 or lower).</v>
          </cell>
          <cell r="N80" t="b">
            <v>0</v>
          </cell>
        </row>
        <row r="81">
          <cell r="A81" t="str">
            <v>Knowledge (Elements)</v>
          </cell>
          <cell r="B81" t="str">
            <v>Int</v>
          </cell>
          <cell r="C81" t="b">
            <v>1</v>
          </cell>
          <cell r="D81" t="b">
            <v>0</v>
          </cell>
          <cell r="E81" t="b">
            <v>0</v>
          </cell>
          <cell r="F8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1" t="str">
            <v>free action</v>
          </cell>
          <cell r="H81" t="b">
            <v>0</v>
          </cell>
          <cell r="K81" t="b">
            <v>0</v>
          </cell>
          <cell r="L81" t="str">
            <v>An untrained Knowledge check is simply an Intelligence check. Without actual training, you know only common knowledge (DC 10 or lower).</v>
          </cell>
          <cell r="N81" t="b">
            <v>0</v>
          </cell>
        </row>
        <row r="82">
          <cell r="A82" t="str">
            <v>Knowledge (Engineering)</v>
          </cell>
          <cell r="B82" t="str">
            <v>Int</v>
          </cell>
          <cell r="C82" t="b">
            <v>1</v>
          </cell>
          <cell r="D82" t="b">
            <v>0</v>
          </cell>
          <cell r="E82" t="b">
            <v>0</v>
          </cell>
          <cell r="F8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2" t="str">
            <v>free action</v>
          </cell>
          <cell r="H82" t="b">
            <v>0</v>
          </cell>
          <cell r="K82" t="b">
            <v>0</v>
          </cell>
          <cell r="L82" t="str">
            <v>An untrained Knowledge check is simply an Intelligence check. Without actual training, you know only common knowledge (DC 10 or lower).</v>
          </cell>
          <cell r="N82" t="b">
            <v>0</v>
          </cell>
        </row>
        <row r="83">
          <cell r="A83" t="str">
            <v>Knowledge (Etiquette)</v>
          </cell>
          <cell r="B83" t="str">
            <v>Int</v>
          </cell>
          <cell r="C83" t="b">
            <v>1</v>
          </cell>
          <cell r="D83" t="b">
            <v>0</v>
          </cell>
          <cell r="E83" t="b">
            <v>0</v>
          </cell>
          <cell r="F8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3" t="str">
            <v>free action</v>
          </cell>
          <cell r="H83" t="b">
            <v>0</v>
          </cell>
          <cell r="K83" t="b">
            <v>0</v>
          </cell>
          <cell r="L83" t="str">
            <v>An untrained Knowledge check is simply an Intelligence check. Without actual training, you know only common knowledge (DC 10 or lower).</v>
          </cell>
          <cell r="N83" t="b">
            <v>0</v>
          </cell>
        </row>
        <row r="84">
          <cell r="A84" t="str">
            <v>Knowledge (Fortunes)</v>
          </cell>
          <cell r="B84" t="str">
            <v>Int</v>
          </cell>
          <cell r="C84" t="b">
            <v>1</v>
          </cell>
          <cell r="D84" t="b">
            <v>0</v>
          </cell>
          <cell r="E84" t="b">
            <v>0</v>
          </cell>
          <cell r="F8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4" t="str">
            <v>free action</v>
          </cell>
          <cell r="H84" t="b">
            <v>0</v>
          </cell>
          <cell r="K84" t="b">
            <v>0</v>
          </cell>
          <cell r="L84" t="str">
            <v>An untrained Knowledge check is simply an Intelligence check. Without actual training, you know only common knowledge (DC 10 or lower).</v>
          </cell>
          <cell r="N84" t="b">
            <v>0</v>
          </cell>
        </row>
        <row r="85">
          <cell r="A85" t="str">
            <v>Knowledge (General)</v>
          </cell>
          <cell r="B85" t="str">
            <v>Int</v>
          </cell>
          <cell r="C85" t="b">
            <v>1</v>
          </cell>
          <cell r="D85" t="b">
            <v>0</v>
          </cell>
          <cell r="E85" t="b">
            <v>0</v>
          </cell>
          <cell r="F8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5" t="str">
            <v>free action</v>
          </cell>
          <cell r="H85" t="b">
            <v>0</v>
          </cell>
          <cell r="K85" t="b">
            <v>0</v>
          </cell>
          <cell r="L85" t="str">
            <v>An untrained Knowledge check is simply an Intelligence check. Without actual training, you know only common knowledge (DC 10 or lower).</v>
          </cell>
          <cell r="N85" t="b">
            <v>0</v>
          </cell>
        </row>
        <row r="86">
          <cell r="A86" t="str">
            <v>Knowledge (Geography)</v>
          </cell>
          <cell r="B86" t="str">
            <v>Int</v>
          </cell>
          <cell r="C86" t="b">
            <v>1</v>
          </cell>
          <cell r="D86" t="b">
            <v>0</v>
          </cell>
          <cell r="E86" t="b">
            <v>0</v>
          </cell>
          <cell r="F8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6" t="str">
            <v>free action</v>
          </cell>
          <cell r="H86" t="b">
            <v>0</v>
          </cell>
          <cell r="K86" t="b">
            <v>0</v>
          </cell>
          <cell r="L86" t="str">
            <v>An untrained Knowledge check is simply an Intelligence check. Without actual training, you know only common knowledge (DC 10 or lower).</v>
          </cell>
          <cell r="N86" t="b">
            <v>0</v>
          </cell>
        </row>
        <row r="87">
          <cell r="A87" t="str">
            <v>Knowledge (Geology)</v>
          </cell>
          <cell r="B87" t="str">
            <v>Int</v>
          </cell>
          <cell r="C87" t="b">
            <v>1</v>
          </cell>
          <cell r="D87" t="b">
            <v>0</v>
          </cell>
          <cell r="E87" t="b">
            <v>0</v>
          </cell>
          <cell r="F8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7" t="str">
            <v>free action</v>
          </cell>
          <cell r="H87" t="b">
            <v>0</v>
          </cell>
          <cell r="K87" t="b">
            <v>0</v>
          </cell>
          <cell r="L87" t="str">
            <v>An untrained Knowledge check is simply an Intelligence check. Without actual training, you know only common knowledge (DC 10 or lower).</v>
          </cell>
          <cell r="N87" t="b">
            <v>0</v>
          </cell>
        </row>
        <row r="88">
          <cell r="A88" t="str">
            <v>Knowledge (Hearth Wisdom)</v>
          </cell>
          <cell r="B88" t="str">
            <v>Int</v>
          </cell>
          <cell r="C88" t="b">
            <v>1</v>
          </cell>
          <cell r="D88" t="b">
            <v>0</v>
          </cell>
          <cell r="E88" t="b">
            <v>0</v>
          </cell>
          <cell r="F8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8" t="str">
            <v>free action</v>
          </cell>
          <cell r="H88" t="b">
            <v>0</v>
          </cell>
          <cell r="K88" t="b">
            <v>0</v>
          </cell>
          <cell r="L88" t="str">
            <v>An untrained Knowledge check is simply an Intelligence check. Without actual training, you know only common knowledge (DC 10 or lower).</v>
          </cell>
          <cell r="N88" t="b">
            <v>0</v>
          </cell>
        </row>
        <row r="89">
          <cell r="A89" t="str">
            <v>Knowledge (History)</v>
          </cell>
          <cell r="B89" t="str">
            <v>Int</v>
          </cell>
          <cell r="C89" t="b">
            <v>1</v>
          </cell>
          <cell r="D89" t="b">
            <v>0</v>
          </cell>
          <cell r="E89" t="b">
            <v>0</v>
          </cell>
          <cell r="F8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9" t="str">
            <v>free action</v>
          </cell>
          <cell r="H89" t="b">
            <v>0</v>
          </cell>
          <cell r="K89" t="b">
            <v>0</v>
          </cell>
          <cell r="L89" t="str">
            <v>An untrained Knowledge check is simply an Intelligence check. Without actual training, you know only common knowledge (DC 10 or lower).</v>
          </cell>
          <cell r="N89" t="b">
            <v>0</v>
          </cell>
        </row>
        <row r="90">
          <cell r="A90" t="str">
            <v>Knowledge (Inner Planes)</v>
          </cell>
          <cell r="B90" t="str">
            <v>Int</v>
          </cell>
          <cell r="C90" t="b">
            <v>1</v>
          </cell>
          <cell r="D90" t="b">
            <v>0</v>
          </cell>
          <cell r="E90" t="b">
            <v>0</v>
          </cell>
          <cell r="F9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0" t="str">
            <v>free action</v>
          </cell>
          <cell r="H90" t="b">
            <v>0</v>
          </cell>
          <cell r="K90" t="b">
            <v>0</v>
          </cell>
          <cell r="L90" t="str">
            <v>An untrained Knowledge check is simply an Intelligence check. Without actual training, you know only common knowledge (DC 10 or lower).</v>
          </cell>
          <cell r="N90" t="b">
            <v>0</v>
          </cell>
        </row>
        <row r="91">
          <cell r="A91" t="str">
            <v>Knowledge (Law)</v>
          </cell>
          <cell r="B91" t="str">
            <v>Int</v>
          </cell>
          <cell r="C91" t="b">
            <v>1</v>
          </cell>
          <cell r="D91" t="b">
            <v>0</v>
          </cell>
          <cell r="E91" t="b">
            <v>0</v>
          </cell>
          <cell r="F9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1" t="str">
            <v>free action</v>
          </cell>
          <cell r="H91" t="b">
            <v>0</v>
          </cell>
          <cell r="K91" t="b">
            <v>0</v>
          </cell>
          <cell r="L91" t="str">
            <v>An untrained Knowledge check is simply an Intelligence check. Without actual training, you know only common knowledge (DC 10 or lower).</v>
          </cell>
          <cell r="N91" t="b">
            <v>0</v>
          </cell>
        </row>
        <row r="92">
          <cell r="A92" t="str">
            <v>Knowledge (Literature)</v>
          </cell>
          <cell r="B92" t="str">
            <v>Int</v>
          </cell>
          <cell r="C92" t="b">
            <v>1</v>
          </cell>
          <cell r="D92" t="b">
            <v>0</v>
          </cell>
          <cell r="E92" t="b">
            <v>0</v>
          </cell>
          <cell r="F9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2" t="str">
            <v>free action</v>
          </cell>
          <cell r="H92" t="b">
            <v>0</v>
          </cell>
          <cell r="K92" t="b">
            <v>0</v>
          </cell>
          <cell r="L92" t="str">
            <v>An untrained Knowledge check is simply an Intelligence check. Without actual training, you know only common knowledge (DC 10 or lower).</v>
          </cell>
          <cell r="N92" t="b">
            <v>0</v>
          </cell>
        </row>
        <row r="93">
          <cell r="A93" t="str">
            <v>Knowledge (Local)</v>
          </cell>
          <cell r="B93" t="str">
            <v>Int</v>
          </cell>
          <cell r="C93" t="b">
            <v>1</v>
          </cell>
          <cell r="D93" t="b">
            <v>0</v>
          </cell>
          <cell r="E93" t="b">
            <v>0</v>
          </cell>
          <cell r="F9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3" t="str">
            <v>free action</v>
          </cell>
          <cell r="H93" t="b">
            <v>0</v>
          </cell>
          <cell r="K93" t="b">
            <v>0</v>
          </cell>
          <cell r="L93" t="str">
            <v>An untrained Knowledge check is simply an Intelligence check. Without actual training, you know only common knowledge (DC 10 or lower).</v>
          </cell>
          <cell r="N93" t="b">
            <v>0</v>
          </cell>
        </row>
        <row r="94">
          <cell r="A94" t="str">
            <v>Knowledge (Maho)</v>
          </cell>
          <cell r="B94" t="str">
            <v>Int</v>
          </cell>
          <cell r="C94" t="b">
            <v>1</v>
          </cell>
          <cell r="D94" t="b">
            <v>0</v>
          </cell>
          <cell r="E94" t="b">
            <v>0</v>
          </cell>
          <cell r="F9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4" t="str">
            <v>free action</v>
          </cell>
          <cell r="H94" t="b">
            <v>0</v>
          </cell>
          <cell r="K94" t="b">
            <v>0</v>
          </cell>
          <cell r="L94" t="str">
            <v>An untrained Knowledge check is simply an Intelligence check. Without actual training, you know only common knowledge (DC 10 or lower).</v>
          </cell>
          <cell r="N94" t="b">
            <v>0</v>
          </cell>
        </row>
        <row r="95">
          <cell r="A95" t="str">
            <v>Knowledge (Martial Arts)</v>
          </cell>
          <cell r="B95" t="str">
            <v>Int</v>
          </cell>
          <cell r="C95" t="b">
            <v>1</v>
          </cell>
          <cell r="D95" t="b">
            <v>0</v>
          </cell>
          <cell r="E95" t="b">
            <v>0</v>
          </cell>
          <cell r="F9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5" t="str">
            <v>free action</v>
          </cell>
          <cell r="H95" t="b">
            <v>0</v>
          </cell>
          <cell r="K95" t="b">
            <v>0</v>
          </cell>
          <cell r="L95" t="str">
            <v>An untrained Knowledge check is simply an Intelligence check. Without actual training, you know only common knowledge (DC 10 or lower).</v>
          </cell>
          <cell r="N95" t="b">
            <v>0</v>
          </cell>
        </row>
        <row r="96">
          <cell r="A96" t="str">
            <v>Knowledge (Martial Honor)</v>
          </cell>
          <cell r="B96" t="str">
            <v>Int</v>
          </cell>
          <cell r="C96" t="b">
            <v>1</v>
          </cell>
          <cell r="D96" t="b">
            <v>0</v>
          </cell>
          <cell r="E96" t="b">
            <v>0</v>
          </cell>
          <cell r="F9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6" t="str">
            <v>free action</v>
          </cell>
          <cell r="H96" t="b">
            <v>0</v>
          </cell>
          <cell r="K96" t="b">
            <v>0</v>
          </cell>
          <cell r="L96" t="str">
            <v>An untrained Knowledge check is simply an Intelligence check. Without actual training, you know only common knowledge (DC 10 or lower).</v>
          </cell>
          <cell r="N96" t="b">
            <v>0</v>
          </cell>
        </row>
        <row r="97">
          <cell r="A97" t="str">
            <v>Knowledge (Mathematics)</v>
          </cell>
          <cell r="B97" t="str">
            <v>Int</v>
          </cell>
          <cell r="C97" t="b">
            <v>1</v>
          </cell>
          <cell r="D97" t="b">
            <v>0</v>
          </cell>
          <cell r="E97" t="b">
            <v>0</v>
          </cell>
          <cell r="F9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7" t="str">
            <v>free action</v>
          </cell>
          <cell r="H97" t="b">
            <v>0</v>
          </cell>
          <cell r="K97" t="b">
            <v>0</v>
          </cell>
          <cell r="L97" t="str">
            <v>An untrained Knowledge check is simply an Intelligence check. Without actual training, you know only common knowledge (DC 10 or lower).</v>
          </cell>
          <cell r="N97" t="b">
            <v>0</v>
          </cell>
        </row>
        <row r="98">
          <cell r="A98" t="str">
            <v>Knowledge (Monster Lore)</v>
          </cell>
          <cell r="B98" t="str">
            <v>Int</v>
          </cell>
          <cell r="C98" t="b">
            <v>1</v>
          </cell>
          <cell r="D98" t="b">
            <v>0</v>
          </cell>
          <cell r="E98" t="b">
            <v>0</v>
          </cell>
          <cell r="F9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8" t="str">
            <v>free action</v>
          </cell>
          <cell r="H98" t="b">
            <v>0</v>
          </cell>
          <cell r="K98" t="b">
            <v>0</v>
          </cell>
          <cell r="L98" t="str">
            <v>An untrained Knowledge check is simply an Intelligence check. Without actual training, you know only common knowledge (DC 10 or lower).</v>
          </cell>
          <cell r="N98" t="b">
            <v>0</v>
          </cell>
        </row>
        <row r="99">
          <cell r="A99" t="str">
            <v>Knowledge (Mortuary Custom)</v>
          </cell>
          <cell r="B99" t="str">
            <v>Int</v>
          </cell>
          <cell r="C99" t="b">
            <v>1</v>
          </cell>
          <cell r="D99" t="b">
            <v>0</v>
          </cell>
          <cell r="E99" t="b">
            <v>0</v>
          </cell>
          <cell r="F9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9" t="str">
            <v>free action</v>
          </cell>
          <cell r="H99" t="b">
            <v>0</v>
          </cell>
          <cell r="K99" t="b">
            <v>0</v>
          </cell>
          <cell r="L99" t="str">
            <v>An untrained Knowledge check is simply an Intelligence check. Without actual training, you know only common knowledge (DC 10 or lower).</v>
          </cell>
          <cell r="N99" t="b">
            <v>0</v>
          </cell>
        </row>
        <row r="100">
          <cell r="A100" t="str">
            <v>Knowledge (Music)</v>
          </cell>
          <cell r="B100" t="str">
            <v>Int</v>
          </cell>
          <cell r="C100" t="b">
            <v>1</v>
          </cell>
          <cell r="D100" t="b">
            <v>0</v>
          </cell>
          <cell r="E100" t="b">
            <v>0</v>
          </cell>
          <cell r="F10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0" t="str">
            <v>free action</v>
          </cell>
          <cell r="H100" t="b">
            <v>0</v>
          </cell>
          <cell r="K100" t="b">
            <v>0</v>
          </cell>
          <cell r="L100" t="str">
            <v>An untrained Knowledge check is simply an Intelligence check. Without actual training, you know only common knowledge (DC 10 or lower).</v>
          </cell>
          <cell r="N100" t="b">
            <v>0</v>
          </cell>
        </row>
        <row r="101">
          <cell r="A101" t="str">
            <v>Knowledge (Nature)</v>
          </cell>
          <cell r="B101" t="str">
            <v>Int</v>
          </cell>
          <cell r="C101" t="b">
            <v>1</v>
          </cell>
          <cell r="D101" t="b">
            <v>0</v>
          </cell>
          <cell r="E101" t="b">
            <v>0</v>
          </cell>
          <cell r="F10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1" t="str">
            <v>free action</v>
          </cell>
          <cell r="H101" t="b">
            <v>0</v>
          </cell>
          <cell r="J101" t="str">
            <v>Survival</v>
          </cell>
          <cell r="K101" t="b">
            <v>0</v>
          </cell>
          <cell r="L101" t="str">
            <v>An untrained Knowledge check is simply an Intelligence check. Without actual training, you know only common knowledge (DC 10 or lower).</v>
          </cell>
          <cell r="N101" t="b">
            <v>0</v>
          </cell>
        </row>
        <row r="102">
          <cell r="A102" t="str">
            <v>Knowledge (Nobility/Royalty)</v>
          </cell>
          <cell r="B102" t="str">
            <v>Int</v>
          </cell>
          <cell r="C102" t="b">
            <v>1</v>
          </cell>
          <cell r="D102" t="b">
            <v>0</v>
          </cell>
          <cell r="E102" t="b">
            <v>0</v>
          </cell>
          <cell r="F10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2" t="str">
            <v>free action</v>
          </cell>
          <cell r="H102" t="b">
            <v>0</v>
          </cell>
          <cell r="K102" t="b">
            <v>0</v>
          </cell>
          <cell r="L102" t="str">
            <v>An untrained Knowledge check is simply an Intelligence check. Without actual training, you know only common knowledge (DC 10 or lower).</v>
          </cell>
          <cell r="N102" t="b">
            <v>0</v>
          </cell>
        </row>
        <row r="103">
          <cell r="A103" t="str">
            <v>Knowledge (Oceanography)</v>
          </cell>
          <cell r="B103" t="str">
            <v>Int</v>
          </cell>
          <cell r="C103" t="b">
            <v>1</v>
          </cell>
          <cell r="D103" t="b">
            <v>0</v>
          </cell>
          <cell r="E103" t="b">
            <v>0</v>
          </cell>
          <cell r="F10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3" t="str">
            <v>free action</v>
          </cell>
          <cell r="H103" t="b">
            <v>0</v>
          </cell>
          <cell r="K103" t="b">
            <v>0</v>
          </cell>
          <cell r="L103" t="str">
            <v>An untrained Knowledge check is simply an Intelligence check. Without actual training, you know only common knowledge (DC 10 or lower).</v>
          </cell>
          <cell r="N103" t="b">
            <v>0</v>
          </cell>
        </row>
        <row r="104">
          <cell r="A104" t="str">
            <v>Knowledge (Outer Planes)</v>
          </cell>
          <cell r="B104" t="str">
            <v>Int</v>
          </cell>
          <cell r="C104" t="b">
            <v>1</v>
          </cell>
          <cell r="D104" t="b">
            <v>0</v>
          </cell>
          <cell r="E104" t="b">
            <v>0</v>
          </cell>
          <cell r="F10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4" t="str">
            <v>free action</v>
          </cell>
          <cell r="H104" t="b">
            <v>0</v>
          </cell>
          <cell r="K104" t="b">
            <v>0</v>
          </cell>
          <cell r="L104" t="str">
            <v>An untrained Knowledge check is simply an Intelligence check. Without actual training, you know only common knowledge (DC 10 or lower).</v>
          </cell>
          <cell r="N104" t="b">
            <v>0</v>
          </cell>
        </row>
        <row r="105">
          <cell r="A105" t="str">
            <v>Knowledge (Pathology)</v>
          </cell>
          <cell r="B105" t="str">
            <v>Int</v>
          </cell>
          <cell r="C105" t="b">
            <v>1</v>
          </cell>
          <cell r="D105" t="b">
            <v>0</v>
          </cell>
          <cell r="E105" t="b">
            <v>0</v>
          </cell>
          <cell r="F10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5" t="str">
            <v>free action</v>
          </cell>
          <cell r="H105" t="b">
            <v>0</v>
          </cell>
          <cell r="K105" t="b">
            <v>0</v>
          </cell>
          <cell r="L105" t="str">
            <v>An untrained Knowledge check is simply an Intelligence check. Without actual training, you know only common knowledge (DC 10 or lower).</v>
          </cell>
          <cell r="N105" t="b">
            <v>0</v>
          </cell>
        </row>
        <row r="106">
          <cell r="A106" t="str">
            <v>Knowledge (Physics)</v>
          </cell>
          <cell r="B106" t="str">
            <v>Int</v>
          </cell>
          <cell r="C106" t="b">
            <v>1</v>
          </cell>
          <cell r="D106" t="b">
            <v>0</v>
          </cell>
          <cell r="E106" t="b">
            <v>0</v>
          </cell>
          <cell r="F10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6" t="str">
            <v>free action</v>
          </cell>
          <cell r="H106" t="b">
            <v>0</v>
          </cell>
          <cell r="K106" t="b">
            <v>0</v>
          </cell>
          <cell r="L106" t="str">
            <v>An untrained Knowledge check is simply an Intelligence check. Without actual training, you know only common knowledge (DC 10 or lower).</v>
          </cell>
          <cell r="N106" t="b">
            <v>0</v>
          </cell>
        </row>
        <row r="107">
          <cell r="A107" t="str">
            <v>Knowledge (Politics)</v>
          </cell>
          <cell r="B107" t="str">
            <v>Int</v>
          </cell>
          <cell r="C107" t="b">
            <v>1</v>
          </cell>
          <cell r="D107" t="b">
            <v>0</v>
          </cell>
          <cell r="E107" t="b">
            <v>0</v>
          </cell>
          <cell r="F10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7" t="str">
            <v>free action</v>
          </cell>
          <cell r="H107" t="b">
            <v>0</v>
          </cell>
          <cell r="K107" t="b">
            <v>0</v>
          </cell>
          <cell r="L107" t="str">
            <v>An untrained Knowledge check is simply an Intelligence check. Without actual training, you know only common knowledge (DC 10 or lower).</v>
          </cell>
          <cell r="N107" t="b">
            <v>0</v>
          </cell>
        </row>
        <row r="108">
          <cell r="A108" t="str">
            <v>Knowledge (Psionics)</v>
          </cell>
          <cell r="B108" t="str">
            <v>Int</v>
          </cell>
          <cell r="C108" t="b">
            <v>1</v>
          </cell>
          <cell r="D108" t="b">
            <v>0</v>
          </cell>
          <cell r="E108" t="b">
            <v>0</v>
          </cell>
          <cell r="F10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8" t="str">
            <v>free action</v>
          </cell>
          <cell r="H108" t="b">
            <v>0</v>
          </cell>
          <cell r="K108" t="b">
            <v>0</v>
          </cell>
          <cell r="L108" t="str">
            <v>An untrained Knowledge check is simply an Intelligence check. Without actual training, you know only common knowledge (DC 10 or lower).</v>
          </cell>
          <cell r="N108" t="b">
            <v>0</v>
          </cell>
        </row>
        <row r="109">
          <cell r="A109" t="str">
            <v>Knowledge (Physiology)</v>
          </cell>
          <cell r="B109" t="str">
            <v>Int</v>
          </cell>
          <cell r="C109" t="b">
            <v>1</v>
          </cell>
          <cell r="D109" t="b">
            <v>0</v>
          </cell>
          <cell r="E109" t="b">
            <v>0</v>
          </cell>
          <cell r="F10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9" t="str">
            <v>free action</v>
          </cell>
          <cell r="H109" t="b">
            <v>0</v>
          </cell>
          <cell r="K109" t="b">
            <v>0</v>
          </cell>
          <cell r="L109" t="str">
            <v>An untrained Knowledge check is simply an Intelligence check. Without actual training, you know only common knowledge (DC 10 or lower).</v>
          </cell>
          <cell r="N109" t="b">
            <v>0</v>
          </cell>
        </row>
        <row r="110">
          <cell r="A110" t="str">
            <v>Knowledge (Red Wizards)</v>
          </cell>
          <cell r="B110" t="str">
            <v>Int</v>
          </cell>
          <cell r="C110" t="b">
            <v>1</v>
          </cell>
          <cell r="D110" t="b">
            <v>0</v>
          </cell>
          <cell r="E110" t="b">
            <v>0</v>
          </cell>
          <cell r="F11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0" t="str">
            <v>free action</v>
          </cell>
          <cell r="H110" t="b">
            <v>0</v>
          </cell>
          <cell r="K110" t="b">
            <v>0</v>
          </cell>
          <cell r="L110" t="str">
            <v>An untrained Knowledge check is simply an Intelligence check. Without actual training, you know only common knowledge (DC 10 or lower).</v>
          </cell>
          <cell r="N110" t="b">
            <v>0</v>
          </cell>
        </row>
        <row r="111">
          <cell r="A111" t="str">
            <v>Knowledge (Religion)</v>
          </cell>
          <cell r="B111" t="str">
            <v>Int</v>
          </cell>
          <cell r="C111" t="b">
            <v>1</v>
          </cell>
          <cell r="D111" t="b">
            <v>0</v>
          </cell>
          <cell r="E111" t="b">
            <v>0</v>
          </cell>
          <cell r="F11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1" t="str">
            <v>free action</v>
          </cell>
          <cell r="H111" t="b">
            <v>0</v>
          </cell>
          <cell r="K111" t="b">
            <v>0</v>
          </cell>
          <cell r="L111" t="str">
            <v>An untrained Knowledge check is simply an Intelligence check. Without actual training, you know only common knowledge (DC 10 or lower).</v>
          </cell>
          <cell r="N111" t="b">
            <v>0</v>
          </cell>
        </row>
        <row r="112">
          <cell r="A112" t="str">
            <v>Knowledge (Riddles)</v>
          </cell>
          <cell r="B112" t="str">
            <v>Int</v>
          </cell>
          <cell r="C112" t="b">
            <v>1</v>
          </cell>
          <cell r="D112" t="b">
            <v>0</v>
          </cell>
          <cell r="E112" t="b">
            <v>0</v>
          </cell>
          <cell r="F11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2" t="str">
            <v>free action</v>
          </cell>
          <cell r="H112" t="b">
            <v>0</v>
          </cell>
          <cell r="K112" t="b">
            <v>0</v>
          </cell>
          <cell r="L112" t="str">
            <v>An untrained Knowledge check is simply an Intelligence check. Without actual training, you know only common knowledge (DC 10 or lower).</v>
          </cell>
          <cell r="N112" t="b">
            <v>0</v>
          </cell>
        </row>
        <row r="113">
          <cell r="A113" t="str">
            <v>Knowledge (Shadowlands)</v>
          </cell>
          <cell r="B113" t="str">
            <v>Int</v>
          </cell>
          <cell r="C113" t="b">
            <v>1</v>
          </cell>
          <cell r="D113" t="b">
            <v>0</v>
          </cell>
          <cell r="E113" t="b">
            <v>0</v>
          </cell>
          <cell r="F11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3" t="str">
            <v>free action</v>
          </cell>
          <cell r="H113" t="b">
            <v>0</v>
          </cell>
          <cell r="K113" t="b">
            <v>0</v>
          </cell>
          <cell r="L113" t="str">
            <v>An untrained Knowledge check is simply an Intelligence check. Without actual training, you know only common knowledge (DC 10 or lower).</v>
          </cell>
          <cell r="N113" t="b">
            <v>0</v>
          </cell>
        </row>
        <row r="114">
          <cell r="A114" t="str">
            <v>Knowledge (Shintao)</v>
          </cell>
          <cell r="B114" t="str">
            <v>Int</v>
          </cell>
          <cell r="C114" t="b">
            <v>1</v>
          </cell>
          <cell r="D114" t="b">
            <v>0</v>
          </cell>
          <cell r="E114" t="b">
            <v>0</v>
          </cell>
          <cell r="F11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4" t="str">
            <v>free action</v>
          </cell>
          <cell r="H114" t="b">
            <v>0</v>
          </cell>
          <cell r="K114" t="b">
            <v>0</v>
          </cell>
          <cell r="L114" t="str">
            <v>An untrained Knowledge check is simply an Intelligence check. Without actual training, you know only common knowledge (DC 10 or lower).</v>
          </cell>
          <cell r="N114" t="b">
            <v>0</v>
          </cell>
        </row>
        <row r="115">
          <cell r="A115" t="str">
            <v>Knowledge (Sociology)</v>
          </cell>
          <cell r="B115" t="str">
            <v>Int</v>
          </cell>
          <cell r="C115" t="b">
            <v>1</v>
          </cell>
          <cell r="D115" t="b">
            <v>0</v>
          </cell>
          <cell r="E115" t="b">
            <v>0</v>
          </cell>
          <cell r="F11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5" t="str">
            <v>free action</v>
          </cell>
          <cell r="H115" t="b">
            <v>0</v>
          </cell>
          <cell r="K115" t="b">
            <v>0</v>
          </cell>
          <cell r="L115" t="str">
            <v>An untrained Knowledge check is simply an Intelligence check. Without actual training, you know only common knowledge (DC 10 or lower).</v>
          </cell>
          <cell r="N115" t="b">
            <v>0</v>
          </cell>
        </row>
        <row r="116">
          <cell r="A116" t="str">
            <v>Knowledge (Spirit Realms)</v>
          </cell>
          <cell r="B116" t="str">
            <v>Int</v>
          </cell>
          <cell r="C116" t="b">
            <v>1</v>
          </cell>
          <cell r="D116" t="b">
            <v>0</v>
          </cell>
          <cell r="E116" t="b">
            <v>0</v>
          </cell>
          <cell r="F11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6" t="str">
            <v>free action</v>
          </cell>
          <cell r="H116" t="b">
            <v>0</v>
          </cell>
          <cell r="K116" t="b">
            <v>0</v>
          </cell>
          <cell r="L116" t="str">
            <v>An untrained Knowledge check is simply an Intelligence check. Without actual training, you know only common knowledge (DC 10 or lower).</v>
          </cell>
          <cell r="N116" t="b">
            <v>0</v>
          </cell>
        </row>
        <row r="117">
          <cell r="A117" t="str">
            <v>Knowledge (Streetwise)</v>
          </cell>
          <cell r="B117" t="str">
            <v>Int</v>
          </cell>
          <cell r="C117" t="b">
            <v>1</v>
          </cell>
          <cell r="D117" t="b">
            <v>0</v>
          </cell>
          <cell r="E117" t="b">
            <v>0</v>
          </cell>
          <cell r="F11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7" t="str">
            <v>free action</v>
          </cell>
          <cell r="H117" t="b">
            <v>0</v>
          </cell>
          <cell r="K117" t="b">
            <v>0</v>
          </cell>
          <cell r="L117" t="str">
            <v>An untrained Knowledge check is simply an Intelligence check. Without actual training, you know only common knowledge (DC 10 or lower).</v>
          </cell>
          <cell r="N117" t="b">
            <v>0</v>
          </cell>
        </row>
        <row r="118">
          <cell r="A118" t="str">
            <v>Knowledge (Subterranean Cultures)</v>
          </cell>
          <cell r="B118" t="str">
            <v>Int</v>
          </cell>
          <cell r="C118" t="b">
            <v>1</v>
          </cell>
          <cell r="D118" t="b">
            <v>0</v>
          </cell>
          <cell r="E118" t="b">
            <v>0</v>
          </cell>
          <cell r="F11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8" t="str">
            <v>free action</v>
          </cell>
          <cell r="H118" t="b">
            <v>0</v>
          </cell>
          <cell r="K118" t="b">
            <v>0</v>
          </cell>
          <cell r="L118" t="str">
            <v>An untrained Knowledge check is simply an Intelligence check. Without actual training, you know only common knowledge (DC 10 or lower).</v>
          </cell>
          <cell r="N118" t="b">
            <v>0</v>
          </cell>
        </row>
        <row r="119">
          <cell r="A119" t="str">
            <v>Knowledge (The Planes)</v>
          </cell>
          <cell r="B119" t="str">
            <v>Int</v>
          </cell>
          <cell r="C119" t="b">
            <v>1</v>
          </cell>
          <cell r="D119" t="b">
            <v>0</v>
          </cell>
          <cell r="E119" t="b">
            <v>0</v>
          </cell>
          <cell r="F11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9" t="str">
            <v>free action</v>
          </cell>
          <cell r="H119" t="b">
            <v>0</v>
          </cell>
          <cell r="K119" t="b">
            <v>0</v>
          </cell>
          <cell r="L119" t="str">
            <v>An untrained Knowledge check is simply an Intelligence check. Without actual training, you know only common knowledge (DC 10 or lower).</v>
          </cell>
          <cell r="N119" t="b">
            <v>0</v>
          </cell>
        </row>
        <row r="120">
          <cell r="A120" t="str">
            <v>Knowledge (Toxicology)</v>
          </cell>
          <cell r="B120" t="str">
            <v>Int</v>
          </cell>
          <cell r="C120" t="b">
            <v>1</v>
          </cell>
          <cell r="D120" t="b">
            <v>0</v>
          </cell>
          <cell r="E120" t="b">
            <v>0</v>
          </cell>
          <cell r="F12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0" t="str">
            <v>free action</v>
          </cell>
          <cell r="H120" t="b">
            <v>0</v>
          </cell>
          <cell r="K120" t="b">
            <v>0</v>
          </cell>
          <cell r="L120" t="str">
            <v>An untrained Knowledge check is simply an Intelligence check. Without actual training, you know only common knowledge (DC 10 or lower).</v>
          </cell>
          <cell r="N120" t="b">
            <v>0</v>
          </cell>
        </row>
        <row r="121">
          <cell r="A121" t="str">
            <v>Knowledge (Undead)</v>
          </cell>
          <cell r="B121" t="str">
            <v>Int</v>
          </cell>
          <cell r="C121" t="b">
            <v>1</v>
          </cell>
          <cell r="D121" t="b">
            <v>0</v>
          </cell>
          <cell r="E121" t="b">
            <v>0</v>
          </cell>
          <cell r="F12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1" t="str">
            <v>free action</v>
          </cell>
          <cell r="H121" t="b">
            <v>0</v>
          </cell>
          <cell r="K121" t="b">
            <v>0</v>
          </cell>
          <cell r="L121" t="str">
            <v>An untrained Knowledge check is simply an Intelligence check. Without actual training, you know only common knowledge (DC 10 or lower).</v>
          </cell>
          <cell r="N121" t="b">
            <v>0</v>
          </cell>
        </row>
        <row r="122">
          <cell r="A122" t="str">
            <v>Knowledge (Underdark)</v>
          </cell>
          <cell r="B122" t="str">
            <v>Int</v>
          </cell>
          <cell r="C122" t="b">
            <v>1</v>
          </cell>
          <cell r="D122" t="b">
            <v>0</v>
          </cell>
          <cell r="E122" t="b">
            <v>0</v>
          </cell>
          <cell r="F12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2" t="str">
            <v>free action</v>
          </cell>
          <cell r="H122" t="b">
            <v>0</v>
          </cell>
          <cell r="K122" t="b">
            <v>0</v>
          </cell>
          <cell r="L122" t="str">
            <v>An untrained Knowledge check is simply an Intelligence check. Without actual training, you know only common knowledge (DC 10 or lower).</v>
          </cell>
          <cell r="N122" t="b">
            <v>0</v>
          </cell>
        </row>
        <row r="123">
          <cell r="A123" t="str">
            <v>Knowledge (War)</v>
          </cell>
          <cell r="B123" t="str">
            <v>Int</v>
          </cell>
          <cell r="C123" t="b">
            <v>1</v>
          </cell>
          <cell r="D123" t="b">
            <v>0</v>
          </cell>
          <cell r="E123" t="b">
            <v>0</v>
          </cell>
          <cell r="F12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3" t="str">
            <v>free action</v>
          </cell>
          <cell r="H123" t="b">
            <v>0</v>
          </cell>
          <cell r="K123" t="b">
            <v>0</v>
          </cell>
          <cell r="L123" t="str">
            <v>An untrained Knowledge check is simply an Intelligence check. Without actual training, you know only common knowledge (DC 10 or lower).</v>
          </cell>
          <cell r="N123" t="b">
            <v>0</v>
          </cell>
        </row>
        <row r="124">
          <cell r="A124" t="str">
            <v>Knowledge (Weaponry)</v>
          </cell>
          <cell r="B124" t="str">
            <v>Int</v>
          </cell>
          <cell r="C124" t="b">
            <v>1</v>
          </cell>
          <cell r="D124" t="b">
            <v>0</v>
          </cell>
          <cell r="E124" t="b">
            <v>0</v>
          </cell>
          <cell r="F12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4" t="str">
            <v>free action</v>
          </cell>
          <cell r="H124" t="b">
            <v>0</v>
          </cell>
          <cell r="K124" t="b">
            <v>0</v>
          </cell>
          <cell r="L124" t="str">
            <v>An untrained Knowledge check is simply an Intelligence check. Without actual training, you know only common knowledge (DC 10 or lower).</v>
          </cell>
          <cell r="N124" t="b">
            <v>0</v>
          </cell>
        </row>
        <row r="125">
          <cell r="A125" t="str">
            <v>Listen</v>
          </cell>
          <cell r="B125" t="str">
            <v>Wis</v>
          </cell>
          <cell r="C125" t="b">
            <v>0</v>
          </cell>
          <cell r="D125" t="b">
            <v>0</v>
          </cell>
          <cell r="E125" t="b">
            <v>0</v>
          </cell>
          <cell r="F125" t="str">
            <v>Your Listen check is either made against a DC that reflects how quiet the noise is that you might hear, or it is opposed by your target’s Move Silently check.</v>
          </cell>
          <cell r="G125" t="str">
            <v>free action</v>
          </cell>
          <cell r="H125" t="b">
            <v>1</v>
          </cell>
          <cell r="I125" t="str">
            <v>When several characters are listening to the same thing, a single 1d20 roll can be used for all the individuals’ Listen checks.
A fascinated creature takes a –4 penalty on Listen checks made as reactions.
If you have the Alertness feat, you get a +2 bonus on Listen checks.
A ranger gains a bonus on Listen checks when using this skill against a favored enemy.
An elf, gnome, or halfling has a +2 racial bonus on Listen checks. 
A half-elf has a +1 racial bonus on Listen checks..
A sleeping character may make Listen checks at a –10 penalty. A successful check awakens the sleeper.</v>
          </cell>
          <cell r="K125" t="b">
            <v>0</v>
          </cell>
          <cell r="N125" t="b">
            <v>0</v>
          </cell>
        </row>
        <row r="126">
          <cell r="A126" t="str">
            <v>Literacy</v>
          </cell>
          <cell r="B126" t="str">
            <v>None</v>
          </cell>
          <cell r="C126" t="b">
            <v>1</v>
          </cell>
          <cell r="D126" t="b">
            <v>0</v>
          </cell>
          <cell r="E126" t="b">
            <v>0</v>
          </cell>
          <cell r="K126" t="b">
            <v>0</v>
          </cell>
          <cell r="N126" t="b">
            <v>0</v>
          </cell>
        </row>
        <row r="127">
          <cell r="A127" t="str">
            <v>Move Silently</v>
          </cell>
          <cell r="B127" t="str">
            <v>Dex</v>
          </cell>
          <cell r="C127" t="b">
            <v>0</v>
          </cell>
          <cell r="D127" t="b">
            <v>1</v>
          </cell>
          <cell r="E127" t="b">
            <v>0</v>
          </cell>
          <cell r="F127" t="str">
            <v>Your Move Silently check is opposed by the Listen check of anyone who might hear you. You can move up to one-half your normal speed at no penalty. When moving at a speed greater than one-half but less than your full speed, you take a –5 penalty. It’s practically impossible (–20 penalty) to move silently while running or charging.
Noisy surfaces, such as bogs or undergrowth, are tough to move silently across. When you try to sneak across such a surface, you take a penalty on your Move Silently check as indicated below.</v>
          </cell>
          <cell r="G127" t="str">
            <v>move action</v>
          </cell>
          <cell r="H127" t="b">
            <v>1</v>
          </cell>
          <cell r="I127" t="str">
            <v>The master of a cat familiar gains a +3 bonus on Move Silently checks.
A halfling has a +2 racial bonus on Move Silently checks.
If you have the Stealthy feat, you get a +2 bonus on Move Silently checks.</v>
          </cell>
          <cell r="K127" t="b">
            <v>0</v>
          </cell>
          <cell r="N127" t="b">
            <v>1</v>
          </cell>
        </row>
        <row r="128">
          <cell r="A128" t="str">
            <v>Open Lock</v>
          </cell>
          <cell r="B128" t="str">
            <v>Dex</v>
          </cell>
          <cell r="C128" t="b">
            <v>1</v>
          </cell>
          <cell r="D128" t="b">
            <v>0</v>
          </cell>
          <cell r="E128" t="b">
            <v>0</v>
          </cell>
          <cell r="F128" t="str">
            <v>The DC for opening a lock varies from 20 to 40, depending on the quality of the lock, as given on the table below.</v>
          </cell>
          <cell r="G128" t="str">
            <v>1 round</v>
          </cell>
          <cell r="H128" t="b">
            <v>1</v>
          </cell>
          <cell r="I128" t="str">
            <v>If you have the Nimble Fingers feat, you get a +2 bonus on Open Lock checks.</v>
          </cell>
          <cell r="K128" t="b">
            <v>0</v>
          </cell>
          <cell r="L128" t="str">
            <v>You cannot pick locks untrained, but you might successfully force them open.</v>
          </cell>
          <cell r="N128" t="b">
            <v>1</v>
          </cell>
        </row>
        <row r="129">
          <cell r="A129" t="str">
            <v>Perform (Act)</v>
          </cell>
          <cell r="B129" t="str">
            <v>Cha</v>
          </cell>
          <cell r="C129" t="b">
            <v>0</v>
          </cell>
          <cell r="D129" t="b">
            <v>0</v>
          </cell>
          <cell r="E129" t="b">
            <v>0</v>
          </cell>
          <cell r="F129" t="str">
            <v>You can impress audiences with your talent and skill.</v>
          </cell>
          <cell r="G129" t="str">
            <v>1 hour</v>
          </cell>
          <cell r="H129" t="b">
            <v>1</v>
          </cell>
          <cell r="I129"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29" t="b">
            <v>0</v>
          </cell>
          <cell r="N129" t="b">
            <v>0</v>
          </cell>
        </row>
        <row r="130">
          <cell r="A130" t="str">
            <v>Perform (Comedy)</v>
          </cell>
          <cell r="B130" t="str">
            <v>Cha</v>
          </cell>
          <cell r="C130" t="b">
            <v>0</v>
          </cell>
          <cell r="D130" t="b">
            <v>0</v>
          </cell>
          <cell r="E130" t="b">
            <v>0</v>
          </cell>
          <cell r="F130" t="str">
            <v>You can impress audiences with your talent and skill.</v>
          </cell>
          <cell r="G130" t="str">
            <v>1 hour</v>
          </cell>
          <cell r="H130" t="b">
            <v>1</v>
          </cell>
          <cell r="I130"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0" t="b">
            <v>0</v>
          </cell>
          <cell r="N130" t="b">
            <v>0</v>
          </cell>
        </row>
        <row r="131">
          <cell r="A131" t="str">
            <v>Perform (Dance)</v>
          </cell>
          <cell r="B131" t="str">
            <v>Cha</v>
          </cell>
          <cell r="C131" t="b">
            <v>0</v>
          </cell>
          <cell r="D131" t="b">
            <v>0</v>
          </cell>
          <cell r="E131" t="b">
            <v>0</v>
          </cell>
          <cell r="F131" t="str">
            <v>You can impress audiences with your talent and skill.</v>
          </cell>
          <cell r="G131" t="str">
            <v>1 hour</v>
          </cell>
          <cell r="H131" t="b">
            <v>1</v>
          </cell>
          <cell r="I131"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1" t="b">
            <v>0</v>
          </cell>
          <cell r="N131" t="b">
            <v>0</v>
          </cell>
        </row>
        <row r="132">
          <cell r="A132" t="str">
            <v>Perform (General)</v>
          </cell>
          <cell r="B132" t="str">
            <v>Cha</v>
          </cell>
          <cell r="C132" t="b">
            <v>0</v>
          </cell>
          <cell r="D132" t="b">
            <v>0</v>
          </cell>
          <cell r="E132" t="b">
            <v>0</v>
          </cell>
          <cell r="F132" t="str">
            <v>You can impress audiences with your talent and skill.</v>
          </cell>
          <cell r="G132" t="str">
            <v>1 hour</v>
          </cell>
          <cell r="H132" t="b">
            <v>1</v>
          </cell>
          <cell r="I132"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2" t="b">
            <v>0</v>
          </cell>
          <cell r="N132" t="b">
            <v>0</v>
          </cell>
        </row>
        <row r="133">
          <cell r="A133" t="str">
            <v>Perform (Impersonation)</v>
          </cell>
          <cell r="B133" t="str">
            <v>Cha</v>
          </cell>
          <cell r="C133" t="b">
            <v>0</v>
          </cell>
          <cell r="D133" t="b">
            <v>0</v>
          </cell>
          <cell r="E133" t="b">
            <v>0</v>
          </cell>
          <cell r="F133" t="str">
            <v>You can impress audiences with your talent and skill.</v>
          </cell>
          <cell r="G133" t="str">
            <v>1 hour</v>
          </cell>
          <cell r="H133" t="b">
            <v>1</v>
          </cell>
          <cell r="I133"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3" t="b">
            <v>0</v>
          </cell>
          <cell r="N133" t="b">
            <v>0</v>
          </cell>
        </row>
        <row r="134">
          <cell r="A134" t="str">
            <v>Perform (Keyboard Instruments)</v>
          </cell>
          <cell r="B134" t="str">
            <v>Cha</v>
          </cell>
          <cell r="C134" t="b">
            <v>0</v>
          </cell>
          <cell r="D134" t="b">
            <v>0</v>
          </cell>
          <cell r="E134" t="b">
            <v>0</v>
          </cell>
          <cell r="F134" t="str">
            <v>You can impress audiences with your talent and skill.</v>
          </cell>
          <cell r="G134" t="str">
            <v>1 hour</v>
          </cell>
          <cell r="H134" t="b">
            <v>1</v>
          </cell>
          <cell r="I134"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4" t="b">
            <v>0</v>
          </cell>
          <cell r="N134" t="b">
            <v>0</v>
          </cell>
        </row>
        <row r="135">
          <cell r="A135" t="str">
            <v>Perform (Oratory)</v>
          </cell>
          <cell r="B135" t="str">
            <v>Cha</v>
          </cell>
          <cell r="C135" t="b">
            <v>0</v>
          </cell>
          <cell r="D135" t="b">
            <v>0</v>
          </cell>
          <cell r="E135" t="b">
            <v>0</v>
          </cell>
          <cell r="F135" t="str">
            <v>You can impress audiences with your talent and skill.</v>
          </cell>
          <cell r="G135" t="str">
            <v>1 hour</v>
          </cell>
          <cell r="H135" t="b">
            <v>1</v>
          </cell>
          <cell r="I135"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5" t="b">
            <v>0</v>
          </cell>
          <cell r="N135" t="b">
            <v>0</v>
          </cell>
        </row>
        <row r="136">
          <cell r="A136" t="str">
            <v>Perform (Percussion Instruments)</v>
          </cell>
          <cell r="B136" t="str">
            <v>Cha</v>
          </cell>
          <cell r="C136" t="b">
            <v>0</v>
          </cell>
          <cell r="D136" t="b">
            <v>0</v>
          </cell>
          <cell r="E136" t="b">
            <v>0</v>
          </cell>
          <cell r="F136" t="str">
            <v>You can impress audiences with your talent and skill.</v>
          </cell>
          <cell r="G136" t="str">
            <v>1 hour</v>
          </cell>
          <cell r="H136" t="b">
            <v>1</v>
          </cell>
          <cell r="I136"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6" t="b">
            <v>0</v>
          </cell>
          <cell r="N136" t="b">
            <v>0</v>
          </cell>
        </row>
        <row r="137">
          <cell r="A137" t="str">
            <v>Perform (String Instruments)</v>
          </cell>
          <cell r="B137" t="str">
            <v>Cha</v>
          </cell>
          <cell r="C137" t="b">
            <v>0</v>
          </cell>
          <cell r="D137" t="b">
            <v>0</v>
          </cell>
          <cell r="E137" t="b">
            <v>0</v>
          </cell>
          <cell r="F137" t="str">
            <v>You can impress audiences with your talent and skill.</v>
          </cell>
          <cell r="G137" t="str">
            <v>1 hour</v>
          </cell>
          <cell r="H137" t="b">
            <v>1</v>
          </cell>
          <cell r="I137"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7" t="b">
            <v>0</v>
          </cell>
          <cell r="N137" t="b">
            <v>0</v>
          </cell>
        </row>
        <row r="138">
          <cell r="A138" t="str">
            <v>Perform (Wind Instruments)</v>
          </cell>
          <cell r="B138" t="str">
            <v>Cha</v>
          </cell>
          <cell r="C138" t="b">
            <v>0</v>
          </cell>
          <cell r="D138" t="b">
            <v>0</v>
          </cell>
          <cell r="E138" t="b">
            <v>0</v>
          </cell>
          <cell r="F138" t="str">
            <v>You can impress audiences with your talent and skill.</v>
          </cell>
          <cell r="G138" t="str">
            <v>1 hour</v>
          </cell>
          <cell r="H138" t="b">
            <v>1</v>
          </cell>
          <cell r="I138"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8" t="b">
            <v>0</v>
          </cell>
          <cell r="N138" t="b">
            <v>0</v>
          </cell>
        </row>
        <row r="139">
          <cell r="A139" t="str">
            <v>Perform (Sing)</v>
          </cell>
          <cell r="B139" t="str">
            <v>Cha</v>
          </cell>
          <cell r="C139" t="b">
            <v>0</v>
          </cell>
          <cell r="D139" t="b">
            <v>0</v>
          </cell>
          <cell r="E139" t="b">
            <v>0</v>
          </cell>
          <cell r="F139" t="str">
            <v>You can impress audiences with your talent and skill.</v>
          </cell>
          <cell r="G139" t="str">
            <v>1 hour</v>
          </cell>
          <cell r="H139" t="b">
            <v>1</v>
          </cell>
          <cell r="I139"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9" t="b">
            <v>0</v>
          </cell>
          <cell r="N139" t="b">
            <v>0</v>
          </cell>
        </row>
        <row r="140">
          <cell r="A140" t="str">
            <v>Profession (Apothecary)</v>
          </cell>
          <cell r="B140" t="str">
            <v>Wis</v>
          </cell>
          <cell r="C140" t="b">
            <v>1</v>
          </cell>
          <cell r="D140" t="b">
            <v>0</v>
          </cell>
          <cell r="E140" t="b">
            <v>0</v>
          </cell>
          <cell r="F14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0" t="str">
            <v>1day</v>
          </cell>
          <cell r="H140" t="b">
            <v>1</v>
          </cell>
          <cell r="K140" t="b">
            <v>0</v>
          </cell>
          <cell r="L140" t="str">
            <v>Untrained laborers and assistants (that is, characters without any ranks in Profession) earn an average of 1 silver piece per day.</v>
          </cell>
          <cell r="N140" t="b">
            <v>0</v>
          </cell>
        </row>
        <row r="141">
          <cell r="A141" t="str">
            <v>Profession (Artillary)</v>
          </cell>
          <cell r="B141" t="str">
            <v>Wis</v>
          </cell>
          <cell r="C141" t="b">
            <v>1</v>
          </cell>
          <cell r="D141" t="b">
            <v>0</v>
          </cell>
          <cell r="E141" t="b">
            <v>0</v>
          </cell>
          <cell r="F14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1" t="str">
            <v>1day</v>
          </cell>
          <cell r="H141" t="b">
            <v>1</v>
          </cell>
          <cell r="K141" t="b">
            <v>0</v>
          </cell>
          <cell r="L141" t="str">
            <v>Untrained laborers and assistants (that is, characters without any ranks in Profession) earn an average of 1 silver piece per day.</v>
          </cell>
          <cell r="M141" t="str">
            <v>Allows you to use artillery.</v>
          </cell>
          <cell r="N141" t="b">
            <v>0</v>
          </cell>
        </row>
        <row r="142">
          <cell r="A142" t="str">
            <v>Profession (Astrologer)</v>
          </cell>
          <cell r="B142" t="str">
            <v>Wis</v>
          </cell>
          <cell r="C142" t="b">
            <v>1</v>
          </cell>
          <cell r="D142" t="b">
            <v>0</v>
          </cell>
          <cell r="E142" t="b">
            <v>0</v>
          </cell>
          <cell r="F14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2" t="str">
            <v>1day</v>
          </cell>
          <cell r="H142" t="b">
            <v>1</v>
          </cell>
          <cell r="K142" t="b">
            <v>0</v>
          </cell>
          <cell r="L142" t="str">
            <v>Untrained laborers and assistants (that is, characters without any ranks in Profession) earn an average of 1 silver piece per day.</v>
          </cell>
          <cell r="N142" t="b">
            <v>0</v>
          </cell>
        </row>
        <row r="143">
          <cell r="A143" t="str">
            <v>Profession (Boater)</v>
          </cell>
          <cell r="B143" t="str">
            <v>Wis</v>
          </cell>
          <cell r="C143" t="b">
            <v>1</v>
          </cell>
          <cell r="D143" t="b">
            <v>0</v>
          </cell>
          <cell r="E143" t="b">
            <v>0</v>
          </cell>
          <cell r="F14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3" t="str">
            <v>1day</v>
          </cell>
          <cell r="H143" t="b">
            <v>1</v>
          </cell>
          <cell r="K143" t="b">
            <v>0</v>
          </cell>
          <cell r="L143" t="str">
            <v>Untrained laborers and assistants (that is, characters without any ranks in Profession) earn an average of 1 silver piece per day.</v>
          </cell>
          <cell r="N143" t="b">
            <v>0</v>
          </cell>
        </row>
        <row r="144">
          <cell r="A144" t="str">
            <v>Profession (Bookkeeper)</v>
          </cell>
          <cell r="B144" t="str">
            <v>Wis</v>
          </cell>
          <cell r="C144" t="b">
            <v>1</v>
          </cell>
          <cell r="D144" t="b">
            <v>0</v>
          </cell>
          <cell r="E144" t="b">
            <v>0</v>
          </cell>
          <cell r="F14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4" t="str">
            <v>1day</v>
          </cell>
          <cell r="H144" t="b">
            <v>1</v>
          </cell>
          <cell r="K144" t="b">
            <v>0</v>
          </cell>
          <cell r="L144" t="str">
            <v>Untrained laborers and assistants (that is, characters without any ranks in Profession) earn an average of 1 silver piece per day.</v>
          </cell>
          <cell r="N144" t="b">
            <v>0</v>
          </cell>
        </row>
        <row r="145">
          <cell r="A145" t="str">
            <v>Profession (Brewer)</v>
          </cell>
          <cell r="B145" t="str">
            <v>Wis</v>
          </cell>
          <cell r="C145" t="b">
            <v>1</v>
          </cell>
          <cell r="D145" t="b">
            <v>0</v>
          </cell>
          <cell r="E145" t="b">
            <v>0</v>
          </cell>
          <cell r="F14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5" t="str">
            <v>1day</v>
          </cell>
          <cell r="H145" t="b">
            <v>1</v>
          </cell>
          <cell r="K145" t="b">
            <v>0</v>
          </cell>
          <cell r="L145" t="str">
            <v>Untrained laborers and assistants (that is, characters without any ranks in Profession) earn an average of 1 silver piece per day.</v>
          </cell>
          <cell r="N145" t="b">
            <v>0</v>
          </cell>
        </row>
        <row r="146">
          <cell r="A146" t="str">
            <v>Profession (Cook)</v>
          </cell>
          <cell r="B146" t="str">
            <v>Wis</v>
          </cell>
          <cell r="C146" t="b">
            <v>1</v>
          </cell>
          <cell r="D146" t="b">
            <v>0</v>
          </cell>
          <cell r="E146" t="b">
            <v>0</v>
          </cell>
          <cell r="F14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6" t="str">
            <v>1day</v>
          </cell>
          <cell r="H146" t="b">
            <v>1</v>
          </cell>
          <cell r="K146" t="b">
            <v>0</v>
          </cell>
          <cell r="L146" t="str">
            <v>Untrained laborers and assistants (that is, characters without any ranks in Profession) earn an average of 1 silver piece per day.</v>
          </cell>
          <cell r="N146" t="b">
            <v>0</v>
          </cell>
        </row>
        <row r="147">
          <cell r="A147" t="str">
            <v>Profession (Courtier)</v>
          </cell>
          <cell r="B147" t="str">
            <v>Wis</v>
          </cell>
          <cell r="C147" t="b">
            <v>1</v>
          </cell>
          <cell r="D147" t="b">
            <v>0</v>
          </cell>
          <cell r="E147" t="b">
            <v>0</v>
          </cell>
          <cell r="F14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7" t="str">
            <v>1day</v>
          </cell>
          <cell r="H147" t="b">
            <v>1</v>
          </cell>
          <cell r="K147" t="b">
            <v>0</v>
          </cell>
          <cell r="L147" t="str">
            <v>Untrained laborers and assistants (that is, characters without any ranks in Profession) earn an average of 1 silver piece per day.</v>
          </cell>
          <cell r="N147" t="b">
            <v>0</v>
          </cell>
        </row>
        <row r="148">
          <cell r="A148" t="str">
            <v>Profession (Detonator)</v>
          </cell>
          <cell r="B148" t="str">
            <v>Wis</v>
          </cell>
          <cell r="C148" t="b">
            <v>1</v>
          </cell>
          <cell r="D148" t="b">
            <v>0</v>
          </cell>
          <cell r="E148" t="b">
            <v>0</v>
          </cell>
          <cell r="F14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8" t="str">
            <v>1day</v>
          </cell>
          <cell r="H148" t="b">
            <v>1</v>
          </cell>
          <cell r="K148" t="b">
            <v>0</v>
          </cell>
          <cell r="L148" t="str">
            <v>Untrained laborers and assistants (that is, characters without any ranks in Profession) earn an average of 1 silver piece per day.</v>
          </cell>
          <cell r="N148" t="b">
            <v>0</v>
          </cell>
        </row>
        <row r="149">
          <cell r="A149" t="str">
            <v>Profession (Driver)</v>
          </cell>
          <cell r="B149" t="str">
            <v>Wis</v>
          </cell>
          <cell r="C149" t="b">
            <v>1</v>
          </cell>
          <cell r="D149" t="b">
            <v>0</v>
          </cell>
          <cell r="E149" t="b">
            <v>0</v>
          </cell>
          <cell r="F14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9" t="str">
            <v>1day</v>
          </cell>
          <cell r="H149" t="b">
            <v>1</v>
          </cell>
          <cell r="K149" t="b">
            <v>0</v>
          </cell>
          <cell r="L149" t="str">
            <v>Untrained laborers and assistants (that is, characters without any ranks in Profession) earn an average of 1 silver piece per day.</v>
          </cell>
          <cell r="N149" t="b">
            <v>0</v>
          </cell>
        </row>
        <row r="150">
          <cell r="A150" t="str">
            <v>Profession (Engineer)</v>
          </cell>
          <cell r="B150" t="str">
            <v>Wis</v>
          </cell>
          <cell r="C150" t="b">
            <v>1</v>
          </cell>
          <cell r="D150" t="b">
            <v>0</v>
          </cell>
          <cell r="E150" t="b">
            <v>0</v>
          </cell>
          <cell r="F15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0" t="str">
            <v>1day</v>
          </cell>
          <cell r="H150" t="b">
            <v>1</v>
          </cell>
          <cell r="K150" t="b">
            <v>0</v>
          </cell>
          <cell r="L150" t="str">
            <v>Untrained laborers and assistants (that is, characters without any ranks in Profession) earn an average of 1 silver piece per day.</v>
          </cell>
          <cell r="N150" t="b">
            <v>0</v>
          </cell>
        </row>
        <row r="151">
          <cell r="A151" t="str">
            <v>Profession (Farmer)</v>
          </cell>
          <cell r="B151" t="str">
            <v>Wis</v>
          </cell>
          <cell r="C151" t="b">
            <v>1</v>
          </cell>
          <cell r="D151" t="b">
            <v>0</v>
          </cell>
          <cell r="E151" t="b">
            <v>0</v>
          </cell>
          <cell r="F15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1" t="str">
            <v>1day</v>
          </cell>
          <cell r="H151" t="b">
            <v>1</v>
          </cell>
          <cell r="K151" t="b">
            <v>0</v>
          </cell>
          <cell r="L151" t="str">
            <v>Untrained laborers and assistants (that is, characters without any ranks in Profession) earn an average of 1 silver piece per day.</v>
          </cell>
          <cell r="N151" t="b">
            <v>0</v>
          </cell>
        </row>
        <row r="152">
          <cell r="A152" t="str">
            <v>Profession (Fisher)</v>
          </cell>
          <cell r="B152" t="str">
            <v>Wis</v>
          </cell>
          <cell r="C152" t="b">
            <v>1</v>
          </cell>
          <cell r="D152" t="b">
            <v>0</v>
          </cell>
          <cell r="E152" t="b">
            <v>0</v>
          </cell>
          <cell r="F15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2" t="str">
            <v>1day</v>
          </cell>
          <cell r="H152" t="b">
            <v>1</v>
          </cell>
          <cell r="K152" t="b">
            <v>0</v>
          </cell>
          <cell r="L152" t="str">
            <v>Untrained laborers and assistants (that is, characters without any ranks in Profession) earn an average of 1 silver piece per day.</v>
          </cell>
          <cell r="N152" t="b">
            <v>0</v>
          </cell>
        </row>
        <row r="153">
          <cell r="A153" t="str">
            <v>Profession (Gambler)</v>
          </cell>
          <cell r="B153" t="str">
            <v>Wis</v>
          </cell>
          <cell r="C153" t="b">
            <v>1</v>
          </cell>
          <cell r="D153" t="b">
            <v>0</v>
          </cell>
          <cell r="E153" t="b">
            <v>0</v>
          </cell>
          <cell r="F15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3" t="str">
            <v>1day</v>
          </cell>
          <cell r="H153" t="b">
            <v>1</v>
          </cell>
          <cell r="K153" t="b">
            <v>0</v>
          </cell>
          <cell r="L153" t="str">
            <v>Untrained laborers and assistants (that is, characters without any ranks in Profession) earn an average of 1 silver piece per day.</v>
          </cell>
          <cell r="N153" t="b">
            <v>0</v>
          </cell>
        </row>
        <row r="154">
          <cell r="A154" t="str">
            <v>Profession (General)</v>
          </cell>
          <cell r="B154" t="str">
            <v>Wis</v>
          </cell>
          <cell r="C154" t="b">
            <v>1</v>
          </cell>
          <cell r="D154" t="b">
            <v>0</v>
          </cell>
          <cell r="E154" t="b">
            <v>0</v>
          </cell>
          <cell r="F15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4" t="str">
            <v>1day</v>
          </cell>
          <cell r="H154" t="b">
            <v>1</v>
          </cell>
          <cell r="K154" t="b">
            <v>0</v>
          </cell>
          <cell r="L154" t="str">
            <v>Untrained laborers and assistants (that is, characters without any ranks in Profession) earn an average of 1 silver piece per day.</v>
          </cell>
          <cell r="N154" t="b">
            <v>0</v>
          </cell>
        </row>
        <row r="155">
          <cell r="A155" t="str">
            <v>Profession (Graverobber)</v>
          </cell>
          <cell r="B155" t="str">
            <v>Wis</v>
          </cell>
          <cell r="C155" t="b">
            <v>1</v>
          </cell>
          <cell r="D155" t="b">
            <v>0</v>
          </cell>
          <cell r="E155" t="b">
            <v>0</v>
          </cell>
          <cell r="F15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5" t="str">
            <v>1day</v>
          </cell>
          <cell r="H155" t="b">
            <v>1</v>
          </cell>
          <cell r="K155" t="b">
            <v>0</v>
          </cell>
          <cell r="L155" t="str">
            <v>Untrained laborers and assistants (that is, characters without any ranks in Profession) earn an average of 1 silver piece per day.</v>
          </cell>
          <cell r="N155" t="b">
            <v>0</v>
          </cell>
        </row>
        <row r="156">
          <cell r="A156" t="str">
            <v>Profession (Guide)</v>
          </cell>
          <cell r="B156" t="str">
            <v>Wis</v>
          </cell>
          <cell r="C156" t="b">
            <v>1</v>
          </cell>
          <cell r="D156" t="b">
            <v>0</v>
          </cell>
          <cell r="E156" t="b">
            <v>0</v>
          </cell>
          <cell r="F15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6" t="str">
            <v>1day</v>
          </cell>
          <cell r="H156" t="b">
            <v>1</v>
          </cell>
          <cell r="K156" t="b">
            <v>0</v>
          </cell>
          <cell r="L156" t="str">
            <v>Untrained laborers and assistants (that is, characters without any ranks in Profession) earn an average of 1 silver piece per day.</v>
          </cell>
          <cell r="N156" t="b">
            <v>0</v>
          </cell>
        </row>
        <row r="157">
          <cell r="A157" t="str">
            <v>Profession (Herbalist)</v>
          </cell>
          <cell r="B157" t="str">
            <v>Wis</v>
          </cell>
          <cell r="C157" t="b">
            <v>1</v>
          </cell>
          <cell r="D157" t="b">
            <v>0</v>
          </cell>
          <cell r="E157" t="b">
            <v>0</v>
          </cell>
          <cell r="F15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7" t="str">
            <v>1day</v>
          </cell>
          <cell r="H157" t="b">
            <v>1</v>
          </cell>
          <cell r="K157" t="b">
            <v>0</v>
          </cell>
          <cell r="L157" t="str">
            <v>Untrained laborers and assistants (that is, characters without any ranks in Profession) earn an average of 1 silver piece per day.</v>
          </cell>
          <cell r="N157" t="b">
            <v>0</v>
          </cell>
        </row>
        <row r="158">
          <cell r="A158" t="str">
            <v>Profession (Herdsman)</v>
          </cell>
          <cell r="B158" t="str">
            <v>Wis</v>
          </cell>
          <cell r="C158" t="b">
            <v>1</v>
          </cell>
          <cell r="D158" t="b">
            <v>0</v>
          </cell>
          <cell r="E158" t="b">
            <v>0</v>
          </cell>
          <cell r="F15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8" t="str">
            <v>1day</v>
          </cell>
          <cell r="H158" t="b">
            <v>1</v>
          </cell>
          <cell r="K158" t="b">
            <v>0</v>
          </cell>
          <cell r="L158" t="str">
            <v>Untrained laborers and assistants (that is, characters without any ranks in Profession) earn an average of 1 silver piece per day.</v>
          </cell>
          <cell r="N158" t="b">
            <v>0</v>
          </cell>
        </row>
        <row r="159">
          <cell r="A159" t="str">
            <v>Profession (Innkeeper)</v>
          </cell>
          <cell r="B159" t="str">
            <v>Wis</v>
          </cell>
          <cell r="C159" t="b">
            <v>1</v>
          </cell>
          <cell r="D159" t="b">
            <v>0</v>
          </cell>
          <cell r="E159" t="b">
            <v>0</v>
          </cell>
          <cell r="F15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9" t="str">
            <v>1day</v>
          </cell>
          <cell r="H159" t="b">
            <v>1</v>
          </cell>
          <cell r="K159" t="b">
            <v>0</v>
          </cell>
          <cell r="L159" t="str">
            <v>Untrained laborers and assistants (that is, characters without any ranks in Profession) earn an average of 1 silver piece per day.</v>
          </cell>
          <cell r="N159" t="b">
            <v>0</v>
          </cell>
        </row>
        <row r="160">
          <cell r="A160" t="str">
            <v>Profession (Lawyer)</v>
          </cell>
          <cell r="B160" t="str">
            <v>Wis</v>
          </cell>
          <cell r="C160" t="b">
            <v>1</v>
          </cell>
          <cell r="D160" t="b">
            <v>0</v>
          </cell>
          <cell r="E160" t="b">
            <v>0</v>
          </cell>
          <cell r="F16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0" t="str">
            <v>1day</v>
          </cell>
          <cell r="H160" t="b">
            <v>1</v>
          </cell>
          <cell r="K160" t="b">
            <v>0</v>
          </cell>
          <cell r="L160" t="str">
            <v>Untrained laborers and assistants (that is, characters without any ranks in Profession) earn an average of 1 silver piece per day.</v>
          </cell>
          <cell r="N160" t="b">
            <v>0</v>
          </cell>
        </row>
        <row r="161">
          <cell r="A161" t="str">
            <v>Profession (Linguist)</v>
          </cell>
          <cell r="B161" t="str">
            <v>Wis</v>
          </cell>
          <cell r="C161" t="b">
            <v>1</v>
          </cell>
          <cell r="D161" t="b">
            <v>0</v>
          </cell>
          <cell r="E161" t="b">
            <v>0</v>
          </cell>
          <cell r="F16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1" t="str">
            <v>1day</v>
          </cell>
          <cell r="H161" t="b">
            <v>1</v>
          </cell>
          <cell r="K161" t="b">
            <v>0</v>
          </cell>
          <cell r="L161" t="str">
            <v>Untrained laborers and assistants (that is, characters without any ranks in Profession) earn an average of 1 silver piece per day.</v>
          </cell>
          <cell r="N161" t="b">
            <v>0</v>
          </cell>
        </row>
        <row r="162">
          <cell r="A162" t="str">
            <v>Profession (Lumberjack)</v>
          </cell>
          <cell r="B162" t="str">
            <v>Wis</v>
          </cell>
          <cell r="C162" t="b">
            <v>1</v>
          </cell>
          <cell r="D162" t="b">
            <v>0</v>
          </cell>
          <cell r="E162" t="b">
            <v>0</v>
          </cell>
          <cell r="F16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2" t="str">
            <v>1day</v>
          </cell>
          <cell r="H162" t="b">
            <v>1</v>
          </cell>
          <cell r="K162" t="b">
            <v>0</v>
          </cell>
          <cell r="L162" t="str">
            <v>Untrained laborers and assistants (that is, characters without any ranks in Profession) earn an average of 1 silver piece per day.</v>
          </cell>
          <cell r="N162" t="b">
            <v>0</v>
          </cell>
        </row>
        <row r="163">
          <cell r="A163" t="str">
            <v>Profession (Masseur)</v>
          </cell>
          <cell r="B163" t="str">
            <v>Wis</v>
          </cell>
          <cell r="C163" t="b">
            <v>1</v>
          </cell>
          <cell r="D163" t="b">
            <v>0</v>
          </cell>
          <cell r="E163" t="b">
            <v>0</v>
          </cell>
          <cell r="F16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3" t="str">
            <v>1day</v>
          </cell>
          <cell r="H163" t="b">
            <v>1</v>
          </cell>
          <cell r="K163" t="b">
            <v>0</v>
          </cell>
          <cell r="L163" t="str">
            <v>Untrained laborers and assistants (that is, characters without any ranks in Profession) earn an average of 1 silver piece per day.</v>
          </cell>
          <cell r="N163" t="b">
            <v>0</v>
          </cell>
        </row>
        <row r="164">
          <cell r="A164" t="str">
            <v>Profession (Merchant)</v>
          </cell>
          <cell r="B164" t="str">
            <v>Wis</v>
          </cell>
          <cell r="C164" t="b">
            <v>1</v>
          </cell>
          <cell r="D164" t="b">
            <v>0</v>
          </cell>
          <cell r="E164" t="b">
            <v>0</v>
          </cell>
          <cell r="F16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4" t="str">
            <v>1day</v>
          </cell>
          <cell r="H164" t="b">
            <v>1</v>
          </cell>
          <cell r="K164" t="b">
            <v>0</v>
          </cell>
          <cell r="L164" t="str">
            <v>Untrained laborers and assistants (that is, characters without any ranks in Profession) earn an average of 1 silver piece per day.</v>
          </cell>
          <cell r="N164" t="b">
            <v>0</v>
          </cell>
        </row>
        <row r="165">
          <cell r="A165" t="str">
            <v>Profession (Miller)</v>
          </cell>
          <cell r="B165" t="str">
            <v>Wis</v>
          </cell>
          <cell r="C165" t="b">
            <v>1</v>
          </cell>
          <cell r="D165" t="b">
            <v>0</v>
          </cell>
          <cell r="E165" t="b">
            <v>0</v>
          </cell>
          <cell r="F16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5" t="str">
            <v>1day</v>
          </cell>
          <cell r="H165" t="b">
            <v>1</v>
          </cell>
          <cell r="K165" t="b">
            <v>0</v>
          </cell>
          <cell r="L165" t="str">
            <v>Untrained laborers and assistants (that is, characters without any ranks in Profession) earn an average of 1 silver piece per day.</v>
          </cell>
          <cell r="N165" t="b">
            <v>0</v>
          </cell>
        </row>
        <row r="166">
          <cell r="A166" t="str">
            <v>Profession (Miner)</v>
          </cell>
          <cell r="B166" t="str">
            <v>Wis</v>
          </cell>
          <cell r="C166" t="b">
            <v>1</v>
          </cell>
          <cell r="D166" t="b">
            <v>0</v>
          </cell>
          <cell r="E166" t="b">
            <v>0</v>
          </cell>
          <cell r="F16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6" t="str">
            <v>1day</v>
          </cell>
          <cell r="H166" t="b">
            <v>1</v>
          </cell>
          <cell r="K166" t="b">
            <v>0</v>
          </cell>
          <cell r="L166" t="str">
            <v>Untrained laborers and assistants (that is, characters without any ranks in Profession) earn an average of 1 silver piece per day.</v>
          </cell>
          <cell r="N166" t="b">
            <v>0</v>
          </cell>
        </row>
        <row r="167">
          <cell r="A167" t="str">
            <v>Profession (Mortician)</v>
          </cell>
          <cell r="B167" t="str">
            <v>Wis</v>
          </cell>
          <cell r="C167" t="b">
            <v>1</v>
          </cell>
          <cell r="D167" t="b">
            <v>0</v>
          </cell>
          <cell r="E167" t="b">
            <v>0</v>
          </cell>
          <cell r="F16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7" t="str">
            <v>1day</v>
          </cell>
          <cell r="H167" t="b">
            <v>1</v>
          </cell>
          <cell r="K167" t="b">
            <v>0</v>
          </cell>
          <cell r="L167" t="str">
            <v>Untrained laborers and assistants (that is, characters without any ranks in Profession) earn an average of 1 silver piece per day.</v>
          </cell>
          <cell r="N167" t="b">
            <v>0</v>
          </cell>
        </row>
        <row r="168">
          <cell r="A168" t="str">
            <v>Profession (Mountaineer)</v>
          </cell>
          <cell r="B168" t="str">
            <v>Wis</v>
          </cell>
          <cell r="C168" t="b">
            <v>1</v>
          </cell>
          <cell r="D168" t="b">
            <v>0</v>
          </cell>
          <cell r="E168" t="b">
            <v>0</v>
          </cell>
          <cell r="F16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8" t="str">
            <v>1day</v>
          </cell>
          <cell r="H168" t="b">
            <v>1</v>
          </cell>
          <cell r="K168" t="b">
            <v>0</v>
          </cell>
          <cell r="L168" t="str">
            <v>Untrained laborers and assistants (that is, characters without any ranks in Profession) earn an average of 1 silver piece per day.</v>
          </cell>
          <cell r="N168" t="b">
            <v>0</v>
          </cell>
        </row>
        <row r="169">
          <cell r="A169" t="str">
            <v>Profession (Pearl Bed Diver)</v>
          </cell>
          <cell r="B169" t="str">
            <v>Wis</v>
          </cell>
          <cell r="C169" t="b">
            <v>1</v>
          </cell>
          <cell r="D169" t="b">
            <v>0</v>
          </cell>
          <cell r="E169" t="b">
            <v>0</v>
          </cell>
          <cell r="F16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9" t="str">
            <v>1day</v>
          </cell>
          <cell r="H169" t="b">
            <v>1</v>
          </cell>
          <cell r="K169" t="b">
            <v>0</v>
          </cell>
          <cell r="L169" t="str">
            <v>Untrained laborers and assistants (that is, characters without any ranks in Profession) earn an average of 1 silver piece per day.</v>
          </cell>
          <cell r="N169" t="b">
            <v>0</v>
          </cell>
        </row>
        <row r="170">
          <cell r="A170" t="str">
            <v>Profession (Porter)</v>
          </cell>
          <cell r="B170" t="str">
            <v>Wis</v>
          </cell>
          <cell r="C170" t="b">
            <v>1</v>
          </cell>
          <cell r="D170" t="b">
            <v>0</v>
          </cell>
          <cell r="E170" t="b">
            <v>0</v>
          </cell>
          <cell r="F17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0" t="str">
            <v>1day</v>
          </cell>
          <cell r="H170" t="b">
            <v>1</v>
          </cell>
          <cell r="K170" t="b">
            <v>0</v>
          </cell>
          <cell r="L170" t="str">
            <v>Untrained laborers and assistants (that is, characters without any ranks in Profession) earn an average of 1 silver piece per day.</v>
          </cell>
          <cell r="N170" t="b">
            <v>0</v>
          </cell>
        </row>
        <row r="171">
          <cell r="A171" t="str">
            <v>Profession (Rancher)</v>
          </cell>
          <cell r="B171" t="str">
            <v>Wis</v>
          </cell>
          <cell r="C171" t="b">
            <v>1</v>
          </cell>
          <cell r="D171" t="b">
            <v>0</v>
          </cell>
          <cell r="E171" t="b">
            <v>0</v>
          </cell>
          <cell r="F17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1" t="str">
            <v>1day</v>
          </cell>
          <cell r="H171" t="b">
            <v>1</v>
          </cell>
          <cell r="K171" t="b">
            <v>0</v>
          </cell>
          <cell r="L171" t="str">
            <v>Untrained laborers and assistants (that is, characters without any ranks in Profession) earn an average of 1 silver piece per day.</v>
          </cell>
          <cell r="N171" t="b">
            <v>0</v>
          </cell>
        </row>
        <row r="172">
          <cell r="A172" t="str">
            <v>Profession (Sailor)</v>
          </cell>
          <cell r="B172" t="str">
            <v>Wis</v>
          </cell>
          <cell r="C172" t="b">
            <v>1</v>
          </cell>
          <cell r="D172" t="b">
            <v>0</v>
          </cell>
          <cell r="E172" t="b">
            <v>0</v>
          </cell>
          <cell r="F17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2" t="str">
            <v>1day</v>
          </cell>
          <cell r="H172" t="b">
            <v>1</v>
          </cell>
          <cell r="K172" t="b">
            <v>0</v>
          </cell>
          <cell r="L172" t="str">
            <v>Untrained laborers and assistants (that is, characters without any ranks in Profession) earn an average of 1 silver piece per day.</v>
          </cell>
          <cell r="N172" t="b">
            <v>0</v>
          </cell>
        </row>
        <row r="173">
          <cell r="A173" t="str">
            <v>Profession (Scribe)</v>
          </cell>
          <cell r="B173" t="str">
            <v>Wis</v>
          </cell>
          <cell r="C173" t="b">
            <v>1</v>
          </cell>
          <cell r="D173" t="b">
            <v>0</v>
          </cell>
          <cell r="E173" t="b">
            <v>0</v>
          </cell>
          <cell r="F17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3" t="str">
            <v>1day</v>
          </cell>
          <cell r="H173" t="b">
            <v>1</v>
          </cell>
          <cell r="K173" t="b">
            <v>0</v>
          </cell>
          <cell r="L173" t="str">
            <v>Untrained laborers and assistants (that is, characters without any ranks in Profession) earn an average of 1 silver piece per day.</v>
          </cell>
          <cell r="N173" t="b">
            <v>0</v>
          </cell>
        </row>
        <row r="174">
          <cell r="A174" t="str">
            <v>Profession (Siege Engineer)</v>
          </cell>
          <cell r="B174" t="str">
            <v>Wis</v>
          </cell>
          <cell r="C174" t="b">
            <v>1</v>
          </cell>
          <cell r="D174" t="b">
            <v>0</v>
          </cell>
          <cell r="E174" t="b">
            <v>0</v>
          </cell>
          <cell r="F17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4" t="str">
            <v>1day</v>
          </cell>
          <cell r="H174" t="b">
            <v>1</v>
          </cell>
          <cell r="K174" t="b">
            <v>0</v>
          </cell>
          <cell r="L174" t="str">
            <v>Untrained laborers and assistants (that is, characters without any ranks in Profession) earn an average of 1 silver piece per day.</v>
          </cell>
          <cell r="N174" t="b">
            <v>0</v>
          </cell>
        </row>
        <row r="175">
          <cell r="A175" t="str">
            <v>Profession (Soldier)</v>
          </cell>
          <cell r="B175" t="str">
            <v>Wis</v>
          </cell>
          <cell r="C175" t="b">
            <v>1</v>
          </cell>
          <cell r="D175" t="b">
            <v>0</v>
          </cell>
          <cell r="E175" t="b">
            <v>0</v>
          </cell>
          <cell r="F17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5" t="str">
            <v>1day</v>
          </cell>
          <cell r="H175" t="b">
            <v>1</v>
          </cell>
          <cell r="K175" t="b">
            <v>0</v>
          </cell>
          <cell r="L175" t="str">
            <v>Untrained laborers and assistants (that is, characters without any ranks in Profession) earn an average of 1 silver piece per day.</v>
          </cell>
          <cell r="N175" t="b">
            <v>0</v>
          </cell>
        </row>
        <row r="176">
          <cell r="A176" t="str">
            <v>Profession (Stablehand)</v>
          </cell>
          <cell r="B176" t="str">
            <v>Wis</v>
          </cell>
          <cell r="C176" t="b">
            <v>1</v>
          </cell>
          <cell r="D176" t="b">
            <v>0</v>
          </cell>
          <cell r="E176" t="b">
            <v>0</v>
          </cell>
          <cell r="F17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6" t="str">
            <v>1day</v>
          </cell>
          <cell r="H176" t="b">
            <v>1</v>
          </cell>
          <cell r="K176" t="b">
            <v>0</v>
          </cell>
          <cell r="L176" t="str">
            <v>Untrained laborers and assistants (that is, characters without any ranks in Profession) earn an average of 1 silver piece per day.</v>
          </cell>
          <cell r="N176" t="b">
            <v>0</v>
          </cell>
        </row>
        <row r="177">
          <cell r="A177" t="str">
            <v>Profession (Tanner)</v>
          </cell>
          <cell r="B177" t="str">
            <v>Wis</v>
          </cell>
          <cell r="C177" t="b">
            <v>1</v>
          </cell>
          <cell r="D177" t="b">
            <v>0</v>
          </cell>
          <cell r="E177" t="b">
            <v>0</v>
          </cell>
          <cell r="F17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7" t="str">
            <v>1day</v>
          </cell>
          <cell r="H177" t="b">
            <v>1</v>
          </cell>
          <cell r="K177" t="b">
            <v>0</v>
          </cell>
          <cell r="L177" t="str">
            <v>Untrained laborers and assistants (that is, characters without any ranks in Profession) earn an average of 1 silver piece per day.</v>
          </cell>
          <cell r="N177" t="b">
            <v>0</v>
          </cell>
        </row>
        <row r="178">
          <cell r="A178" t="str">
            <v>Profession (Teamster)</v>
          </cell>
          <cell r="B178" t="str">
            <v>Wis</v>
          </cell>
          <cell r="C178" t="b">
            <v>1</v>
          </cell>
          <cell r="D178" t="b">
            <v>0</v>
          </cell>
          <cell r="E178" t="b">
            <v>0</v>
          </cell>
          <cell r="F17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8" t="str">
            <v>1day</v>
          </cell>
          <cell r="H178" t="b">
            <v>1</v>
          </cell>
          <cell r="K178" t="b">
            <v>0</v>
          </cell>
          <cell r="L178" t="str">
            <v>Untrained laborers and assistants (that is, characters without any ranks in Profession) earn an average of 1 silver piece per day.</v>
          </cell>
          <cell r="N178" t="b">
            <v>0</v>
          </cell>
        </row>
        <row r="179">
          <cell r="A179" t="str">
            <v>Profession (Torturer)</v>
          </cell>
          <cell r="B179" t="str">
            <v>Wis</v>
          </cell>
          <cell r="C179" t="b">
            <v>1</v>
          </cell>
          <cell r="D179" t="b">
            <v>0</v>
          </cell>
          <cell r="E179" t="b">
            <v>0</v>
          </cell>
          <cell r="F17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9" t="str">
            <v>1day</v>
          </cell>
          <cell r="H179" t="b">
            <v>1</v>
          </cell>
          <cell r="K179" t="b">
            <v>0</v>
          </cell>
          <cell r="L179" t="str">
            <v>Untrained laborers and assistants (that is, characters without any ranks in Profession) earn an average of 1 silver piece per day.</v>
          </cell>
          <cell r="N179" t="b">
            <v>0</v>
          </cell>
        </row>
        <row r="180">
          <cell r="A180" t="str">
            <v>Profession (Woodcutter)</v>
          </cell>
          <cell r="B180" t="str">
            <v>Wis</v>
          </cell>
          <cell r="C180" t="b">
            <v>1</v>
          </cell>
          <cell r="D180" t="b">
            <v>0</v>
          </cell>
          <cell r="E180" t="b">
            <v>0</v>
          </cell>
          <cell r="F18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80" t="str">
            <v>1day</v>
          </cell>
          <cell r="H180" t="b">
            <v>1</v>
          </cell>
          <cell r="K180" t="b">
            <v>0</v>
          </cell>
          <cell r="L180" t="str">
            <v>Untrained laborers and assistants (that is, characters without any ranks in Profession) earn an average of 1 silver piece per day.</v>
          </cell>
          <cell r="N180" t="b">
            <v>0</v>
          </cell>
        </row>
        <row r="181">
          <cell r="A181" t="str">
            <v>Psicraft</v>
          </cell>
          <cell r="B181" t="str">
            <v>Int</v>
          </cell>
          <cell r="C181" t="b">
            <v>1</v>
          </cell>
          <cell r="D181" t="b">
            <v>0</v>
          </cell>
          <cell r="E181" t="b">
            <v>0</v>
          </cell>
          <cell r="K181" t="b">
            <v>0</v>
          </cell>
          <cell r="N181" t="b">
            <v>0</v>
          </cell>
        </row>
        <row r="182">
          <cell r="A182" t="str">
            <v>Ride</v>
          </cell>
          <cell r="B182" t="str">
            <v>Dex</v>
          </cell>
          <cell r="C182" t="b">
            <v>0</v>
          </cell>
          <cell r="D182" t="b">
            <v>0</v>
          </cell>
          <cell r="E182" t="b">
            <v>0</v>
          </cell>
          <cell r="F182" t="str">
            <v>See SRD.</v>
          </cell>
          <cell r="G182" t="str">
            <v>move action</v>
          </cell>
          <cell r="H182" t="b">
            <v>1</v>
          </cell>
          <cell r="I182" t="str">
            <v>If you are riding bareback, you take a –5 penalty on Ride checks.
If your mount has a military saddle you get a +2 circumstance bonus on Ride checks related to staying in the saddle.
The Ride skill is a prerequisite for the feats Mounted Archery, Mounted Combat, Ride-By Attack, Spirited Charge,
Trample.
If you have the Animal Affinity feat, you get a +2 bonus on Ride checks.</v>
          </cell>
          <cell r="J182" t="str">
            <v>Handle Animal</v>
          </cell>
          <cell r="K182" t="b">
            <v>0</v>
          </cell>
          <cell r="N182" t="b">
            <v>1</v>
          </cell>
        </row>
        <row r="183">
          <cell r="A183" t="str">
            <v>Search</v>
          </cell>
          <cell r="B183" t="str">
            <v>Int</v>
          </cell>
          <cell r="C183" t="b">
            <v>0</v>
          </cell>
          <cell r="D183" t="b">
            <v>0</v>
          </cell>
          <cell r="E183" t="b">
            <v>0</v>
          </cell>
          <cell r="F183" t="str">
            <v>You generally must be within 10 feet of the object or surface to be searched. The table below gives DCs for typical tasks involving the Search skill.</v>
          </cell>
          <cell r="G183" t="str">
            <v>1 minute</v>
          </cell>
          <cell r="H183" t="b">
            <v>1</v>
          </cell>
          <cell r="I183" t="str">
            <v>An elf has a +2 racial bonus on Search checks, and a half-elf has a +1 racial bonus. An elf (but not a half-elf) who simply passes within 5 feet of a secret or concealed door can make a Search check to find that door.
If you have the Investigator feat, you get a +2 bonus on Search checks.
The spells explosive runes, fire trap, glyph of warding, symbol, and teleportation circle create magic traps that a rogue can find by making a successful Search check and then can attempt to disarm by using Disable Device. Identifying the location of a snare spell has a DC of 23. Spike growth and spike stones create magic traps that can be found using Search, but against which Disable Device checks do not succeed. See the individual spell descriptions for details.
Active abjuration spells within 10 feet of each other for 24 hours or more create barely visible energy fluctuations. These fluctuations give you a +4 bonus on Search checks to locate such abjuration spells.</v>
          </cell>
          <cell r="J183" t="str">
            <v>Knowledge (Architecture and Engineering)</v>
          </cell>
          <cell r="K183" t="b">
            <v>1</v>
          </cell>
          <cell r="N183" t="b">
            <v>0</v>
          </cell>
        </row>
        <row r="184">
          <cell r="A184" t="str">
            <v>Sense Motive</v>
          </cell>
          <cell r="B184" t="str">
            <v>Wis</v>
          </cell>
          <cell r="C184" t="b">
            <v>0</v>
          </cell>
          <cell r="D184" t="b">
            <v>0</v>
          </cell>
          <cell r="E184" t="b">
            <v>0</v>
          </cell>
          <cell r="F184" t="str">
            <v>A successful check lets you avoid being bluffed (see the Bluff skill). You can also use this skill to determine when “something is up” (that is, something odd is going on) or to assess someone’s trustworthiness.</v>
          </cell>
          <cell r="G184" t="str">
            <v>1 minute</v>
          </cell>
          <cell r="H184" t="b">
            <v>0</v>
          </cell>
          <cell r="I184" t="str">
            <v>A ranger gains a bonus on Sense Motive checks when using this skill against a favored enemy.
If you have the Negotiator feat, you get a +2 bonus on Sense Motive checks.</v>
          </cell>
          <cell r="K184" t="b">
            <v>0</v>
          </cell>
          <cell r="N184" t="b">
            <v>0</v>
          </cell>
        </row>
        <row r="185">
          <cell r="A185" t="str">
            <v>Sleight of Hand</v>
          </cell>
          <cell r="B185" t="str">
            <v>Dex</v>
          </cell>
          <cell r="C185" t="b">
            <v>1</v>
          </cell>
          <cell r="D185" t="b">
            <v>1</v>
          </cell>
          <cell r="E185" t="b">
            <v>0</v>
          </cell>
          <cell r="F185" t="str">
            <v>A DC 10 Sleight of Hand check lets you palm a coin-sized, unattended object. Performing a minor feat of legerdemain, such as making a coin disappear, also has a DC of 10 unless an observer is determined to note where the item went.
When you use this skill under close observation, your skill check is opposed by the observer’s Spot check. The observer’s success doesn’t prevent you from performing the action, just from doing it unnoticed.
You can hide a small object (including a light weapon or an easily concealed ranged weapon, such as a dart, sling, or hand crossbow) on your body. Your Sleight of Hand check is opposed by the Spot check of anyone observing you or the Search check of anyone frisking you. In the latter case, the searcher gains a +4 bonus on the Search check, since it’s generally easier to find such an object than to hide it. A dagger is easier to hide than most light weapons, and grants you a +2 bonus on your Sleight of Hand check to conceal it. An extraordinarily small object, such as a coin, shuriken, or ring, grants you a +4 bonus on your Sleight of Hand check to conceal it, and heavy or baggy clothing (such as a cloak) grants you a +2 bonus on the check.
Drawing a hidden weapon is a standard action and doesn’t provoke an attack of opportunity.
If you try to take something from another creature, you must make a DC 20 Sleight of Hand check to obtain it. The opponent makes a Spot check to detect the attempt, opposed by the same Sleight of Hand check result you achieved when you tried to grab the item. An opponent who succeeds on this check notices the attempt, regardless of whether you got the item.
You can also use Sleight of Hand to entertain an audience as though you were using the Perform skill. In such a case, your “act” encompasses elements of legerdemain, juggling, and the like.</v>
          </cell>
          <cell r="G185" t="str">
            <v>standard action</v>
          </cell>
          <cell r="H185" t="b">
            <v>1</v>
          </cell>
          <cell r="I185" t="str">
            <v>If you have the Deft Hands feat, you get a +2 bonus on Sleight of Hand checks.</v>
          </cell>
          <cell r="J185" t="str">
            <v>Bluff</v>
          </cell>
          <cell r="K185" t="b">
            <v>0</v>
          </cell>
          <cell r="L185" t="str">
            <v>An untrained Sleight of Hand check is simply a Dexterity check. Without actual training, you can’t succeed on any Sleight of Hand check with a DC higher than 10, except for hiding an object on your body.</v>
          </cell>
          <cell r="N185" t="b">
            <v>1</v>
          </cell>
        </row>
        <row r="186">
          <cell r="A186" t="str">
            <v>Speak Language</v>
          </cell>
          <cell r="B186" t="str">
            <v>Int</v>
          </cell>
          <cell r="C186" t="b">
            <v>1</v>
          </cell>
          <cell r="D186" t="b">
            <v>0</v>
          </cell>
          <cell r="E186" t="b">
            <v>0</v>
          </cell>
          <cell r="G186" t="str">
            <v>free action</v>
          </cell>
          <cell r="H186" t="b">
            <v>1</v>
          </cell>
          <cell r="K186" t="b">
            <v>0</v>
          </cell>
          <cell r="N186" t="b">
            <v>0</v>
          </cell>
        </row>
        <row r="187">
          <cell r="A187" t="str">
            <v>Spellcraft</v>
          </cell>
          <cell r="B187" t="str">
            <v>Int</v>
          </cell>
          <cell r="C187" t="b">
            <v>1</v>
          </cell>
          <cell r="D187" t="b">
            <v>0</v>
          </cell>
          <cell r="E187" t="b">
            <v>0</v>
          </cell>
          <cell r="F187" t="str">
            <v>You can identify spells and magic effects. The DCs for Spellcraft checks relating to various tasks are summarized on the table above.</v>
          </cell>
          <cell r="G187" t="str">
            <v>free action</v>
          </cell>
          <cell r="H187" t="b">
            <v>1</v>
          </cell>
          <cell r="I187" t="str">
            <v>If you are a specialist wizard, you get a +2 bonus on Spellcraft checks when dealing with a spell or effect from your specialty school. You take a –5 penalty when dealing with a spell or effect from a prohibited school (and some tasks, such as learning a prohibited spell, are just impossible).
If you have the Magical Aptitude feat, you get a +2 bonus on Spellcraft checks.</v>
          </cell>
          <cell r="J187" t="str">
            <v>Knowledge (Arcana), Use Magic Device</v>
          </cell>
          <cell r="K187" t="b">
            <v>0</v>
          </cell>
          <cell r="N187" t="b">
            <v>0</v>
          </cell>
        </row>
        <row r="188">
          <cell r="A188" t="str">
            <v>Spot</v>
          </cell>
          <cell r="B188" t="str">
            <v>Wis</v>
          </cell>
          <cell r="C188" t="b">
            <v>0</v>
          </cell>
          <cell r="D188" t="b">
            <v>0</v>
          </cell>
          <cell r="E188" t="b">
            <v>0</v>
          </cell>
          <cell r="F188" t="str">
            <v>The Spot skill is used primarily to detect characters or creatures who are hiding. Typically, your Spot check is opposed by the Hide check of the creature trying not to be seen. Sometimes a creature isn’t intentionally hiding but is still difficult to see, so a successful Spot check is necessary to notice it.
A Spot check result higher than 20 generally lets you become aware of an invisible creature near you, though you can’t actually see it.
Spot is also used to detect someone in disguise (see the Disguise skill), and to read lips when you can’t hear or understand what someone is saying.
Spot checks may be called for to determine the distance at which an encounter begins. A penalty applies on such checks, depending on the distance between the two individuals or groups, and an additional penalty may apply if the character making the Spot check is distracted (not concentrating on being observant).</v>
          </cell>
          <cell r="G188" t="str">
            <v>free action</v>
          </cell>
          <cell r="H188" t="b">
            <v>1</v>
          </cell>
          <cell r="I188" t="str">
            <v>A fascinated creature takes a –4 penalty on Spot checks made as reactions.
If you have the Alertness feat, you get a +2 bonus on Spot checks.
A ranger gains a bonus on Spot checks when using this skill against a favored enemy.
An elf has a +2 racial bonus on Spot checks.
A half-elf has a +1 racial bonus on Spot checks.
The master of a hawk familiar gains a +3 bonus on Spot checks in daylight or other lighted areas.
The master of an owl familiar gains a +3 bonus on Spot checks in shadowy or other darkened areas.</v>
          </cell>
          <cell r="K188" t="b">
            <v>0</v>
          </cell>
          <cell r="N188" t="b">
            <v>0</v>
          </cell>
        </row>
        <row r="189">
          <cell r="A189" t="str">
            <v>Stabilize Self</v>
          </cell>
          <cell r="B189" t="str">
            <v>Con</v>
          </cell>
          <cell r="C189" t="b">
            <v>1</v>
          </cell>
          <cell r="D189" t="b">
            <v>0</v>
          </cell>
          <cell r="E189" t="b">
            <v>0</v>
          </cell>
          <cell r="K189" t="b">
            <v>0</v>
          </cell>
          <cell r="N189" t="b">
            <v>0</v>
          </cell>
        </row>
        <row r="190">
          <cell r="A190" t="str">
            <v>Survival</v>
          </cell>
          <cell r="B190" t="str">
            <v>Wis</v>
          </cell>
          <cell r="C190" t="b">
            <v>0</v>
          </cell>
          <cell r="D190" t="b">
            <v>0</v>
          </cell>
          <cell r="E190" t="b">
            <v>0</v>
          </cell>
          <cell r="F190" t="str">
            <v>You can keep yourself and others safe and fed in the wild. The table below gives the DCs for various tasks that require Survival checks.
Survival does not allow you to follow difficult tracks unless you are a ranger or have the Track feat (see the Restriction section below).</v>
          </cell>
          <cell r="G190" t="str">
            <v>1 hour</v>
          </cell>
          <cell r="H190" t="b">
            <v>1</v>
          </cell>
          <cell r="I190" t="str">
            <v>If you have 5 or more ranks in Survival, you can automatically determine where true north lies in relation to yourself.
A ranger gains a bonus on Survival checks when using this skill to find or follow the tracks of a favored enemy.
If you have the Self-Sufficient feat, you get a +2 bonus on Survival checks.</v>
          </cell>
          <cell r="J190" t="str">
            <v>Knowledge (Dungeoneering), Knowledge (Nature), Knowledge (Geography), Knowledge (The Planes), Search</v>
          </cell>
          <cell r="K190" t="b">
            <v>1</v>
          </cell>
          <cell r="M190" t="str">
            <v xml:space="preserve">Dir 5+ ranks; Dis 10+ ranks; Dep 12+ ranks </v>
          </cell>
          <cell r="N190" t="b">
            <v>0</v>
          </cell>
        </row>
        <row r="191">
          <cell r="A191" t="str">
            <v>Swim</v>
          </cell>
          <cell r="B191" t="str">
            <v>Str</v>
          </cell>
          <cell r="C191" t="b">
            <v>0</v>
          </cell>
          <cell r="D191" t="b">
            <v>1</v>
          </cell>
          <cell r="E191" t="b">
            <v>1</v>
          </cell>
          <cell r="F191" t="str">
            <v>Make a Swim check once per round while you are in the water. Success means you may swim at up to one-half your speed (as a full-round action) or at one-quarter your speed (as a move action). If you fail by 4 or less, you make no progress through the water. If you fail by 5 or more, you go underwater.
If you are underwater, either because you failed a Swim check or because you are swimming underwater intentionally, you must hold your breath. You can hold your breath for a number of rounds equal to your Constitution score, but only if you do nothing other than take move actions or free actions. If you take a standard action or a full-round action (such as making an attack), the remainder of the duration for which you can hold your breath is reduced by 1 round. (Effectively, a character in combat can hold his or her breath only half as long as normal.) After that period of time, you must make a DC 10 Constitution check every round to continue holding your breath. Each round, the DC for that check increases by 1. If you fail the Constitution check, you begin to drown.</v>
          </cell>
          <cell r="G191" t="str">
            <v>move action</v>
          </cell>
          <cell r="H191" t="b">
            <v>1</v>
          </cell>
          <cell r="I191" t="str">
            <v>Swim checks are subject to double the normal armor check penalty and encumbrance penalty.
If you have the Athletic feat, you get a +2 bonus on Swim checks.
If you have the Endurance feat, you get a +4 bonus on Swim checks made to avoid taking nonlethal damage from fatigue.
A creature with a swim speed can move through water at its indicated speed without making Swim checks. It gains a +8 racial bonus on any Swim check to perform a special action or avoid a hazard. The creature always can choose to take 10 on a Swim check, even if distracted or endangered when swimming. Such a creature can use the run action while swimming, provided that it swims in a straight line.</v>
          </cell>
          <cell r="K191" t="b">
            <v>0</v>
          </cell>
          <cell r="N191" t="b">
            <v>1</v>
          </cell>
        </row>
        <row r="192">
          <cell r="A192" t="str">
            <v>Tumble</v>
          </cell>
          <cell r="B192" t="str">
            <v>Dex</v>
          </cell>
          <cell r="C192" t="b">
            <v>1</v>
          </cell>
          <cell r="D192" t="b">
            <v>1</v>
          </cell>
          <cell r="E192" t="b">
            <v>1</v>
          </cell>
          <cell r="F192" t="str">
            <v>You can land softly when you fall or tumble past opponents. You can also tumble to entertain an audience (as though using the Perform skill).</v>
          </cell>
          <cell r="G192" t="str">
            <v>move action</v>
          </cell>
          <cell r="H192" t="b">
            <v>0</v>
          </cell>
          <cell r="I192" t="str">
            <v>If you have 5 or more ranks in Tumble, you gain a +3 dodge bonus to AC when fighting defensively instead of the usual +2 dodge bonus to AC.
If you have 5 or more ranks in Tumble, you gain a +6 dodge bonus to AC when executing the total defense standard action instead of the usual +4 dodge bonus to AC.
If you have the Acrobatic feat, you get a +2 bonus on Tumble checks.</v>
          </cell>
          <cell r="J192" t="str">
            <v>Jump</v>
          </cell>
          <cell r="K192" t="b">
            <v>0</v>
          </cell>
          <cell r="M192" t="str">
            <v>Avoid AoO:  Opposed Roll vs.Reflex Save</v>
          </cell>
          <cell r="N192" t="b">
            <v>1</v>
          </cell>
        </row>
        <row r="193">
          <cell r="A193" t="str">
            <v>Use Magic Device</v>
          </cell>
          <cell r="B193" t="str">
            <v>Cha</v>
          </cell>
          <cell r="C193" t="b">
            <v>1</v>
          </cell>
          <cell r="D193" t="b">
            <v>0</v>
          </cell>
          <cell r="E193" t="b">
            <v>0</v>
          </cell>
          <cell r="F193" t="str">
            <v>You can use this skill to read a spell or to activate a magic item. Use Magic Device lets you use a magic item as if you had the spell ability or class features of another class, as if you were a different race, or as if you were of a different alignment.
You make a Use Magic Device check each time you activate a device such as a wand. If you are using the check to emulate an alignment or some other quality in an ongoing manner, you need to make the relevant Use Magic Device check once per hour.
You must consciously choose which requirement to emulate. That is, you must know what you are trying to emulate when you make a Use Magic Device check for that purpose.</v>
          </cell>
          <cell r="G193" t="str">
            <v>free action</v>
          </cell>
          <cell r="H193" t="b">
            <v>1</v>
          </cell>
          <cell r="I193" t="str">
            <v>You cannot take 10 with this skill.
You can’t aid another on Use Magic Device checks. Only the user of the item may attempt such a check.
If you have the Magical Aptitude feat, you get a +2 bonus on Use Magic Device checks.</v>
          </cell>
          <cell r="J193" t="str">
            <v>Spellcraft, Decipher Script</v>
          </cell>
          <cell r="K193" t="b">
            <v>1</v>
          </cell>
          <cell r="N193" t="b">
            <v>0</v>
          </cell>
        </row>
        <row r="194">
          <cell r="A194" t="str">
            <v>Use Psionic Device</v>
          </cell>
          <cell r="B194" t="str">
            <v>Cha</v>
          </cell>
          <cell r="C194" t="b">
            <v>1</v>
          </cell>
          <cell r="D194" t="b">
            <v>0</v>
          </cell>
          <cell r="E194" t="b">
            <v>0</v>
          </cell>
          <cell r="K194" t="b">
            <v>1</v>
          </cell>
          <cell r="N194" t="b">
            <v>0</v>
          </cell>
        </row>
        <row r="195">
          <cell r="A195" t="str">
            <v>Use Rope</v>
          </cell>
          <cell r="B195" t="str">
            <v>Dex</v>
          </cell>
          <cell r="C195" t="b">
            <v>0</v>
          </cell>
          <cell r="D195" t="b">
            <v>0</v>
          </cell>
          <cell r="E195" t="b">
            <v>0</v>
          </cell>
          <cell r="F195" t="str">
            <v>Secure a Grappling Hook: Securing a grappling hook requires a Use Rope check (DC 10, +2 for every 10 feet of distance the grappling hook is thrown, to a maximum DC of 20 at 50 feet). Failure by 4 or less indicates that the hook fails to catch and falls, allowing you to try again. Failure by 5 or more indicates that the grappling hook initially holds, but comes loose after 1d4 rounds of supporting weight. This check is made secretly, so that you don’t know whether the rope will hold your weight.
Bind a Character: When you bind another character with a rope, any Escape Artist check that the bound character makes is opposed by your Use Rope check.
You get a +10 bonus on this check because it is easier to bind someone than to escape from bonds. You don’t even make your Use Rope check until someone tries to escape.</v>
          </cell>
          <cell r="G195" t="str">
            <v>standard action</v>
          </cell>
          <cell r="H195" t="b">
            <v>1</v>
          </cell>
          <cell r="I195" t="str">
            <v>A silk rope gives you a +2 circumstance bonus on Use Rope checks. If you cast an animate rope spell on a rope, you get a +2 circumstance bonus on any Use Rope checks you make when using that rope.
These bonuses stack.
If you have the Deft Hands feat, you get a +2 bonus on Use Rope checks.</v>
          </cell>
          <cell r="J195" t="str">
            <v>Escape Artist</v>
          </cell>
          <cell r="K195" t="b">
            <v>0</v>
          </cell>
          <cell r="N195" t="b">
            <v>0</v>
          </cell>
        </row>
        <row r="196">
          <cell r="A196" t="str">
            <v>Write Language</v>
          </cell>
          <cell r="B196" t="str">
            <v>Int</v>
          </cell>
          <cell r="C196" t="b">
            <v>1</v>
          </cell>
          <cell r="D196" t="b">
            <v>0</v>
          </cell>
          <cell r="E196" t="b">
            <v>0</v>
          </cell>
          <cell r="K196" t="b">
            <v>0</v>
          </cell>
          <cell r="N196" t="b">
            <v>0</v>
          </cell>
        </row>
      </sheetData>
      <sheetData sheetId="7">
        <row r="5">
          <cell r="A5" t="str">
            <v>Abyssal Familiar</v>
          </cell>
          <cell r="C5" t="str">
            <v>See entry on p. 12.</v>
          </cell>
          <cell r="D5" t="str">
            <v>Green Ronin</v>
          </cell>
          <cell r="E5" t="str">
            <v xml:space="preserve">AotA </v>
          </cell>
          <cell r="F5">
            <v>12</v>
          </cell>
          <cell r="G5" t="str">
            <v>Special</v>
          </cell>
          <cell r="H5">
            <v>0</v>
          </cell>
          <cell r="I5" t="str">
            <v>No existing familiar, At least 1 corruption</v>
          </cell>
        </row>
        <row r="6">
          <cell r="A6" t="str">
            <v>Acrobatic</v>
          </cell>
          <cell r="C6" t="str">
            <v>+2 to Balance &amp; Tumble checks</v>
          </cell>
          <cell r="D6" t="str">
            <v>FFG</v>
          </cell>
          <cell r="E6" t="str">
            <v xml:space="preserve">TnT </v>
          </cell>
          <cell r="F6">
            <v>34</v>
          </cell>
          <cell r="G6" t="str">
            <v>General</v>
          </cell>
          <cell r="H6">
            <v>1</v>
          </cell>
          <cell r="I6" t="str">
            <v>Dex 15+</v>
          </cell>
        </row>
        <row r="7">
          <cell r="A7" t="str">
            <v>Acrobatic Strike</v>
          </cell>
          <cell r="C7" t="str">
            <v>Full round action (Tumble DC 25) to attack foe while flatfooted.</v>
          </cell>
          <cell r="D7" t="str">
            <v>AEG</v>
          </cell>
          <cell r="E7" t="str">
            <v xml:space="preserve">War </v>
          </cell>
          <cell r="F7">
            <v>44</v>
          </cell>
          <cell r="G7" t="str">
            <v>General</v>
          </cell>
          <cell r="H7">
            <v>2</v>
          </cell>
          <cell r="I7" t="str">
            <v>Dex 13+, Tumble 1+ ranks</v>
          </cell>
        </row>
        <row r="8">
          <cell r="A8" t="str">
            <v>Adaptive Fighting</v>
          </cell>
          <cell r="C8" t="str">
            <v>Make 2nd attack as with double weapon.  (1d6 x2 b)</v>
          </cell>
          <cell r="D8" t="str">
            <v>AEG</v>
          </cell>
          <cell r="E8" t="str">
            <v xml:space="preserve">War </v>
          </cell>
          <cell r="F8">
            <v>44</v>
          </cell>
          <cell r="G8" t="str">
            <v>General</v>
          </cell>
          <cell r="H8">
            <v>1</v>
          </cell>
          <cell r="I8" t="str">
            <v>Power Attack</v>
          </cell>
        </row>
        <row r="9">
          <cell r="A9" t="str">
            <v>Additional Magic Item Space</v>
          </cell>
          <cell r="C9" t="str">
            <v>Can use an extra magical item in one location</v>
          </cell>
          <cell r="D9" t="str">
            <v>WotC</v>
          </cell>
          <cell r="E9" t="str">
            <v xml:space="preserve">ELH </v>
          </cell>
          <cell r="F9">
            <v>50</v>
          </cell>
          <cell r="G9" t="str">
            <v>Epic</v>
          </cell>
          <cell r="H9">
            <v>0</v>
          </cell>
          <cell r="I9" t="str">
            <v>(no requirements)</v>
          </cell>
        </row>
        <row r="10">
          <cell r="A10" t="str">
            <v>Adept Summoner</v>
          </cell>
          <cell r="C10" t="str">
            <v>Summoned creatures stay an extra -2 rounds.  Increases corruption.</v>
          </cell>
          <cell r="D10" t="str">
            <v>Green Ronin</v>
          </cell>
          <cell r="E10" t="str">
            <v xml:space="preserve">AotA </v>
          </cell>
          <cell r="F10">
            <v>12</v>
          </cell>
          <cell r="G10" t="str">
            <v>Special</v>
          </cell>
          <cell r="H10">
            <v>0</v>
          </cell>
        </row>
        <row r="11">
          <cell r="A11" t="str">
            <v>Advanced Construction</v>
          </cell>
          <cell r="C11" t="str">
            <v>Astral constructs created can choose special abilities from an extended list.</v>
          </cell>
          <cell r="D11" t="str">
            <v>WotC</v>
          </cell>
          <cell r="E11" t="str">
            <v>Mind's Eye</v>
          </cell>
          <cell r="F11">
            <v>33</v>
          </cell>
          <cell r="G11" t="str">
            <v>Psionic</v>
          </cell>
          <cell r="H11">
            <v>1</v>
          </cell>
          <cell r="I11" t="str">
            <v>Augment Construction</v>
          </cell>
        </row>
        <row r="12">
          <cell r="A12" t="str">
            <v>Agile Limbs</v>
          </cell>
          <cell r="C12" t="str">
            <v>+2 to Balance and Move Silently.</v>
          </cell>
          <cell r="D12" t="str">
            <v>Malhavoc</v>
          </cell>
          <cell r="E12" t="str">
            <v>www.montecook.com</v>
          </cell>
          <cell r="G12" t="str">
            <v>General</v>
          </cell>
          <cell r="H12">
            <v>0</v>
          </cell>
        </row>
        <row r="13">
          <cell r="A13" t="str">
            <v>Agonising Strike</v>
          </cell>
          <cell r="C13" t="str">
            <v>Stun foe.</v>
          </cell>
          <cell r="D13" t="str">
            <v>MGP</v>
          </cell>
          <cell r="E13" t="str">
            <v xml:space="preserve">TQR </v>
          </cell>
          <cell r="F13">
            <v>46</v>
          </cell>
          <cell r="G13" t="str">
            <v>Rogue</v>
          </cell>
          <cell r="H13">
            <v>1</v>
          </cell>
          <cell r="I13" t="str">
            <v>Painful Strike</v>
          </cell>
        </row>
        <row r="14">
          <cell r="A14" t="str">
            <v>Airy Gallop</v>
          </cell>
          <cell r="C14" t="str">
            <v>DC 15 ride check allows undead mount to "fly".  Check at -2 every 10 minutes.</v>
          </cell>
          <cell r="D14" t="str">
            <v>Green Ronin</v>
          </cell>
          <cell r="E14" t="str">
            <v xml:space="preserve">SCoN </v>
          </cell>
          <cell r="F14">
            <v>53</v>
          </cell>
          <cell r="G14" t="str">
            <v>Undead</v>
          </cell>
          <cell r="H14">
            <v>1</v>
          </cell>
          <cell r="I14" t="str">
            <v>Con --</v>
          </cell>
        </row>
        <row r="15">
          <cell r="A15" t="str">
            <v>Alertness</v>
          </cell>
          <cell r="C15" t="str">
            <v>+2 bonus to Listen and Spot.</v>
          </cell>
          <cell r="D15" t="str">
            <v>WotC</v>
          </cell>
          <cell r="E15" t="str">
            <v xml:space="preserve">PHB </v>
          </cell>
          <cell r="F15">
            <v>80</v>
          </cell>
          <cell r="G15" t="str">
            <v>General</v>
          </cell>
          <cell r="H15">
            <v>0</v>
          </cell>
        </row>
        <row r="16">
          <cell r="A16" t="str">
            <v>All or Nothing</v>
          </cell>
          <cell r="C16" t="str">
            <v>Extra attack at highest BAB during full attack.  Loose standard action &amp; -4 AC next round.</v>
          </cell>
          <cell r="D16" t="str">
            <v>AEG</v>
          </cell>
          <cell r="E16" t="str">
            <v xml:space="preserve">Merc </v>
          </cell>
          <cell r="F16">
            <v>57</v>
          </cell>
          <cell r="G16" t="str">
            <v>General</v>
          </cell>
          <cell r="H16">
            <v>1</v>
          </cell>
          <cell r="I16" t="str">
            <v>BAB 4+</v>
          </cell>
        </row>
        <row r="17">
          <cell r="A17" t="str">
            <v>Ambidexterity</v>
          </cell>
          <cell r="C17" t="str">
            <v>Ignore -4 penalty for using offhand weapon.</v>
          </cell>
          <cell r="D17" t="str">
            <v>WotC</v>
          </cell>
          <cell r="E17" t="str">
            <v xml:space="preserve">PHB </v>
          </cell>
          <cell r="F17">
            <v>80</v>
          </cell>
          <cell r="G17" t="str">
            <v>General</v>
          </cell>
          <cell r="H17">
            <v>1</v>
          </cell>
          <cell r="I17" t="str">
            <v>Dex 15+</v>
          </cell>
        </row>
        <row r="18">
          <cell r="A18" t="str">
            <v>Ambush</v>
          </cell>
          <cell r="C18" t="str">
            <v>+4 bonus to Initiative, Hide, &amp; Move Silently when setting an ambush.</v>
          </cell>
          <cell r="D18" t="str">
            <v>AEG</v>
          </cell>
          <cell r="E18" t="str">
            <v xml:space="preserve">Merc </v>
          </cell>
          <cell r="F18">
            <v>57</v>
          </cell>
          <cell r="G18" t="str">
            <v>General</v>
          </cell>
          <cell r="H18">
            <v>2</v>
          </cell>
          <cell r="I18" t="str">
            <v>BAB 4+, Wis 13+</v>
          </cell>
        </row>
        <row r="19">
          <cell r="A19" t="str">
            <v>Amphibious Assault</v>
          </cell>
          <cell r="C19" t="str">
            <v>Ignore penalties for uneven terrain when in water or on a boat.</v>
          </cell>
          <cell r="D19" t="str">
            <v>AEG</v>
          </cell>
          <cell r="E19" t="str">
            <v xml:space="preserve">Merc </v>
          </cell>
          <cell r="F19">
            <v>57</v>
          </cell>
          <cell r="G19" t="str">
            <v>General</v>
          </cell>
          <cell r="H19">
            <v>0</v>
          </cell>
        </row>
        <row r="20">
          <cell r="A20" t="str">
            <v>Animal Friend</v>
          </cell>
          <cell r="C20" t="str">
            <v>+2 to Animal Empathy &amp; Handle Animal</v>
          </cell>
          <cell r="D20" t="str">
            <v>AEG</v>
          </cell>
          <cell r="E20" t="str">
            <v xml:space="preserve">Dra </v>
          </cell>
          <cell r="F20">
            <v>28</v>
          </cell>
          <cell r="G20" t="str">
            <v>General</v>
          </cell>
          <cell r="H20">
            <v>1</v>
          </cell>
          <cell r="I20" t="str">
            <v>Cha 13+</v>
          </cell>
        </row>
        <row r="21">
          <cell r="A21" t="str">
            <v>Arcane Defense</v>
          </cell>
          <cell r="C21" t="str">
            <v>+2 to saves vs. spells of the chosen school.</v>
          </cell>
          <cell r="D21" t="str">
            <v>WotC</v>
          </cell>
          <cell r="E21" t="str">
            <v xml:space="preserve">TnB </v>
          </cell>
          <cell r="F21">
            <v>38</v>
          </cell>
          <cell r="G21" t="str">
            <v>General</v>
          </cell>
          <cell r="H21">
            <v>0</v>
          </cell>
        </row>
        <row r="22">
          <cell r="A22" t="str">
            <v>Arcane Expert</v>
          </cell>
          <cell r="C22" t="str">
            <v>+2 to Knowledge (arcana) and Use Magic Device checks.</v>
          </cell>
          <cell r="D22" t="str">
            <v>MGP</v>
          </cell>
          <cell r="E22" t="str">
            <v xml:space="preserve">TQR </v>
          </cell>
          <cell r="F22">
            <v>46</v>
          </cell>
          <cell r="G22" t="str">
            <v>General</v>
          </cell>
          <cell r="H22">
            <v>0</v>
          </cell>
        </row>
        <row r="23">
          <cell r="A23" t="str">
            <v>Arcane Fire</v>
          </cell>
          <cell r="C23" t="str">
            <v>Channel spell into magical energy.  (cost: 9th lvl spell on feat selection)</v>
          </cell>
          <cell r="D23" t="str">
            <v>WotC</v>
          </cell>
          <cell r="E23" t="str">
            <v xml:space="preserve">FRCS </v>
          </cell>
          <cell r="F23">
            <v>41</v>
          </cell>
          <cell r="G23" t="str">
            <v>High Arcana</v>
          </cell>
          <cell r="H23">
            <v>2</v>
          </cell>
          <cell r="I23" t="str">
            <v>Archmage</v>
          </cell>
        </row>
        <row r="24">
          <cell r="A24" t="str">
            <v>Arcane Knowledge</v>
          </cell>
          <cell r="C24" t="str">
            <v>Identify magic with Use Magic Device</v>
          </cell>
          <cell r="D24" t="str">
            <v>MGP</v>
          </cell>
          <cell r="E24" t="str">
            <v xml:space="preserve">TQR </v>
          </cell>
          <cell r="F24">
            <v>46</v>
          </cell>
          <cell r="G24" t="str">
            <v>General</v>
          </cell>
          <cell r="H24">
            <v>2</v>
          </cell>
          <cell r="I24" t="str">
            <v>Arcane Sensitivity, Use Magic Device</v>
          </cell>
        </row>
        <row r="25">
          <cell r="A25" t="str">
            <v>Arcane Preparation</v>
          </cell>
          <cell r="C25" t="str">
            <v>Prepare arcane spells (incl. metamagic feats) as a wizard does</v>
          </cell>
          <cell r="D25" t="str">
            <v>WotC</v>
          </cell>
          <cell r="E25" t="str">
            <v xml:space="preserve">TnB </v>
          </cell>
          <cell r="F25">
            <v>38</v>
          </cell>
          <cell r="G25" t="str">
            <v>General</v>
          </cell>
          <cell r="H25">
            <v>2</v>
          </cell>
          <cell r="I25" t="str">
            <v>Bard or Sorcerer</v>
          </cell>
        </row>
        <row r="26">
          <cell r="A26" t="str">
            <v>Arcane Reach</v>
          </cell>
          <cell r="C26" t="str">
            <v>Touch spells now 30' ranged touch.  (cost: 7th lvl spell on feat selection)</v>
          </cell>
          <cell r="D26" t="str">
            <v>WotC</v>
          </cell>
          <cell r="E26" t="str">
            <v xml:space="preserve">FRCS </v>
          </cell>
          <cell r="F26">
            <v>41</v>
          </cell>
          <cell r="G26" t="str">
            <v>High Arcana</v>
          </cell>
          <cell r="H26">
            <v>2</v>
          </cell>
          <cell r="I26" t="str">
            <v>Archmage</v>
          </cell>
        </row>
        <row r="27">
          <cell r="A27" t="str">
            <v>Arcane Schooling</v>
          </cell>
          <cell r="C27" t="str">
            <v>Select arcane spellcasting class; this class is favored for you (1st lvl)</v>
          </cell>
          <cell r="D27" t="str">
            <v>WotC</v>
          </cell>
          <cell r="E27" t="str">
            <v xml:space="preserve">FRCS </v>
          </cell>
          <cell r="F27">
            <v>33</v>
          </cell>
          <cell r="G27" t="str">
            <v>General</v>
          </cell>
          <cell r="H27">
            <v>0</v>
          </cell>
          <cell r="I27" t="str">
            <v>Bard, Sorcerer, or Wizard</v>
          </cell>
        </row>
        <row r="28">
          <cell r="A28" t="str">
            <v>Arcane Sensitivity</v>
          </cell>
          <cell r="C28" t="str">
            <v>Identify magic with Use Magic Device</v>
          </cell>
          <cell r="D28" t="str">
            <v>MGP</v>
          </cell>
          <cell r="E28" t="str">
            <v xml:space="preserve">TQR </v>
          </cell>
          <cell r="F28">
            <v>46</v>
          </cell>
          <cell r="G28" t="str">
            <v>General</v>
          </cell>
          <cell r="H28">
            <v>1</v>
          </cell>
          <cell r="I28" t="str">
            <v>Use Magic Device</v>
          </cell>
        </row>
        <row r="29">
          <cell r="A29" t="str">
            <v>Area of Expertise</v>
          </cell>
          <cell r="C29" t="str">
            <v>+2 to Gather Info &amp; any 1 Knowledge skill.</v>
          </cell>
          <cell r="D29" t="str">
            <v>AEG</v>
          </cell>
          <cell r="E29" t="str">
            <v xml:space="preserve">Dra </v>
          </cell>
          <cell r="F29">
            <v>28</v>
          </cell>
          <cell r="G29" t="str">
            <v>General</v>
          </cell>
          <cell r="H29">
            <v>1</v>
          </cell>
          <cell r="I29" t="str">
            <v>Int 13+</v>
          </cell>
        </row>
        <row r="30">
          <cell r="A30" t="str">
            <v>Armor Focus: Heavy</v>
          </cell>
          <cell r="C30" t="str">
            <v xml:space="preserve">While in heavy armor, +1 dodge bonus to AC, +1 to armor check penalty </v>
          </cell>
          <cell r="D30" t="str">
            <v>AEG</v>
          </cell>
          <cell r="E30" t="str">
            <v xml:space="preserve">Merc </v>
          </cell>
          <cell r="F30">
            <v>57</v>
          </cell>
          <cell r="G30" t="str">
            <v>Fighter</v>
          </cell>
          <cell r="H30">
            <v>1</v>
          </cell>
          <cell r="I30" t="str">
            <v>Armor Proficiency (Heavy)</v>
          </cell>
        </row>
        <row r="31">
          <cell r="A31" t="str">
            <v>Armor Focus: Light</v>
          </cell>
          <cell r="C31" t="str">
            <v xml:space="preserve">While in light armor, +1 dodge bonus to AC, +1 to armor check penalty </v>
          </cell>
          <cell r="D31" t="str">
            <v>AEG</v>
          </cell>
          <cell r="E31" t="str">
            <v xml:space="preserve">Merc </v>
          </cell>
          <cell r="F31">
            <v>57</v>
          </cell>
          <cell r="G31" t="str">
            <v>Fighter</v>
          </cell>
          <cell r="H31">
            <v>1</v>
          </cell>
          <cell r="I31" t="str">
            <v>Armor Proficiency (Light)</v>
          </cell>
        </row>
        <row r="32">
          <cell r="A32" t="str">
            <v>Armor Focus: Medium</v>
          </cell>
          <cell r="C32" t="str">
            <v xml:space="preserve">While in medium armor, +1 dodge bonus to AC, +1 to armor check penalty </v>
          </cell>
          <cell r="D32" t="str">
            <v>AEG</v>
          </cell>
          <cell r="E32" t="str">
            <v xml:space="preserve">Merc </v>
          </cell>
          <cell r="F32">
            <v>57</v>
          </cell>
          <cell r="G32" t="str">
            <v>Fighter</v>
          </cell>
          <cell r="H32">
            <v>1</v>
          </cell>
          <cell r="I32" t="str">
            <v>Armor Proficiency (Medium)</v>
          </cell>
        </row>
        <row r="33">
          <cell r="A33" t="str">
            <v>Armor Proficiency (Heavy)</v>
          </cell>
          <cell r="C33" t="str">
            <v>You can now use Heavy armor without a penalty.</v>
          </cell>
          <cell r="D33" t="str">
            <v>WotC</v>
          </cell>
          <cell r="E33" t="str">
            <v xml:space="preserve">PHB </v>
          </cell>
          <cell r="F33">
            <v>80</v>
          </cell>
          <cell r="G33" t="str">
            <v>General</v>
          </cell>
          <cell r="H33">
            <v>2</v>
          </cell>
          <cell r="I33" t="str">
            <v>Armor Proficiency (Light), Armor Proficiency (Medium)</v>
          </cell>
        </row>
        <row r="34">
          <cell r="A34" t="str">
            <v>Armor Proficiency (Light)</v>
          </cell>
          <cell r="C34" t="str">
            <v>You can now use Light armor without a penalty.</v>
          </cell>
          <cell r="D34" t="str">
            <v>WotC</v>
          </cell>
          <cell r="E34" t="str">
            <v xml:space="preserve">PHB </v>
          </cell>
          <cell r="F34">
            <v>80</v>
          </cell>
          <cell r="G34" t="str">
            <v>General</v>
          </cell>
          <cell r="H34">
            <v>0</v>
          </cell>
        </row>
        <row r="35">
          <cell r="A35" t="str">
            <v>Armor Proficiency (Medium)</v>
          </cell>
          <cell r="C35" t="str">
            <v>You can now use Medium armor without a penalty.</v>
          </cell>
          <cell r="D35" t="str">
            <v>WotC</v>
          </cell>
          <cell r="E35" t="str">
            <v xml:space="preserve">PHB </v>
          </cell>
          <cell r="F35">
            <v>80</v>
          </cell>
          <cell r="G35" t="str">
            <v>General</v>
          </cell>
          <cell r="H35">
            <v>1</v>
          </cell>
          <cell r="I35" t="str">
            <v>Armor Proficiency (Light)</v>
          </cell>
        </row>
        <row r="36">
          <cell r="A36" t="str">
            <v>Armor Skin</v>
          </cell>
          <cell r="C36" t="str">
            <v>+2 natural armor, can be stacked; See ref.</v>
          </cell>
          <cell r="D36" t="str">
            <v>WotC</v>
          </cell>
          <cell r="E36" t="str">
            <v xml:space="preserve">ELH </v>
          </cell>
          <cell r="F36">
            <v>50</v>
          </cell>
          <cell r="G36" t="str">
            <v>Epic</v>
          </cell>
          <cell r="H36">
            <v>0</v>
          </cell>
          <cell r="I36" t="str">
            <v>(no requirements)</v>
          </cell>
        </row>
        <row r="37">
          <cell r="A37" t="str">
            <v>Artisan</v>
          </cell>
          <cell r="C37" t="str">
            <v>+2 bonus to 3 craft skills.  Must have ranks in the skills chosen.</v>
          </cell>
          <cell r="D37" t="str">
            <v>Green Ronin</v>
          </cell>
          <cell r="E37" t="str">
            <v xml:space="preserve">HnH </v>
          </cell>
          <cell r="F37">
            <v>14</v>
          </cell>
          <cell r="G37" t="str">
            <v>General</v>
          </cell>
          <cell r="H37">
            <v>0</v>
          </cell>
          <cell r="I37" t="str">
            <v>Craft (any 3 different crafts) 1+ ranks</v>
          </cell>
        </row>
        <row r="38">
          <cell r="A38" t="str">
            <v>Artist</v>
          </cell>
          <cell r="C38" t="str">
            <v>+2 to Perform and one Craft skill which involves art</v>
          </cell>
          <cell r="D38" t="str">
            <v>WotC</v>
          </cell>
          <cell r="E38" t="str">
            <v xml:space="preserve">FRCS </v>
          </cell>
          <cell r="F38">
            <v>33</v>
          </cell>
          <cell r="G38" t="str">
            <v>General</v>
          </cell>
          <cell r="H38">
            <v>0</v>
          </cell>
        </row>
        <row r="39">
          <cell r="A39" t="str">
            <v>Aspect of Command</v>
          </cell>
          <cell r="C39" t="str">
            <v>+2 bonus to your Enchantment DCs &amp; your Leadership score (if any).</v>
          </cell>
          <cell r="D39" t="str">
            <v>Green Ronin</v>
          </cell>
          <cell r="E39" t="str">
            <v xml:space="preserve">HnH </v>
          </cell>
          <cell r="F39">
            <v>14</v>
          </cell>
          <cell r="G39" t="str">
            <v>Bloodgift</v>
          </cell>
          <cell r="H39">
            <v>2</v>
          </cell>
          <cell r="I39" t="str">
            <v>Cha 14+, Drakeblood</v>
          </cell>
        </row>
        <row r="40">
          <cell r="A40" t="str">
            <v>Aspect of Fear</v>
          </cell>
          <cell r="C40" t="e">
            <v>#REF!</v>
          </cell>
          <cell r="D40" t="str">
            <v>Green Ronin</v>
          </cell>
          <cell r="E40" t="str">
            <v xml:space="preserve">HnH </v>
          </cell>
          <cell r="F40">
            <v>14</v>
          </cell>
          <cell r="G40" t="str">
            <v>Bloodgift</v>
          </cell>
          <cell r="H40">
            <v>3</v>
          </cell>
          <cell r="I40" t="str">
            <v>Cha 16+, Drakeblood, Aspect of Command</v>
          </cell>
        </row>
        <row r="41">
          <cell r="A41" t="str">
            <v>Assault Formation</v>
          </cell>
          <cell r="C41" t="str">
            <v>+2 bonus to hit &amp; AC while charging in a wedge.</v>
          </cell>
          <cell r="D41" t="str">
            <v>AEG</v>
          </cell>
          <cell r="E41" t="str">
            <v xml:space="preserve">Merc </v>
          </cell>
          <cell r="F41">
            <v>57</v>
          </cell>
          <cell r="G41" t="str">
            <v>General</v>
          </cell>
          <cell r="H41">
            <v>3</v>
          </cell>
          <cell r="I41" t="str">
            <v>BAB 4+, Power Attack, Improved Bull Rush</v>
          </cell>
        </row>
        <row r="42">
          <cell r="A42" t="str">
            <v>Astonishing Reflexes</v>
          </cell>
          <cell r="C42" t="str">
            <v>+2 bonus to Reflex saves; Stacks with Lightning Reflexes.</v>
          </cell>
          <cell r="D42" t="str">
            <v>AEG</v>
          </cell>
          <cell r="E42" t="str">
            <v xml:space="preserve">Merc </v>
          </cell>
          <cell r="F42">
            <v>58</v>
          </cell>
          <cell r="G42" t="str">
            <v>General</v>
          </cell>
          <cell r="H42">
            <v>1</v>
          </cell>
          <cell r="I42" t="str">
            <v>Lightning Reflexes</v>
          </cell>
        </row>
        <row r="43">
          <cell r="A43" t="str">
            <v>Athleticism</v>
          </cell>
          <cell r="C43" t="str">
            <v>You gain a +2 bonus to Climb and Jump checks</v>
          </cell>
          <cell r="D43" t="str">
            <v>Malhavoc</v>
          </cell>
          <cell r="E43" t="str">
            <v>www.montecook.com</v>
          </cell>
          <cell r="G43" t="str">
            <v>General</v>
          </cell>
          <cell r="H43">
            <v>0</v>
          </cell>
        </row>
        <row r="44">
          <cell r="A44" t="str">
            <v>Attune Gem</v>
          </cell>
          <cell r="C44" t="str">
            <v>Store arcane spells in a gem.</v>
          </cell>
          <cell r="D44" t="str">
            <v>WotC</v>
          </cell>
          <cell r="E44" t="str">
            <v xml:space="preserve">MoF </v>
          </cell>
          <cell r="F44">
            <v>21</v>
          </cell>
          <cell r="G44" t="str">
            <v>Item Creation</v>
          </cell>
          <cell r="H44">
            <v>3</v>
          </cell>
          <cell r="I44" t="str">
            <v>Int 13+, Craft (Gemcutting) 1+ ranks, Arcane Spellcaster Level 3+</v>
          </cell>
        </row>
        <row r="45">
          <cell r="A45" t="str">
            <v>Attunement</v>
          </cell>
          <cell r="C45" t="e">
            <v>#REF!</v>
          </cell>
          <cell r="D45" t="str">
            <v>AEG</v>
          </cell>
          <cell r="E45" t="str">
            <v xml:space="preserve">Merc </v>
          </cell>
          <cell r="F45">
            <v>58</v>
          </cell>
          <cell r="G45" t="str">
            <v>General</v>
          </cell>
          <cell r="H45">
            <v>2</v>
          </cell>
          <cell r="I45" t="str">
            <v>Spellcaster Level 3+, Wis 13+</v>
          </cell>
        </row>
        <row r="46">
          <cell r="A46" t="str">
            <v>Augment Construction</v>
          </cell>
          <cell r="C46" t="str">
            <v>Astral constructs created: +1 HP/die, +1 attack and dmg.</v>
          </cell>
          <cell r="D46" t="str">
            <v>Piazo</v>
          </cell>
          <cell r="E46" t="str">
            <v>Dragon #287</v>
          </cell>
          <cell r="F46">
            <v>54</v>
          </cell>
          <cell r="G46" t="str">
            <v>Psionic</v>
          </cell>
          <cell r="H46">
            <v>1</v>
          </cell>
          <cell r="I46" t="str">
            <v>Spellcaster Level 2+</v>
          </cell>
        </row>
        <row r="47">
          <cell r="A47" t="str">
            <v>Augment Summoning</v>
          </cell>
          <cell r="C47" t="str">
            <v>Creatures summoned: +1 HP/die, +1 attack and dmg.</v>
          </cell>
          <cell r="D47" t="str">
            <v>WotC</v>
          </cell>
          <cell r="E47" t="str">
            <v xml:space="preserve">MoF </v>
          </cell>
          <cell r="F47">
            <v>21</v>
          </cell>
          <cell r="G47" t="str">
            <v>General</v>
          </cell>
          <cell r="H47">
            <v>0</v>
          </cell>
        </row>
        <row r="48">
          <cell r="A48" t="str">
            <v>Augmented Alchemy</v>
          </cell>
          <cell r="C48" t="str">
            <v>Can make stronger Alchemical items; See ref.</v>
          </cell>
          <cell r="D48" t="str">
            <v>WotC</v>
          </cell>
          <cell r="E48" t="str">
            <v xml:space="preserve">ELH </v>
          </cell>
          <cell r="F48">
            <v>50</v>
          </cell>
          <cell r="G48" t="str">
            <v>Epic</v>
          </cell>
          <cell r="H48">
            <v>2</v>
          </cell>
          <cell r="I48" t="str">
            <v>Int 21, 24 Alchemy Ranks</v>
          </cell>
        </row>
        <row r="49">
          <cell r="A49" t="str">
            <v>Automatic Quicken Spell</v>
          </cell>
          <cell r="C49" t="str">
            <v>Quicken 0-3rd, or lowest 3 spell levels</v>
          </cell>
          <cell r="D49" t="str">
            <v>WotC</v>
          </cell>
          <cell r="E49" t="str">
            <v xml:space="preserve">ELH </v>
          </cell>
          <cell r="F49">
            <v>50</v>
          </cell>
          <cell r="G49" t="str">
            <v>Epic</v>
          </cell>
          <cell r="H49">
            <v>3</v>
          </cell>
          <cell r="I49" t="str">
            <v>Quicken Spell, Spellcraft 30 ranks, 9th level spells</v>
          </cell>
        </row>
        <row r="50">
          <cell r="A50" t="str">
            <v>Automatic Silent Spell</v>
          </cell>
          <cell r="C50" t="str">
            <v>Silence 0-3rd, or lowest 3 spell levels</v>
          </cell>
          <cell r="D50" t="str">
            <v>WotC</v>
          </cell>
          <cell r="E50" t="str">
            <v xml:space="preserve">ELH </v>
          </cell>
          <cell r="F50">
            <v>51</v>
          </cell>
          <cell r="G50" t="str">
            <v>Epic</v>
          </cell>
          <cell r="H50">
            <v>3</v>
          </cell>
          <cell r="I50" t="str">
            <v>Silent Spell, Spellcraft 24 ranks, 9th level spells</v>
          </cell>
        </row>
        <row r="51">
          <cell r="A51" t="str">
            <v>Automatic Still Spell</v>
          </cell>
          <cell r="C51" t="str">
            <v>Stilled 0-3rd, or lowest 3 spell levels</v>
          </cell>
          <cell r="D51" t="str">
            <v>WotC</v>
          </cell>
          <cell r="E51" t="str">
            <v xml:space="preserve">ELH </v>
          </cell>
          <cell r="F51">
            <v>51</v>
          </cell>
          <cell r="G51" t="str">
            <v>Epic</v>
          </cell>
          <cell r="H51">
            <v>3</v>
          </cell>
          <cell r="I51" t="str">
            <v>Still Spell, Spellcraft 27 ranks, 9th level spells</v>
          </cell>
        </row>
        <row r="52">
          <cell r="A52" t="str">
            <v>Back Alley Brawler</v>
          </cell>
          <cell r="C52" t="str">
            <v>Enhanced unarmed attacks.</v>
          </cell>
          <cell r="D52" t="str">
            <v>MGP</v>
          </cell>
          <cell r="E52" t="str">
            <v xml:space="preserve">TQR </v>
          </cell>
          <cell r="F52">
            <v>46</v>
          </cell>
          <cell r="G52" t="str">
            <v>Rogue</v>
          </cell>
          <cell r="H52">
            <v>1</v>
          </cell>
          <cell r="I52" t="str">
            <v>BAB 2+</v>
          </cell>
        </row>
        <row r="53">
          <cell r="A53" t="str">
            <v>Back-to-Back</v>
          </cell>
          <cell r="C53" t="str">
            <v>When adjacent to an ally with this feat, you cannot be flanked.</v>
          </cell>
          <cell r="D53" t="str">
            <v>Green Ronin</v>
          </cell>
          <cell r="E53" t="str">
            <v xml:space="preserve">HnH </v>
          </cell>
          <cell r="F53">
            <v>14</v>
          </cell>
          <cell r="G53" t="str">
            <v>General</v>
          </cell>
          <cell r="H53">
            <v>1</v>
          </cell>
          <cell r="I53" t="str">
            <v>BAB 1+</v>
          </cell>
        </row>
        <row r="54">
          <cell r="A54" t="str">
            <v>Bane of Enemies</v>
          </cell>
          <cell r="C54" t="str">
            <v>Any weapon wielded against favored enemy is treated as Bane, does not stack</v>
          </cell>
          <cell r="D54" t="str">
            <v>WotC</v>
          </cell>
          <cell r="E54" t="str">
            <v xml:space="preserve">ELH </v>
          </cell>
          <cell r="F54">
            <v>51</v>
          </cell>
          <cell r="G54" t="str">
            <v>Epic</v>
          </cell>
          <cell r="H54">
            <v>2</v>
          </cell>
          <cell r="I54" t="str">
            <v>Survival 24 ranks, 5 favored enemies</v>
          </cell>
        </row>
        <row r="55">
          <cell r="A55" t="str">
            <v>Battle Cry</v>
          </cell>
          <cell r="C55" t="str">
            <v>-1/day grants allies within 50' +1 bonus to hit &amp; save vs. fear for 1d5 rounds.</v>
          </cell>
          <cell r="D55" t="str">
            <v>AEG</v>
          </cell>
          <cell r="E55" t="str">
            <v xml:space="preserve">Merc </v>
          </cell>
          <cell r="F55">
            <v>58</v>
          </cell>
          <cell r="G55" t="str">
            <v>General</v>
          </cell>
          <cell r="H55">
            <v>2</v>
          </cell>
          <cell r="I55" t="str">
            <v>BAB 4+, Cha 13+</v>
          </cell>
        </row>
        <row r="56">
          <cell r="A56" t="str">
            <v>Beast Companion (W)</v>
          </cell>
          <cell r="C56" t="str">
            <v>As druid animal companion, but applies to Beasts</v>
          </cell>
          <cell r="D56" t="str">
            <v>WotC</v>
          </cell>
          <cell r="E56" t="str">
            <v xml:space="preserve">ELH </v>
          </cell>
          <cell r="F56">
            <v>51</v>
          </cell>
          <cell r="G56" t="str">
            <v>Epic</v>
          </cell>
          <cell r="H56">
            <v>3</v>
          </cell>
          <cell r="I56" t="str">
            <v>Beast Wild Shape, Knowledge (Nature) 24 ranks, Wild Shape 6+/day</v>
          </cell>
        </row>
        <row r="57">
          <cell r="A57" t="str">
            <v>Beast Wild Shape (W)</v>
          </cell>
          <cell r="C57" t="str">
            <v>Can Wild Shape into a Beast, gaining (Ex) abilities</v>
          </cell>
          <cell r="D57" t="str">
            <v>WotC</v>
          </cell>
          <cell r="E57" t="str">
            <v xml:space="preserve">ELH </v>
          </cell>
          <cell r="F57">
            <v>51</v>
          </cell>
          <cell r="G57" t="str">
            <v>Epic</v>
          </cell>
          <cell r="H57">
            <v>2</v>
          </cell>
          <cell r="I57" t="str">
            <v>Knowledge (Nature) 24 ranks, Wild Shape 6+/day</v>
          </cell>
        </row>
        <row r="58">
          <cell r="A58" t="str">
            <v>Blast Infidel</v>
          </cell>
          <cell r="C58" t="str">
            <v>Spell inflicting/channeling negative energy are Maximized.</v>
          </cell>
          <cell r="D58" t="str">
            <v>WotC</v>
          </cell>
          <cell r="E58" t="str">
            <v xml:space="preserve">FRCS </v>
          </cell>
          <cell r="F58">
            <v>48</v>
          </cell>
          <cell r="G58" t="str">
            <v>Special Ability</v>
          </cell>
          <cell r="H58">
            <v>2</v>
          </cell>
          <cell r="I58" t="str">
            <v>Hierophant</v>
          </cell>
        </row>
        <row r="59">
          <cell r="A59" t="str">
            <v>Blind Casting</v>
          </cell>
          <cell r="C59" t="str">
            <v>Reroll miss chance; Melee att: no +2 AC, loss of DEX; half move penalty</v>
          </cell>
          <cell r="D59" t="str">
            <v>AEG</v>
          </cell>
          <cell r="E59" t="str">
            <v xml:space="preserve">Dun </v>
          </cell>
          <cell r="F59">
            <v>81</v>
          </cell>
          <cell r="G59" t="str">
            <v>General</v>
          </cell>
          <cell r="H59">
            <v>0</v>
          </cell>
        </row>
        <row r="60">
          <cell r="A60" t="str">
            <v>Blind Casting</v>
          </cell>
          <cell r="C60" t="str">
            <v>Reroll miss chance for spell from concealment.</v>
          </cell>
          <cell r="D60" t="str">
            <v>AEG</v>
          </cell>
          <cell r="E60" t="str">
            <v xml:space="preserve">Merc </v>
          </cell>
          <cell r="F60">
            <v>58</v>
          </cell>
          <cell r="G60" t="str">
            <v>General</v>
          </cell>
          <cell r="H60">
            <v>1</v>
          </cell>
          <cell r="I60" t="str">
            <v>Blind-Fight</v>
          </cell>
        </row>
        <row r="61">
          <cell r="A61" t="str">
            <v>Blind-Fight</v>
          </cell>
          <cell r="C61" t="str">
            <v>Reroll miss chance; Melee att: no +2 AC, loss of DEX; half move penalty</v>
          </cell>
          <cell r="D61" t="str">
            <v>WotC</v>
          </cell>
          <cell r="E61" t="str">
            <v xml:space="preserve">PHB </v>
          </cell>
          <cell r="F61">
            <v>80</v>
          </cell>
          <cell r="G61" t="str">
            <v>General</v>
          </cell>
          <cell r="H61">
            <v>0</v>
          </cell>
        </row>
        <row r="62">
          <cell r="A62" t="str">
            <v>Blinding Speed</v>
          </cell>
          <cell r="C62" t="str">
            <v>Haste for up to 5 rnds/day, use as free action, can be stacked</v>
          </cell>
          <cell r="D62" t="str">
            <v>WotC</v>
          </cell>
          <cell r="E62" t="str">
            <v xml:space="preserve">ELH </v>
          </cell>
          <cell r="F62">
            <v>51</v>
          </cell>
          <cell r="G62" t="str">
            <v>Epic</v>
          </cell>
          <cell r="H62">
            <v>1</v>
          </cell>
          <cell r="I62" t="str">
            <v>Dex 25+</v>
          </cell>
        </row>
        <row r="63">
          <cell r="A63" t="str">
            <v>Blinding Strike</v>
          </cell>
          <cell r="C63" t="str">
            <v>Blind foe as full attack.</v>
          </cell>
          <cell r="D63" t="str">
            <v>MGP</v>
          </cell>
          <cell r="E63" t="str">
            <v xml:space="preserve">TQR </v>
          </cell>
          <cell r="F63">
            <v>47</v>
          </cell>
          <cell r="G63" t="str">
            <v>Rogue</v>
          </cell>
          <cell r="H63">
            <v>2</v>
          </cell>
          <cell r="I63" t="str">
            <v>Back Alley Brawler, BAB 2+</v>
          </cell>
        </row>
        <row r="64">
          <cell r="A64" t="str">
            <v>Blindsight, 5-foot Radius</v>
          </cell>
          <cell r="C64" t="str">
            <v>Blindsight within 5'</v>
          </cell>
          <cell r="D64" t="str">
            <v>WotC</v>
          </cell>
          <cell r="E64" t="str">
            <v xml:space="preserve">SnF </v>
          </cell>
          <cell r="F64">
            <v>5</v>
          </cell>
          <cell r="G64" t="str">
            <v>General</v>
          </cell>
          <cell r="H64">
            <v>0</v>
          </cell>
        </row>
        <row r="65">
          <cell r="A65" t="str">
            <v>Blood Frenzy</v>
          </cell>
          <cell r="C65" t="str">
            <v>4/day gain +2 natural AC &amp; DR 2/--.</v>
          </cell>
          <cell r="D65" t="str">
            <v>AEG</v>
          </cell>
          <cell r="E65" t="str">
            <v xml:space="preserve">Merc </v>
          </cell>
          <cell r="F65">
            <v>58</v>
          </cell>
          <cell r="G65" t="str">
            <v>General</v>
          </cell>
          <cell r="H65">
            <v>2</v>
          </cell>
          <cell r="I65" t="str">
            <v>BAB 8+, Blood Lust</v>
          </cell>
        </row>
        <row r="66">
          <cell r="A66" t="str">
            <v>Blood Lust</v>
          </cell>
          <cell r="C66" t="str">
            <v>-1/day +2 Str &amp; Con, +1 bonus to Will saves; -1 AC, loose Dex bonus.</v>
          </cell>
          <cell r="D66" t="str">
            <v>AEG</v>
          </cell>
          <cell r="E66" t="str">
            <v xml:space="preserve">Merc </v>
          </cell>
          <cell r="F66">
            <v>58</v>
          </cell>
          <cell r="G66" t="str">
            <v>General</v>
          </cell>
          <cell r="H66">
            <v>3</v>
          </cell>
          <cell r="I66" t="str">
            <v>BAB 4+, Iron Will, Toughness</v>
          </cell>
        </row>
        <row r="67">
          <cell r="A67" t="str">
            <v>Blood of Magic</v>
          </cell>
          <cell r="C67" t="str">
            <v>-2/day can cast spells affected by Metamagic Feats as a standard action.</v>
          </cell>
          <cell r="D67" t="str">
            <v>Green Ronin</v>
          </cell>
          <cell r="E67" t="str">
            <v xml:space="preserve">HnH </v>
          </cell>
          <cell r="F67">
            <v>14</v>
          </cell>
          <cell r="G67" t="str">
            <v>Bloodgift, Metamagic</v>
          </cell>
          <cell r="H67">
            <v>2</v>
          </cell>
          <cell r="I67" t="str">
            <v>Drakeblood, any 2 Metamagic Feats, ability to cast Cha based arcane spells</v>
          </cell>
        </row>
        <row r="68">
          <cell r="A68" t="str">
            <v>Blooded</v>
          </cell>
          <cell r="C68" t="str">
            <v>+2 to Initiative; +2 to Spot checks</v>
          </cell>
          <cell r="D68" t="str">
            <v>WotC</v>
          </cell>
          <cell r="E68" t="str">
            <v xml:space="preserve">FRCS </v>
          </cell>
          <cell r="F68">
            <v>33</v>
          </cell>
          <cell r="G68" t="str">
            <v>General</v>
          </cell>
          <cell r="H68">
            <v>0</v>
          </cell>
        </row>
        <row r="69">
          <cell r="A69" t="str">
            <v>Bloodline of Fire</v>
          </cell>
          <cell r="C69" t="str">
            <v>+4 save vs. Fire effects; +2 DC for any Sorc spells w/ the "Fire" descriptor (1st lvl)</v>
          </cell>
          <cell r="D69" t="str">
            <v>WotC</v>
          </cell>
          <cell r="E69" t="str">
            <v xml:space="preserve">FRCS </v>
          </cell>
          <cell r="F69">
            <v>34</v>
          </cell>
          <cell r="G69" t="str">
            <v>General</v>
          </cell>
          <cell r="H69">
            <v>0</v>
          </cell>
        </row>
        <row r="70">
          <cell r="A70" t="str">
            <v>Boar's Charge</v>
          </cell>
          <cell r="C70" t="str">
            <v>Don't need to move before making an overrun attempt.</v>
          </cell>
          <cell r="D70" t="str">
            <v>Green Ronin</v>
          </cell>
          <cell r="E70" t="str">
            <v xml:space="preserve">HnH </v>
          </cell>
          <cell r="F70">
            <v>15</v>
          </cell>
          <cell r="G70" t="str">
            <v>General</v>
          </cell>
          <cell r="H70">
            <v>1</v>
          </cell>
          <cell r="I70" t="str">
            <v>Str 13+</v>
          </cell>
        </row>
        <row r="71">
          <cell r="A71" t="str">
            <v>Body Fuel</v>
          </cell>
          <cell r="C71" t="str">
            <v>Temporarily "burn" ability points to boost power points.</v>
          </cell>
          <cell r="D71" t="str">
            <v>WotC</v>
          </cell>
          <cell r="E71" t="str">
            <v xml:space="preserve">PsiHB </v>
          </cell>
          <cell r="F71">
            <v>24</v>
          </cell>
          <cell r="G71" t="str">
            <v>Psionic</v>
          </cell>
          <cell r="H71">
            <v>2</v>
          </cell>
          <cell r="I71" t="str">
            <v>Inner Strength, Talented</v>
          </cell>
        </row>
        <row r="72">
          <cell r="A72" t="str">
            <v>Body Tackle</v>
          </cell>
          <cell r="C72" t="str">
            <v>+4 bonus to hit &amp; opposed Str for trip attacks.  Foe cannot trip you back.</v>
          </cell>
          <cell r="D72" t="str">
            <v>AEG</v>
          </cell>
          <cell r="E72" t="str">
            <v xml:space="preserve">Merc </v>
          </cell>
          <cell r="F72">
            <v>59</v>
          </cell>
          <cell r="G72" t="str">
            <v>General</v>
          </cell>
          <cell r="H72">
            <v>2</v>
          </cell>
          <cell r="I72" t="str">
            <v>Dex 13+, Power Attack</v>
          </cell>
        </row>
        <row r="73">
          <cell r="A73" t="str">
            <v>Bonus Domain</v>
          </cell>
          <cell r="C73" t="str">
            <v>Choose one additional Domain to choose spells from; Can be stacked</v>
          </cell>
          <cell r="D73" t="str">
            <v>WotC</v>
          </cell>
          <cell r="E73" t="str">
            <v xml:space="preserve">ELH </v>
          </cell>
          <cell r="F73">
            <v>51</v>
          </cell>
          <cell r="G73" t="str">
            <v>Epic</v>
          </cell>
          <cell r="H73">
            <v>2</v>
          </cell>
          <cell r="I73" t="str">
            <v>Wis 21, 9th level Divine spells</v>
          </cell>
        </row>
        <row r="74">
          <cell r="A74" t="str">
            <v>Bootlicker</v>
          </cell>
          <cell r="C74" t="str">
            <v>+3 to Bluff &amp; Diplomacy while groveling/begging/pleading</v>
          </cell>
          <cell r="D74" t="str">
            <v>AEG</v>
          </cell>
          <cell r="E74" t="str">
            <v xml:space="preserve">Evil </v>
          </cell>
          <cell r="F74">
            <v>58</v>
          </cell>
          <cell r="G74" t="str">
            <v>General</v>
          </cell>
          <cell r="H74">
            <v>0</v>
          </cell>
        </row>
        <row r="75">
          <cell r="A75" t="str">
            <v>Break Charge</v>
          </cell>
          <cell r="C75" t="str">
            <v>+1 bonus to hit &amp; to your AC against chargers.  Can use 1/round.</v>
          </cell>
          <cell r="D75" t="str">
            <v>AEG</v>
          </cell>
          <cell r="E75" t="str">
            <v xml:space="preserve">Merc </v>
          </cell>
          <cell r="F75">
            <v>59</v>
          </cell>
          <cell r="G75" t="str">
            <v>General</v>
          </cell>
          <cell r="H75">
            <v>1</v>
          </cell>
          <cell r="I75" t="str">
            <v>BAB 4+</v>
          </cell>
        </row>
        <row r="76">
          <cell r="A76" t="str">
            <v>Brew Potion</v>
          </cell>
          <cell r="C76" t="str">
            <v>You can brew potions (spells up to 3rd level).</v>
          </cell>
          <cell r="D76" t="str">
            <v>WotC</v>
          </cell>
          <cell r="E76" t="str">
            <v xml:space="preserve">PHB </v>
          </cell>
          <cell r="F76">
            <v>80</v>
          </cell>
          <cell r="G76" t="str">
            <v>Item Creation</v>
          </cell>
          <cell r="H76">
            <v>1</v>
          </cell>
          <cell r="I76" t="str">
            <v>Spellcaster Level 3+</v>
          </cell>
        </row>
        <row r="77">
          <cell r="A77" t="str">
            <v>Bribery</v>
          </cell>
          <cell r="C77" t="str">
            <v>+3 on Diplomacy to get someone to help an illegal activity.</v>
          </cell>
          <cell r="D77" t="str">
            <v>AEG</v>
          </cell>
          <cell r="E77" t="str">
            <v xml:space="preserve">Evil </v>
          </cell>
          <cell r="F77">
            <v>58</v>
          </cell>
          <cell r="G77" t="str">
            <v>General</v>
          </cell>
          <cell r="H77">
            <v>0</v>
          </cell>
        </row>
        <row r="78">
          <cell r="A78" t="str">
            <v>Bullheaded</v>
          </cell>
          <cell r="C78" t="str">
            <v>+1 to Will saves; +2 to Intimidate</v>
          </cell>
          <cell r="D78" t="str">
            <v>WotC</v>
          </cell>
          <cell r="E78" t="str">
            <v xml:space="preserve">FRCS </v>
          </cell>
          <cell r="F78">
            <v>34</v>
          </cell>
          <cell r="G78" t="str">
            <v>General</v>
          </cell>
          <cell r="H78">
            <v>0</v>
          </cell>
        </row>
        <row r="79">
          <cell r="A79" t="str">
            <v>Bulwark of Defense</v>
          </cell>
          <cell r="C79" t="str">
            <v>Defensive Stance bonuses rise to +4 Str, +6 Con, +4 saves, +6 AC</v>
          </cell>
          <cell r="D79" t="str">
            <v>WotC</v>
          </cell>
          <cell r="E79" t="str">
            <v xml:space="preserve">ELH </v>
          </cell>
          <cell r="F79">
            <v>51</v>
          </cell>
          <cell r="G79" t="str">
            <v>Epic</v>
          </cell>
          <cell r="H79">
            <v>2</v>
          </cell>
          <cell r="I79" t="str">
            <v>Con 25, Defensive Stance 3/day</v>
          </cell>
        </row>
        <row r="80">
          <cell r="A80" t="str">
            <v>Casing Sense</v>
          </cell>
          <cell r="C80" t="str">
            <v>Free Action to identify pricey items when entering a room.</v>
          </cell>
          <cell r="D80" t="str">
            <v>FFG</v>
          </cell>
          <cell r="E80" t="str">
            <v xml:space="preserve">TnT </v>
          </cell>
          <cell r="F80">
            <v>34</v>
          </cell>
          <cell r="G80" t="str">
            <v>General</v>
          </cell>
          <cell r="H80">
            <v>0</v>
          </cell>
        </row>
        <row r="81">
          <cell r="A81" t="str">
            <v>Chain Link</v>
          </cell>
          <cell r="C81" t="str">
            <v>upgrade all recognized power chains in primary discipline.</v>
          </cell>
          <cell r="D81" t="str">
            <v>WotC</v>
          </cell>
          <cell r="E81" t="str">
            <v>Mind's Eye</v>
          </cell>
          <cell r="F81">
            <v>36</v>
          </cell>
          <cell r="G81" t="str">
            <v>Psionic</v>
          </cell>
          <cell r="H81">
            <v>1</v>
          </cell>
          <cell r="I81" t="str">
            <v>Spellcaster Level 3+</v>
          </cell>
        </row>
        <row r="82">
          <cell r="A82" t="str">
            <v>Chain Power</v>
          </cell>
          <cell r="C82" t="str">
            <v>Affects target, then arcs to secondary; +6 power points.</v>
          </cell>
          <cell r="D82" t="str">
            <v>Piazo</v>
          </cell>
          <cell r="E82" t="str">
            <v>Dragon #287</v>
          </cell>
          <cell r="F82">
            <v>54</v>
          </cell>
          <cell r="G82" t="str">
            <v>Metapsionic</v>
          </cell>
          <cell r="H82">
            <v>2</v>
          </cell>
          <cell r="I82" t="str">
            <v>Any other metapsionic feat</v>
          </cell>
        </row>
        <row r="83">
          <cell r="A83" t="str">
            <v>Chain Spell</v>
          </cell>
          <cell r="C83" t="str">
            <v>Affects target, then arcs to secondary; +3 spell levels.</v>
          </cell>
          <cell r="D83" t="str">
            <v>WotC</v>
          </cell>
          <cell r="E83" t="str">
            <v xml:space="preserve">TnB </v>
          </cell>
          <cell r="F83">
            <v>39</v>
          </cell>
          <cell r="G83" t="str">
            <v>Metamagic</v>
          </cell>
          <cell r="H83">
            <v>0</v>
          </cell>
        </row>
        <row r="84">
          <cell r="A84" t="str">
            <v>Chaotic Rage</v>
          </cell>
          <cell r="C84" t="str">
            <v>All weapons wielded in rage are treated as Chaotic, does not stack</v>
          </cell>
          <cell r="D84" t="str">
            <v>WotC</v>
          </cell>
          <cell r="E84" t="str">
            <v xml:space="preserve">ELH </v>
          </cell>
          <cell r="F84">
            <v>51</v>
          </cell>
          <cell r="G84" t="str">
            <v>Epic</v>
          </cell>
          <cell r="H84">
            <v>2</v>
          </cell>
          <cell r="I84" t="str">
            <v>Rage 5+/day, Chaotic Alignment</v>
          </cell>
        </row>
        <row r="85">
          <cell r="A85" t="str">
            <v>Chariot Archery</v>
          </cell>
          <cell r="C85" t="str">
            <v>Ranged weapon penalties are halved from a moving chariot.</v>
          </cell>
          <cell r="D85" t="str">
            <v>WotC</v>
          </cell>
          <cell r="E85" t="str">
            <v xml:space="preserve">SnF </v>
          </cell>
          <cell r="F85">
            <v>78</v>
          </cell>
          <cell r="G85" t="str">
            <v>General</v>
          </cell>
          <cell r="H85">
            <v>0</v>
          </cell>
        </row>
        <row r="86">
          <cell r="A86" t="str">
            <v>Chariot Charge</v>
          </cell>
          <cell r="C86" t="str">
            <v>When charging, deal double dmg with melee weapon (triple- lance/Lspear)</v>
          </cell>
          <cell r="D86" t="str">
            <v>WotC</v>
          </cell>
          <cell r="E86" t="str">
            <v xml:space="preserve">SnF </v>
          </cell>
          <cell r="F86">
            <v>79</v>
          </cell>
          <cell r="G86" t="str">
            <v>General</v>
          </cell>
          <cell r="H86">
            <v>0</v>
          </cell>
        </row>
        <row r="87">
          <cell r="A87" t="str">
            <v>Chariot Combat</v>
          </cell>
          <cell r="C87" t="str">
            <v>Use Handle Animal check (if better) for steed's AC.</v>
          </cell>
          <cell r="D87" t="str">
            <v>WotC</v>
          </cell>
          <cell r="E87" t="str">
            <v xml:space="preserve">SnF </v>
          </cell>
          <cell r="F87">
            <v>78</v>
          </cell>
          <cell r="G87" t="str">
            <v>General</v>
          </cell>
          <cell r="H87">
            <v>0</v>
          </cell>
        </row>
        <row r="88">
          <cell r="A88" t="str">
            <v>Chariot Sideswipe</v>
          </cell>
          <cell r="C88" t="str">
            <v>Charge action; hit enemy with weapon &amp; sideswipe, move away again, no AoO</v>
          </cell>
          <cell r="D88" t="str">
            <v>WotC</v>
          </cell>
          <cell r="E88" t="str">
            <v xml:space="preserve">SnF </v>
          </cell>
          <cell r="F88">
            <v>79</v>
          </cell>
          <cell r="G88" t="str">
            <v>General</v>
          </cell>
          <cell r="H88">
            <v>0</v>
          </cell>
        </row>
        <row r="89">
          <cell r="A89" t="str">
            <v>Chariot Trample</v>
          </cell>
          <cell r="C89" t="str">
            <v>Opponent may not choose to avoid you.</v>
          </cell>
          <cell r="D89" t="str">
            <v>WotC</v>
          </cell>
          <cell r="E89" t="str">
            <v xml:space="preserve">SnF </v>
          </cell>
          <cell r="F89">
            <v>78</v>
          </cell>
          <cell r="G89" t="str">
            <v>General</v>
          </cell>
          <cell r="H89">
            <v>0</v>
          </cell>
        </row>
        <row r="90">
          <cell r="A90" t="str">
            <v>Cheat Death</v>
          </cell>
          <cell r="C90" t="str">
            <v>Can restore life to a target creature if it has more than -30 hps.</v>
          </cell>
          <cell r="D90" t="str">
            <v>Green Ronin</v>
          </cell>
          <cell r="E90" t="str">
            <v xml:space="preserve">SCoN </v>
          </cell>
          <cell r="F90">
            <v>16</v>
          </cell>
          <cell r="G90" t="str">
            <v>General</v>
          </cell>
          <cell r="H90">
            <v>2</v>
          </cell>
          <cell r="I90" t="str">
            <v>Divine Spellcaster Level 5+, Heal 6+  ranks, Knowledge (Anatomy) 4+  ranks</v>
          </cell>
        </row>
        <row r="91">
          <cell r="A91" t="str">
            <v>Chill hand</v>
          </cell>
          <cell r="C91" t="e">
            <v>#REF!</v>
          </cell>
          <cell r="D91" t="str">
            <v>Green Ronin</v>
          </cell>
          <cell r="E91" t="str">
            <v xml:space="preserve">SCoN </v>
          </cell>
          <cell r="F91">
            <v>16</v>
          </cell>
          <cell r="G91" t="str">
            <v>General</v>
          </cell>
          <cell r="H91">
            <v>2</v>
          </cell>
          <cell r="I91" t="str">
            <v>BAB 2+, Able to cast blood pact</v>
          </cell>
        </row>
        <row r="92">
          <cell r="A92" t="str">
            <v>Choke Hold</v>
          </cell>
          <cell r="C92" t="str">
            <v>+2 bonus to grapple check, deal 2x dmg of your choice.</v>
          </cell>
          <cell r="D92" t="str">
            <v>AEG</v>
          </cell>
          <cell r="E92" t="str">
            <v xml:space="preserve">Merc </v>
          </cell>
          <cell r="F92">
            <v>59</v>
          </cell>
          <cell r="G92" t="str">
            <v>General</v>
          </cell>
          <cell r="H92">
            <v>0</v>
          </cell>
          <cell r="I92" t="str">
            <v>BAB 4+, Improved Unarmed Strike</v>
          </cell>
        </row>
        <row r="93">
          <cell r="A93" t="str">
            <v>Circle Kick</v>
          </cell>
          <cell r="C93" t="str">
            <v>Full Attack; successful allows a 2nd 'to hit' on a diff. enemy.</v>
          </cell>
          <cell r="D93" t="str">
            <v>WotC</v>
          </cell>
          <cell r="E93" t="str">
            <v xml:space="preserve">SnF </v>
          </cell>
          <cell r="F93">
            <v>5</v>
          </cell>
          <cell r="G93" t="str">
            <v>General</v>
          </cell>
          <cell r="H93">
            <v>0</v>
          </cell>
        </row>
        <row r="94">
          <cell r="A94" t="str">
            <v>Clanheart Magic</v>
          </cell>
          <cell r="C94" t="str">
            <v>Ability to cast Clanheart spells.</v>
          </cell>
          <cell r="D94" t="str">
            <v>Green Ronin</v>
          </cell>
          <cell r="E94" t="str">
            <v xml:space="preserve">HnH </v>
          </cell>
          <cell r="F94">
            <v>15</v>
          </cell>
          <cell r="G94" t="str">
            <v>General</v>
          </cell>
          <cell r="H94">
            <v>2</v>
          </cell>
          <cell r="I94" t="str">
            <v>Dwarf, Spellcaster Level 1+</v>
          </cell>
        </row>
        <row r="95">
          <cell r="A95" t="str">
            <v>Cleave</v>
          </cell>
          <cell r="C95" t="str">
            <v>1/round dropping a creature allows you another melee attack.</v>
          </cell>
          <cell r="D95" t="str">
            <v>WotC</v>
          </cell>
          <cell r="E95" t="str">
            <v xml:space="preserve">PHB </v>
          </cell>
          <cell r="F95">
            <v>80</v>
          </cell>
          <cell r="G95" t="str">
            <v>General</v>
          </cell>
          <cell r="H95">
            <v>1</v>
          </cell>
          <cell r="I95" t="str">
            <v>Power Attack</v>
          </cell>
        </row>
        <row r="96">
          <cell r="A96" t="str">
            <v>Clever Designer</v>
          </cell>
          <cell r="C96" t="str">
            <v>+2 to either Search or Disable DC of crafted traps</v>
          </cell>
          <cell r="D96" t="str">
            <v>MGP</v>
          </cell>
          <cell r="E96" t="str">
            <v xml:space="preserve">TQR </v>
          </cell>
          <cell r="F96">
            <v>48</v>
          </cell>
          <cell r="G96" t="str">
            <v>Rogue</v>
          </cell>
          <cell r="H96">
            <v>3</v>
          </cell>
          <cell r="I96" t="str">
            <v>Rogue, Trapmaster, Dex 15+</v>
          </cell>
        </row>
        <row r="97">
          <cell r="A97" t="str">
            <v>Close-Quarters Fighting</v>
          </cell>
          <cell r="C97" t="str">
            <v>Add dmg inflicted to grapple; grapplers suffer AoO from you.</v>
          </cell>
          <cell r="D97" t="str">
            <v>WotC</v>
          </cell>
          <cell r="E97" t="str">
            <v xml:space="preserve">SnF </v>
          </cell>
          <cell r="F97">
            <v>5</v>
          </cell>
          <cell r="G97" t="str">
            <v>General</v>
          </cell>
          <cell r="H97">
            <v>0</v>
          </cell>
        </row>
        <row r="98">
          <cell r="A98" t="str">
            <v>Colossal Wild Shape (W)</v>
          </cell>
          <cell r="C98" t="str">
            <v>You can Wild Shape into a Colossal creature</v>
          </cell>
          <cell r="D98" t="str">
            <v>WotC</v>
          </cell>
          <cell r="E98" t="str">
            <v xml:space="preserve">ELH </v>
          </cell>
          <cell r="F98">
            <v>52</v>
          </cell>
          <cell r="G98" t="str">
            <v>Epic</v>
          </cell>
          <cell r="H98">
            <v>1</v>
          </cell>
          <cell r="I98" t="str">
            <v>Able to Wild Shape into a Huge creature</v>
          </cell>
        </row>
        <row r="99">
          <cell r="A99" t="str">
            <v>Combat Agility</v>
          </cell>
          <cell r="C99" t="str">
            <v>Foe within 5', +4 competence to Reflex sv/+4 AC bonus vs. ranged touch</v>
          </cell>
          <cell r="D99" t="str">
            <v>Piazo</v>
          </cell>
          <cell r="E99" t="str">
            <v>Dragon #284</v>
          </cell>
          <cell r="F99">
            <v>123</v>
          </cell>
          <cell r="G99" t="str">
            <v>General</v>
          </cell>
          <cell r="H99">
            <v>0</v>
          </cell>
        </row>
        <row r="100">
          <cell r="A100" t="str">
            <v>Combat Archery</v>
          </cell>
          <cell r="C100" t="str">
            <v>No AoO for firing a bow while threatened</v>
          </cell>
          <cell r="D100" t="str">
            <v>WotC</v>
          </cell>
          <cell r="E100" t="str">
            <v xml:space="preserve">ELH </v>
          </cell>
          <cell r="F100">
            <v>52</v>
          </cell>
          <cell r="G100" t="str">
            <v>Epic</v>
          </cell>
          <cell r="H100">
            <v>3</v>
          </cell>
          <cell r="I100" t="str">
            <v>Dodge, Mobility, Point Blank Shot</v>
          </cell>
        </row>
        <row r="101">
          <cell r="A101" t="str">
            <v>Combat Casting</v>
          </cell>
          <cell r="C101" t="str">
            <v>+4 bonus to Concentration checks while casting on the defensive.</v>
          </cell>
          <cell r="D101" t="str">
            <v>WotC</v>
          </cell>
          <cell r="E101" t="str">
            <v xml:space="preserve">PHB </v>
          </cell>
          <cell r="F101">
            <v>80</v>
          </cell>
          <cell r="G101" t="str">
            <v>General</v>
          </cell>
          <cell r="H101">
            <v>0</v>
          </cell>
        </row>
        <row r="102">
          <cell r="A102" t="str">
            <v>Combat Reflexes</v>
          </cell>
          <cell r="C102" t="str">
            <v>You can make additional AoOs equal to your DEX mod; may make AoO while flat-footed.</v>
          </cell>
          <cell r="D102" t="str">
            <v>WotC</v>
          </cell>
          <cell r="E102" t="str">
            <v xml:space="preserve">PHB </v>
          </cell>
          <cell r="F102">
            <v>80</v>
          </cell>
          <cell r="G102" t="str">
            <v>General</v>
          </cell>
          <cell r="H102">
            <v>0</v>
          </cell>
        </row>
        <row r="103">
          <cell r="A103" t="str">
            <v>Comprehend Writing</v>
          </cell>
          <cell r="C103" t="str">
            <v>+4 bonus to understand manuals, additional +1 bonus gained from reading magical books.</v>
          </cell>
          <cell r="D103" t="str">
            <v>BP</v>
          </cell>
          <cell r="E103" t="str">
            <v xml:space="preserve">InQ </v>
          </cell>
          <cell r="F103">
            <v>10</v>
          </cell>
          <cell r="G103" t="str">
            <v>General</v>
          </cell>
          <cell r="H103">
            <v>1</v>
          </cell>
          <cell r="I103" t="str">
            <v>Int 15+</v>
          </cell>
        </row>
        <row r="104">
          <cell r="A104" t="str">
            <v>Conceal Weapon</v>
          </cell>
          <cell r="C104" t="str">
            <v>+2 bonus to Bluff when try convince someone you aren't hiding a weapon.</v>
          </cell>
          <cell r="D104" t="str">
            <v>AEG</v>
          </cell>
          <cell r="E104" t="str">
            <v xml:space="preserve">Dra </v>
          </cell>
          <cell r="F104">
            <v>29</v>
          </cell>
          <cell r="G104" t="str">
            <v>General</v>
          </cell>
          <cell r="H104">
            <v>1</v>
          </cell>
          <cell r="I104" t="str">
            <v>Int 13+</v>
          </cell>
        </row>
        <row r="105">
          <cell r="A105" t="str">
            <v>Conjunctive Mind</v>
          </cell>
          <cell r="C105" t="str">
            <v>Bonus +1 to all saving throws and power resistance checks for Metacreativity, Clairsentience, and Telepathy powers for -2 ability score. -1 manifester level for Psychometabolism, Psychoportation, and Psychokinesis powers</v>
          </cell>
          <cell r="D105" t="str">
            <v>WotC</v>
          </cell>
          <cell r="E105" t="str">
            <v>Mind's Eye</v>
          </cell>
          <cell r="F105">
            <v>50</v>
          </cell>
          <cell r="G105" t="str">
            <v>Psionic</v>
          </cell>
          <cell r="H105">
            <v>2</v>
          </cell>
          <cell r="I105" t="str">
            <v>Primary discipline ability score 15+ (Psychic Warriors, Strength 15+)</v>
          </cell>
        </row>
        <row r="106">
          <cell r="A106" t="str">
            <v>Conjure Mastery</v>
          </cell>
          <cell r="C106" t="str">
            <v>Conjured creatures get +2 Str, +2 Con, +2 Dex.</v>
          </cell>
          <cell r="D106" t="str">
            <v>Mal</v>
          </cell>
          <cell r="E106" t="str">
            <v xml:space="preserve">BoEM </v>
          </cell>
          <cell r="F106">
            <v>3</v>
          </cell>
          <cell r="G106" t="str">
            <v>Eldritch</v>
          </cell>
          <cell r="H106">
            <v>0</v>
          </cell>
        </row>
        <row r="107">
          <cell r="A107" t="str">
            <v>Construct Familiar</v>
          </cell>
          <cell r="C107" t="str">
            <v>Your familiar is a construct rather than a living being</v>
          </cell>
          <cell r="D107" t="str">
            <v>Piazo</v>
          </cell>
          <cell r="E107" t="str">
            <v>Dragon #280</v>
          </cell>
          <cell r="F107">
            <v>62</v>
          </cell>
          <cell r="G107" t="str">
            <v>General</v>
          </cell>
          <cell r="H107">
            <v>0</v>
          </cell>
        </row>
        <row r="108">
          <cell r="A108" t="str">
            <v>Contacts</v>
          </cell>
          <cell r="C108" t="str">
            <v>Know people who will assist in one of Fence, Law Enforcement, Temple, or Wizard issues</v>
          </cell>
          <cell r="D108" t="str">
            <v>MGP</v>
          </cell>
          <cell r="E108" t="str">
            <v xml:space="preserve">TQR </v>
          </cell>
          <cell r="F108">
            <v>48</v>
          </cell>
          <cell r="G108" t="str">
            <v>Rogue</v>
          </cell>
          <cell r="H108">
            <v>1</v>
          </cell>
          <cell r="I108" t="str">
            <v>Rogue</v>
          </cell>
        </row>
        <row r="109">
          <cell r="A109" t="str">
            <v>Contemptible Target</v>
          </cell>
          <cell r="C109" t="str">
            <v>Foes attack you last</v>
          </cell>
          <cell r="D109" t="str">
            <v>MGP</v>
          </cell>
          <cell r="E109" t="str">
            <v xml:space="preserve">TQR </v>
          </cell>
          <cell r="F109">
            <v>49</v>
          </cell>
          <cell r="G109" t="str">
            <v>General</v>
          </cell>
          <cell r="H109">
            <v>2</v>
          </cell>
          <cell r="I109" t="str">
            <v>Low Key, Str 13-</v>
          </cell>
        </row>
        <row r="110">
          <cell r="A110" t="str">
            <v>Continue the Fight</v>
          </cell>
          <cell r="C110" t="str">
            <v>Spend 1hp to gain an additional, separate partial action on your initiative.</v>
          </cell>
          <cell r="D110" t="str">
            <v>AEG</v>
          </cell>
          <cell r="E110" t="str">
            <v xml:space="preserve">Merc </v>
          </cell>
          <cell r="F110">
            <v>59</v>
          </cell>
          <cell r="G110" t="str">
            <v>General</v>
          </cell>
          <cell r="H110">
            <v>1</v>
          </cell>
          <cell r="I110" t="str">
            <v>Iron Will</v>
          </cell>
        </row>
        <row r="111">
          <cell r="A111" t="str">
            <v>Contortionist</v>
          </cell>
          <cell r="C111" t="str">
            <v>+4 bonus to Escape Artist checks to avoid grapples or being swallowed.</v>
          </cell>
          <cell r="D111" t="str">
            <v>AEG</v>
          </cell>
          <cell r="E111" t="str">
            <v xml:space="preserve">Dra </v>
          </cell>
          <cell r="F111">
            <v>29</v>
          </cell>
          <cell r="G111" t="str">
            <v>General</v>
          </cell>
          <cell r="H111">
            <v>1</v>
          </cell>
          <cell r="I111" t="str">
            <v>Dex 13+</v>
          </cell>
        </row>
        <row r="112">
          <cell r="A112" t="str">
            <v>Contortionist</v>
          </cell>
          <cell r="C112" t="str">
            <v>Move normally in spaces built for smaller creatures.</v>
          </cell>
          <cell r="D112" t="str">
            <v>AEG</v>
          </cell>
          <cell r="E112" t="str">
            <v xml:space="preserve">Merc </v>
          </cell>
          <cell r="F112">
            <v>59</v>
          </cell>
          <cell r="G112" t="str">
            <v>General</v>
          </cell>
          <cell r="H112">
            <v>1</v>
          </cell>
          <cell r="I112" t="str">
            <v>Dex 13+</v>
          </cell>
        </row>
        <row r="113">
          <cell r="A113" t="str">
            <v>Controlled Breathing</v>
          </cell>
          <cell r="C113" t="str">
            <v>+4 bonus on Con checks vs. suffocation/drowning.  +2 bonus on Fort saves vs. gas.</v>
          </cell>
          <cell r="D113" t="str">
            <v>AEG</v>
          </cell>
          <cell r="E113" t="str">
            <v xml:space="preserve">Dun </v>
          </cell>
          <cell r="F113">
            <v>81</v>
          </cell>
          <cell r="G113" t="str">
            <v>General</v>
          </cell>
          <cell r="H113">
            <v>0</v>
          </cell>
        </row>
        <row r="114">
          <cell r="A114" t="str">
            <v>Controlled Breathing</v>
          </cell>
          <cell r="C114" t="str">
            <v>+4 bonus on Con checks vs. suffocation/drowning.  +2 bonus on Fort saves vs. gas.</v>
          </cell>
          <cell r="D114" t="str">
            <v>AEG</v>
          </cell>
          <cell r="E114" t="str">
            <v xml:space="preserve">Merc </v>
          </cell>
          <cell r="F114">
            <v>60</v>
          </cell>
          <cell r="G114" t="str">
            <v>General</v>
          </cell>
          <cell r="H114">
            <v>0</v>
          </cell>
        </row>
        <row r="115">
          <cell r="A115" t="str">
            <v>Cooperative Spell</v>
          </cell>
          <cell r="C115" t="str">
            <v>Increase DC / Saves if simultaneously cast.</v>
          </cell>
          <cell r="D115" t="str">
            <v>WotC</v>
          </cell>
          <cell r="E115" t="str">
            <v xml:space="preserve">TnB </v>
          </cell>
          <cell r="F115">
            <v>39</v>
          </cell>
          <cell r="G115" t="str">
            <v>Metamagic</v>
          </cell>
          <cell r="H115">
            <v>0</v>
          </cell>
        </row>
        <row r="116">
          <cell r="A116" t="str">
            <v>Cosmopolitan</v>
          </cell>
          <cell r="C116" t="str">
            <v>+2 to one cross-class skill; that skill is now considered a "class" skill</v>
          </cell>
          <cell r="D116" t="str">
            <v>WotC</v>
          </cell>
          <cell r="E116" t="str">
            <v xml:space="preserve">FRCS </v>
          </cell>
          <cell r="F116">
            <v>34</v>
          </cell>
          <cell r="G116" t="str">
            <v>General</v>
          </cell>
          <cell r="H116">
            <v>0</v>
          </cell>
        </row>
        <row r="117">
          <cell r="A117" t="str">
            <v>Counter Charge</v>
          </cell>
          <cell r="C117" t="str">
            <v>Ready action for 5' step to avoid charge, then attack for 2x damage.</v>
          </cell>
          <cell r="D117" t="str">
            <v>AEG</v>
          </cell>
          <cell r="E117" t="str">
            <v xml:space="preserve">War </v>
          </cell>
          <cell r="F117">
            <v>44</v>
          </cell>
          <cell r="G117" t="str">
            <v>General</v>
          </cell>
          <cell r="H117">
            <v>2</v>
          </cell>
          <cell r="I117" t="str">
            <v>Combat Reflexes, Evasive Fighting</v>
          </cell>
        </row>
        <row r="118">
          <cell r="A118" t="str">
            <v>Coup de Grace (GR)</v>
          </cell>
          <cell r="C118" t="str">
            <v>Free action to coup de grace as many immobile targets as you have attacks.</v>
          </cell>
          <cell r="D118" t="str">
            <v>Green Ronin</v>
          </cell>
          <cell r="E118" t="str">
            <v xml:space="preserve">SCoN </v>
          </cell>
          <cell r="F118">
            <v>16</v>
          </cell>
          <cell r="G118" t="str">
            <v>General</v>
          </cell>
          <cell r="H118">
            <v>3</v>
          </cell>
          <cell r="I118" t="str">
            <v>BAB 3+, Knowledge (Anatomy) 5+  ranks, Combat Reflexes, Power Attack</v>
          </cell>
        </row>
        <row r="119">
          <cell r="A119" t="str">
            <v>Courteous Magocracy</v>
          </cell>
          <cell r="C119" t="str">
            <v>+2 to Diplomacy and Spellcraft skills</v>
          </cell>
          <cell r="D119" t="str">
            <v>WotC</v>
          </cell>
          <cell r="E119" t="str">
            <v xml:space="preserve">FRCS </v>
          </cell>
          <cell r="F119">
            <v>34</v>
          </cell>
          <cell r="G119" t="str">
            <v>General</v>
          </cell>
          <cell r="H119">
            <v>0</v>
          </cell>
        </row>
        <row r="120">
          <cell r="A120" t="str">
            <v>Craft Crystal Capacitor</v>
          </cell>
          <cell r="C120" t="str">
            <v>Create psionic crystal capacitors that store power points.</v>
          </cell>
          <cell r="D120" t="str">
            <v>WotC</v>
          </cell>
          <cell r="E120" t="str">
            <v xml:space="preserve">PsiHB </v>
          </cell>
          <cell r="F120">
            <v>24</v>
          </cell>
          <cell r="G120" t="str">
            <v>Item Creation</v>
          </cell>
          <cell r="H120">
            <v>1</v>
          </cell>
          <cell r="I120" t="str">
            <v>Spellcaster Level 9+</v>
          </cell>
        </row>
        <row r="121">
          <cell r="A121" t="str">
            <v>Craft Dorje</v>
          </cell>
          <cell r="C121" t="str">
            <v>Create crystal wands that use charges to manifest powers.</v>
          </cell>
          <cell r="D121" t="str">
            <v>WotC</v>
          </cell>
          <cell r="E121" t="str">
            <v xml:space="preserve">PsiHB </v>
          </cell>
          <cell r="F121">
            <v>24</v>
          </cell>
          <cell r="G121" t="str">
            <v>Item Creation</v>
          </cell>
          <cell r="H121">
            <v>1</v>
          </cell>
          <cell r="I121" t="str">
            <v>Spellcaster Level 5+</v>
          </cell>
        </row>
        <row r="122">
          <cell r="A122" t="str">
            <v>Craft Drilbu</v>
          </cell>
          <cell r="C122" t="str">
            <v>Create crystal drilbu (staff) that uses charges to manifest powers.</v>
          </cell>
          <cell r="D122" t="str">
            <v>WotC</v>
          </cell>
          <cell r="E122" t="str">
            <v xml:space="preserve">Mind's Eye </v>
          </cell>
          <cell r="F122">
            <v>36</v>
          </cell>
          <cell r="G122" t="str">
            <v>Item Creation</v>
          </cell>
          <cell r="H122">
            <v>1</v>
          </cell>
          <cell r="I122" t="str">
            <v>Spellcaster Level 5+</v>
          </cell>
        </row>
        <row r="123">
          <cell r="A123" t="str">
            <v>Craft Epic Magic Arms and Armor (I)</v>
          </cell>
          <cell r="C123" t="str">
            <v>Can craft Epic Magic Arms &amp; Armor (Chapter 4, ELH)</v>
          </cell>
          <cell r="D123" t="str">
            <v>WotC</v>
          </cell>
          <cell r="E123" t="str">
            <v xml:space="preserve">ELH </v>
          </cell>
          <cell r="F123">
            <v>52</v>
          </cell>
          <cell r="G123" t="str">
            <v>Epic</v>
          </cell>
          <cell r="H123">
            <v>3</v>
          </cell>
          <cell r="I123" t="str">
            <v>Craft Magic Arms &amp; Armor, Knowledge (Arcana) 28 ranks, Spellcraft 28 ranks</v>
          </cell>
        </row>
        <row r="124">
          <cell r="A124" t="str">
            <v>Craft Epic Rod (I)</v>
          </cell>
          <cell r="C124" t="str">
            <v>Can craft Epic Rods (Chapter 4, ELH)</v>
          </cell>
          <cell r="D124" t="str">
            <v>WotC</v>
          </cell>
          <cell r="E124" t="str">
            <v xml:space="preserve">ELH </v>
          </cell>
          <cell r="F124">
            <v>52</v>
          </cell>
          <cell r="G124" t="str">
            <v>Epic</v>
          </cell>
          <cell r="H124">
            <v>3</v>
          </cell>
          <cell r="I124" t="str">
            <v>Craft Rod, Knowledge (Arcana) 32 ranks, Spellcraft 32 ranks</v>
          </cell>
        </row>
        <row r="125">
          <cell r="A125" t="str">
            <v>Craft Epic Staff (I)</v>
          </cell>
          <cell r="C125" t="str">
            <v>Can craft Epic Staves (Chapter 4, ELH)</v>
          </cell>
          <cell r="D125" t="str">
            <v>WotC</v>
          </cell>
          <cell r="E125" t="str">
            <v xml:space="preserve">ELH </v>
          </cell>
          <cell r="F125">
            <v>52</v>
          </cell>
          <cell r="G125" t="str">
            <v>Epic</v>
          </cell>
          <cell r="H125">
            <v>3</v>
          </cell>
          <cell r="I125" t="str">
            <v>Craft Staff, Knowledge (Arcana) 35 ranks, Spellcraft 35 ranks</v>
          </cell>
        </row>
        <row r="126">
          <cell r="A126" t="str">
            <v>Craft Epic Wondrous Item (I)</v>
          </cell>
          <cell r="C126" t="str">
            <v>Can craft Epic Wondrous Items (Chapter 4, ELH)</v>
          </cell>
          <cell r="D126" t="str">
            <v>WotC</v>
          </cell>
          <cell r="E126" t="str">
            <v xml:space="preserve">ELH </v>
          </cell>
          <cell r="F126">
            <v>52</v>
          </cell>
          <cell r="G126" t="str">
            <v>Epic</v>
          </cell>
          <cell r="H126">
            <v>3</v>
          </cell>
          <cell r="I126" t="str">
            <v>Craft Wondrous Item, Knowledge (Arcana) 26 ranks, Spellcraft 26 ranks</v>
          </cell>
        </row>
        <row r="127">
          <cell r="A127" t="str">
            <v>Craft Magic Arms and Armor</v>
          </cell>
          <cell r="C127" t="str">
            <v>You can create any magic weapon, armor, or shield.</v>
          </cell>
          <cell r="D127" t="str">
            <v>WotC</v>
          </cell>
          <cell r="E127" t="str">
            <v xml:space="preserve">PHB </v>
          </cell>
          <cell r="F127">
            <v>81</v>
          </cell>
          <cell r="G127" t="str">
            <v>Item Creation</v>
          </cell>
          <cell r="H127">
            <v>1</v>
          </cell>
          <cell r="I127" t="str">
            <v>Spellcaster Level 5+</v>
          </cell>
        </row>
        <row r="128">
          <cell r="A128" t="str">
            <v>Craft Magic Trap</v>
          </cell>
          <cell r="C128" t="str">
            <v>Create a magical trap with any spell you have access to.</v>
          </cell>
          <cell r="D128" t="str">
            <v>FFG</v>
          </cell>
          <cell r="E128" t="str">
            <v xml:space="preserve">TnT </v>
          </cell>
          <cell r="F128">
            <v>34</v>
          </cell>
          <cell r="G128" t="str">
            <v>Item Creation</v>
          </cell>
          <cell r="H128">
            <v>1</v>
          </cell>
          <cell r="I128" t="str">
            <v>Spellcaster Level 10+, Craft (Trapmaking) 1+ ranks</v>
          </cell>
        </row>
        <row r="129">
          <cell r="A129" t="str">
            <v>Craft Matrix</v>
          </cell>
          <cell r="C129" t="str">
            <v>Incorporate spells into mechanical traps using matricies without Craft Wonderous Item.</v>
          </cell>
          <cell r="D129" t="str">
            <v>MGP</v>
          </cell>
          <cell r="E129" t="str">
            <v xml:space="preserve">TQR </v>
          </cell>
          <cell r="F129">
            <v>49</v>
          </cell>
          <cell r="G129" t="str">
            <v>Rogue</v>
          </cell>
          <cell r="H129">
            <v>2</v>
          </cell>
          <cell r="I129" t="str">
            <v>Rogue, Use Magic Device</v>
          </cell>
        </row>
        <row r="130">
          <cell r="A130" t="str">
            <v>Craft Psionic Arms and Armor</v>
          </cell>
          <cell r="C130" t="str">
            <v>Create psionic arms, armor, and shields.</v>
          </cell>
          <cell r="D130" t="str">
            <v>WotC</v>
          </cell>
          <cell r="E130" t="str">
            <v xml:space="preserve">PsiHB </v>
          </cell>
          <cell r="F130">
            <v>24</v>
          </cell>
          <cell r="G130" t="str">
            <v>Item Creation</v>
          </cell>
          <cell r="H130">
            <v>1</v>
          </cell>
          <cell r="I130" t="str">
            <v>Spellcaster Level 5+</v>
          </cell>
        </row>
        <row r="131">
          <cell r="A131" t="str">
            <v>Craft Rod</v>
          </cell>
          <cell r="C131" t="str">
            <v>You can create rods.</v>
          </cell>
          <cell r="D131" t="str">
            <v>WotC</v>
          </cell>
          <cell r="E131" t="str">
            <v xml:space="preserve">PHB </v>
          </cell>
          <cell r="F131">
            <v>81</v>
          </cell>
          <cell r="G131" t="str">
            <v>Item Creation</v>
          </cell>
          <cell r="H131">
            <v>1</v>
          </cell>
          <cell r="I131" t="str">
            <v>Spellcaster Level 9+</v>
          </cell>
        </row>
        <row r="132">
          <cell r="A132" t="str">
            <v>Craft Staff</v>
          </cell>
          <cell r="C132" t="str">
            <v>You can create staffs.</v>
          </cell>
          <cell r="D132" t="str">
            <v>WotC</v>
          </cell>
          <cell r="E132" t="str">
            <v xml:space="preserve">PHB </v>
          </cell>
          <cell r="F132">
            <v>81</v>
          </cell>
          <cell r="G132" t="str">
            <v>Item Creation</v>
          </cell>
          <cell r="H132">
            <v>1</v>
          </cell>
          <cell r="I132" t="str">
            <v>Spellcaster Level 12+</v>
          </cell>
        </row>
        <row r="133">
          <cell r="A133" t="str">
            <v>Craft Universal Item</v>
          </cell>
          <cell r="C133" t="str">
            <v>Create miscellaneous psionic items, such as Third Eyes.</v>
          </cell>
          <cell r="D133" t="str">
            <v>WotC</v>
          </cell>
          <cell r="E133" t="str">
            <v xml:space="preserve">PsiHB </v>
          </cell>
          <cell r="F133">
            <v>24</v>
          </cell>
          <cell r="G133" t="str">
            <v>Item Creation</v>
          </cell>
          <cell r="H133">
            <v>1</v>
          </cell>
          <cell r="I133" t="str">
            <v>Spellcaster Level 3+</v>
          </cell>
        </row>
        <row r="134">
          <cell r="A134" t="str">
            <v>Craft Wand</v>
          </cell>
          <cell r="C134" t="str">
            <v>You can create wands (spells up to 4th level).</v>
          </cell>
          <cell r="D134" t="str">
            <v>WotC</v>
          </cell>
          <cell r="E134" t="str">
            <v xml:space="preserve">PHB </v>
          </cell>
          <cell r="F134">
            <v>81</v>
          </cell>
          <cell r="G134" t="str">
            <v>Item Creation</v>
          </cell>
          <cell r="H134">
            <v>1</v>
          </cell>
          <cell r="I134" t="str">
            <v>Spellcaster Level 5+</v>
          </cell>
        </row>
        <row r="135">
          <cell r="A135" t="str">
            <v>Craft Wondrous Item</v>
          </cell>
          <cell r="C135" t="str">
            <v>You can create miscellaneous magic items.</v>
          </cell>
          <cell r="D135" t="str">
            <v>WotC</v>
          </cell>
          <cell r="E135" t="str">
            <v xml:space="preserve">PHB </v>
          </cell>
          <cell r="F135">
            <v>81</v>
          </cell>
          <cell r="G135" t="str">
            <v>Item Creation</v>
          </cell>
          <cell r="H135">
            <v>1</v>
          </cell>
          <cell r="I135" t="str">
            <v>Spellcaster Level 3+</v>
          </cell>
        </row>
        <row r="136">
          <cell r="A136" t="str">
            <v>Create Portal</v>
          </cell>
          <cell r="C136" t="str">
            <v>Create a magical portal</v>
          </cell>
          <cell r="D136" t="str">
            <v>WotC</v>
          </cell>
          <cell r="E136" t="str">
            <v xml:space="preserve">FRCS </v>
          </cell>
          <cell r="F136">
            <v>34</v>
          </cell>
          <cell r="G136" t="str">
            <v>Item Creation</v>
          </cell>
          <cell r="H136">
            <v>1</v>
          </cell>
          <cell r="I136" t="str">
            <v>Craft Wondrous Item</v>
          </cell>
        </row>
        <row r="137">
          <cell r="A137" t="str">
            <v>Cripple</v>
          </cell>
          <cell r="C137" t="e">
            <v>#REF!</v>
          </cell>
          <cell r="D137" t="str">
            <v>Green Ronin</v>
          </cell>
          <cell r="E137" t="str">
            <v xml:space="preserve">SCoN </v>
          </cell>
          <cell r="F137">
            <v>16</v>
          </cell>
          <cell r="G137" t="str">
            <v>General</v>
          </cell>
          <cell r="H137">
            <v>3</v>
          </cell>
          <cell r="I137" t="str">
            <v>BAB 6+, Knowledge (Anatomy) 4+  ranks, Chill Hand, Improved Unarmed Strike</v>
          </cell>
        </row>
        <row r="138">
          <cell r="A138" t="str">
            <v>Cultured</v>
          </cell>
          <cell r="C138" t="str">
            <v>+2 bonus to any profession that involves extensive writing, 2x income.</v>
          </cell>
          <cell r="D138" t="str">
            <v>BP</v>
          </cell>
          <cell r="E138" t="str">
            <v xml:space="preserve">InQ </v>
          </cell>
          <cell r="F138">
            <v>10</v>
          </cell>
          <cell r="G138" t="str">
            <v>General</v>
          </cell>
          <cell r="H138">
            <v>1</v>
          </cell>
          <cell r="I138" t="str">
            <v>Cha 15+, Draft any written work</v>
          </cell>
        </row>
        <row r="139">
          <cell r="A139" t="str">
            <v>Damage Reduction</v>
          </cell>
          <cell r="C139" t="str">
            <v>Damage Reduction 3/-, can be stacked;  See ref.</v>
          </cell>
          <cell r="D139" t="str">
            <v>WotC</v>
          </cell>
          <cell r="E139" t="str">
            <v xml:space="preserve">ELH </v>
          </cell>
          <cell r="F139">
            <v>52</v>
          </cell>
          <cell r="G139" t="str">
            <v>Epic</v>
          </cell>
          <cell r="H139">
            <v>1</v>
          </cell>
          <cell r="I139" t="str">
            <v>Con 21+</v>
          </cell>
        </row>
        <row r="140">
          <cell r="A140" t="str">
            <v>Dark Lady's Kiss, The</v>
          </cell>
          <cell r="C140" t="str">
            <v>Energy drain attacks do 1 less damage per 5 char levels.</v>
          </cell>
          <cell r="D140" t="str">
            <v>Green Ronin</v>
          </cell>
          <cell r="E140" t="str">
            <v xml:space="preserve">SCoN </v>
          </cell>
          <cell r="F140">
            <v>16</v>
          </cell>
          <cell r="G140" t="str">
            <v>General</v>
          </cell>
          <cell r="H140">
            <v>3</v>
          </cell>
          <cell r="I140" t="str">
            <v>Necromancer Level 5+, Able to cast blood pact, Worship Goddess of Death, Love, &amp; Magic</v>
          </cell>
        </row>
        <row r="141">
          <cell r="A141" t="str">
            <v>Daylight Adaptation</v>
          </cell>
          <cell r="C141" t="str">
            <v>No longer suffer light penalties in bright-light situations (natural or magical)</v>
          </cell>
          <cell r="D141" t="str">
            <v>WotC</v>
          </cell>
          <cell r="E141" t="str">
            <v xml:space="preserve">FRCS </v>
          </cell>
          <cell r="F141">
            <v>34</v>
          </cell>
          <cell r="G141" t="str">
            <v>General</v>
          </cell>
          <cell r="H141">
            <v>0</v>
          </cell>
        </row>
        <row r="142">
          <cell r="A142" t="str">
            <v>Dead Eye</v>
          </cell>
          <cell r="C142" t="str">
            <v>Full Round Action, 1 attack at highest BAB.  Auto crit if you hit.</v>
          </cell>
          <cell r="D142" t="str">
            <v>AEG</v>
          </cell>
          <cell r="E142" t="str">
            <v xml:space="preserve">Merc </v>
          </cell>
          <cell r="F142">
            <v>60</v>
          </cell>
          <cell r="G142" t="str">
            <v>General</v>
          </cell>
          <cell r="H142">
            <v>2</v>
          </cell>
          <cell r="I142" t="str">
            <v>BAB 6+, Weapon Focus (any ranged weapon)</v>
          </cell>
        </row>
        <row r="143">
          <cell r="A143" t="str">
            <v>Deafening Song</v>
          </cell>
          <cell r="C143" t="str">
            <v>Bardic music deafens anyone within 30', Fort save (DC 10 + 1/2 class level + Cha Mod) negates;  See ref.</v>
          </cell>
          <cell r="D143" t="str">
            <v>WotC</v>
          </cell>
          <cell r="E143" t="str">
            <v xml:space="preserve">ELH </v>
          </cell>
          <cell r="F143">
            <v>52</v>
          </cell>
          <cell r="G143" t="str">
            <v>Epic</v>
          </cell>
          <cell r="H143">
            <v>2</v>
          </cell>
          <cell r="I143" t="str">
            <v>Bardic Music class feature, Perform 24 ranks</v>
          </cell>
        </row>
        <row r="144">
          <cell r="A144" t="str">
            <v>Death Angle</v>
          </cell>
          <cell r="C144" t="str">
            <v>Can inflict critical hits on Undead.</v>
          </cell>
          <cell r="D144" t="str">
            <v>AEG</v>
          </cell>
          <cell r="E144" t="str">
            <v xml:space="preserve">Undead </v>
          </cell>
          <cell r="F144">
            <v>28</v>
          </cell>
          <cell r="G144" t="str">
            <v>General</v>
          </cell>
          <cell r="H144">
            <v>2</v>
          </cell>
          <cell r="I144" t="str">
            <v>Cha 13+, Stout Hearted</v>
          </cell>
        </row>
        <row r="145">
          <cell r="A145" t="str">
            <v>Death Blow</v>
          </cell>
          <cell r="C145" t="str">
            <v>Coup de grace as a standard action (instead of full-round).</v>
          </cell>
          <cell r="D145" t="str">
            <v>WotC</v>
          </cell>
          <cell r="E145" t="str">
            <v xml:space="preserve">SnF </v>
          </cell>
          <cell r="F145">
            <v>6</v>
          </cell>
          <cell r="G145" t="str">
            <v>General</v>
          </cell>
          <cell r="H145">
            <v>0</v>
          </cell>
        </row>
        <row r="146">
          <cell r="A146" t="str">
            <v>Death from Above</v>
          </cell>
          <cell r="C146" t="str">
            <v>Jumping as part of a charge, gets you +2 to attack &amp; damage.</v>
          </cell>
          <cell r="D146" t="str">
            <v>Green Ronin</v>
          </cell>
          <cell r="E146" t="str">
            <v xml:space="preserve">AH </v>
          </cell>
          <cell r="F146">
            <v>18</v>
          </cell>
          <cell r="G146" t="str">
            <v>General</v>
          </cell>
          <cell r="H146">
            <v>2</v>
          </cell>
          <cell r="I146" t="str">
            <v>BAB 4+, Jump 6+  ranks</v>
          </cell>
        </row>
        <row r="147">
          <cell r="A147" t="str">
            <v>Death of Enemies</v>
          </cell>
          <cell r="C147" t="str">
            <v>A favored enemy critically hit must make a Fort save (DC 10 + 1/2 class level + Wisdom Mod) or die instantly;  See ref.</v>
          </cell>
          <cell r="D147" t="str">
            <v>WotC</v>
          </cell>
          <cell r="E147" t="str">
            <v xml:space="preserve">ELH </v>
          </cell>
          <cell r="F147">
            <v>52</v>
          </cell>
          <cell r="G147" t="str">
            <v>Epic</v>
          </cell>
          <cell r="H147">
            <v>3</v>
          </cell>
          <cell r="I147" t="str">
            <v>Bane of Enemies, Survival 30 ranks, 5 favored enemies</v>
          </cell>
        </row>
        <row r="148">
          <cell r="A148" t="str">
            <v>Deep Cover</v>
          </cell>
          <cell r="C148" t="str">
            <v>+10 competence bonus when preparing a disguise for a specific person for 1 day</v>
          </cell>
          <cell r="D148" t="str">
            <v>Green Ronin</v>
          </cell>
          <cell r="E148" t="str">
            <v xml:space="preserve">AH </v>
          </cell>
          <cell r="F148">
            <v>19</v>
          </cell>
          <cell r="G148" t="str">
            <v>General</v>
          </cell>
          <cell r="H148">
            <v>0</v>
          </cell>
          <cell r="I148" t="str">
            <v>Disguise 6+  ranks</v>
          </cell>
        </row>
        <row r="149">
          <cell r="A149" t="str">
            <v>Deep Impact</v>
          </cell>
          <cell r="C149" t="str">
            <v>Deliver touch attacks through melee weapon strikes. 5 power points.</v>
          </cell>
          <cell r="D149" t="str">
            <v>WotC</v>
          </cell>
          <cell r="E149" t="str">
            <v xml:space="preserve">PsiHB </v>
          </cell>
          <cell r="F149">
            <v>25</v>
          </cell>
          <cell r="G149" t="str">
            <v>Psionic</v>
          </cell>
          <cell r="H149">
            <v>4</v>
          </cell>
          <cell r="I149" t="str">
            <v>Str 13+, Power Attack, Psionic Weapon, base attack bonus +3</v>
          </cell>
        </row>
        <row r="150">
          <cell r="A150" t="str">
            <v>Deepblood</v>
          </cell>
          <cell r="C150" t="str">
            <v>+4 bonus to spot while using darkvision.  No bonus in normal light.  (1st level only.)</v>
          </cell>
          <cell r="D150" t="str">
            <v>Green Ronin</v>
          </cell>
          <cell r="E150" t="str">
            <v xml:space="preserve">HnH </v>
          </cell>
          <cell r="F150">
            <v>15</v>
          </cell>
          <cell r="G150" t="str">
            <v>Prime Bloodgift</v>
          </cell>
          <cell r="H150">
            <v>2</v>
          </cell>
          <cell r="I150" t="str">
            <v>Dwarf, Wis 11+</v>
          </cell>
        </row>
        <row r="151">
          <cell r="A151" t="str">
            <v>Deepsight</v>
          </cell>
          <cell r="C151" t="str">
            <v>Darkvision range +10'.</v>
          </cell>
          <cell r="D151" t="str">
            <v>Green Ronin</v>
          </cell>
          <cell r="E151" t="str">
            <v xml:space="preserve">HnH </v>
          </cell>
          <cell r="F151">
            <v>15</v>
          </cell>
          <cell r="G151" t="str">
            <v>Bloodgift</v>
          </cell>
          <cell r="H151">
            <v>1</v>
          </cell>
          <cell r="I151" t="str">
            <v>Deepblood</v>
          </cell>
        </row>
        <row r="152">
          <cell r="A152" t="str">
            <v>Defensive Stance</v>
          </cell>
          <cell r="C152" t="str">
            <v>Cannot move, +2 Str, Con, Dodge AC, Saves.  Lasts 4 rounds.</v>
          </cell>
          <cell r="D152" t="str">
            <v>AEG</v>
          </cell>
          <cell r="E152" t="str">
            <v xml:space="preserve">Merc </v>
          </cell>
          <cell r="F152">
            <v>60</v>
          </cell>
          <cell r="G152" t="str">
            <v>General</v>
          </cell>
          <cell r="H152">
            <v>3</v>
          </cell>
          <cell r="I152" t="str">
            <v>BAB 6+, Endurance, Iron Will</v>
          </cell>
        </row>
        <row r="153">
          <cell r="A153" t="str">
            <v>Deflect Arrows</v>
          </cell>
          <cell r="C153" t="str">
            <v>Reflex save against DC 20 avoids ranged attacks.</v>
          </cell>
          <cell r="D153" t="str">
            <v>WotC</v>
          </cell>
          <cell r="E153" t="str">
            <v xml:space="preserve">PHB </v>
          </cell>
          <cell r="F153">
            <v>81</v>
          </cell>
          <cell r="G153" t="str">
            <v>General</v>
          </cell>
          <cell r="H153">
            <v>0</v>
          </cell>
        </row>
        <row r="154">
          <cell r="A154" t="str">
            <v>Deflect Ranged Attack</v>
          </cell>
          <cell r="C154" t="str">
            <v>Deflect incoming ranged attacks with bow shot; AC 23 (daggers), 25 (arrows), 28 (bolts)</v>
          </cell>
          <cell r="D154" t="str">
            <v>Piazo</v>
          </cell>
          <cell r="E154" t="str">
            <v>Dragon #274</v>
          </cell>
          <cell r="F154">
            <v>60</v>
          </cell>
          <cell r="G154" t="str">
            <v>General</v>
          </cell>
          <cell r="H154">
            <v>0</v>
          </cell>
        </row>
        <row r="155">
          <cell r="A155" t="str">
            <v>Delay Power</v>
          </cell>
          <cell r="C155" t="str">
            <v>Delays a manifested power from 1 to 5 rounds; +6 power points.</v>
          </cell>
          <cell r="D155" t="str">
            <v>WotC</v>
          </cell>
          <cell r="E155" t="str">
            <v xml:space="preserve">PsiHB </v>
          </cell>
          <cell r="F155">
            <v>25</v>
          </cell>
          <cell r="G155" t="str">
            <v>Metapsionic</v>
          </cell>
          <cell r="H155">
            <v>0</v>
          </cell>
        </row>
        <row r="156">
          <cell r="A156" t="str">
            <v>Delay Spell</v>
          </cell>
          <cell r="C156" t="str">
            <v>Delays a spell from 1 to 5 rounds; +3 spell levels.</v>
          </cell>
          <cell r="D156" t="str">
            <v>WotC</v>
          </cell>
          <cell r="E156" t="str">
            <v xml:space="preserve">TnB </v>
          </cell>
          <cell r="F156">
            <v>39</v>
          </cell>
          <cell r="G156" t="str">
            <v>Metamagic</v>
          </cell>
          <cell r="H156">
            <v>1</v>
          </cell>
          <cell r="I156" t="str">
            <v>Any other Metamagic feat</v>
          </cell>
        </row>
        <row r="157">
          <cell r="A157" t="str">
            <v>Denier's Eye</v>
          </cell>
          <cell r="C157" t="str">
            <v>+2 holy bonus vs. glyphs, runes, symbols</v>
          </cell>
          <cell r="D157" t="str">
            <v>WotC</v>
          </cell>
          <cell r="E157" t="str">
            <v xml:space="preserve">MoF </v>
          </cell>
          <cell r="F157">
            <v>30</v>
          </cell>
          <cell r="G157" t="str">
            <v>Harper Priest</v>
          </cell>
          <cell r="H157">
            <v>2</v>
          </cell>
          <cell r="I157" t="str">
            <v>Harper Priest level + Wis Bonus: 3+</v>
          </cell>
        </row>
        <row r="158">
          <cell r="A158" t="str">
            <v>Devastating Critical</v>
          </cell>
          <cell r="C158" t="str">
            <v>A critical hit slays the target unless they pass a Fort save (DC 10 + 1/2 class level + Str Mod);  See ref.</v>
          </cell>
          <cell r="D158" t="str">
            <v>WotC</v>
          </cell>
          <cell r="E158" t="str">
            <v xml:space="preserve">ELH </v>
          </cell>
          <cell r="F158">
            <v>53</v>
          </cell>
          <cell r="G158" t="str">
            <v>Epic</v>
          </cell>
          <cell r="H158">
            <v>7</v>
          </cell>
          <cell r="I158" t="str">
            <v>Str 25, Power Attack, Cleave, Great Cleave, Weapon Focus, Improved Critical, Overwhelming Critical (all three in same weapon)</v>
          </cell>
        </row>
        <row r="159">
          <cell r="A159" t="str">
            <v>Devious Alchemy</v>
          </cell>
          <cell r="C159" t="str">
            <v>Deduct 10% from cost when crafting poison.</v>
          </cell>
          <cell r="D159" t="str">
            <v>MGP</v>
          </cell>
          <cell r="E159" t="str">
            <v xml:space="preserve">TQR </v>
          </cell>
          <cell r="F159">
            <v>49</v>
          </cell>
          <cell r="G159" t="str">
            <v>Rogue</v>
          </cell>
          <cell r="H159">
            <v>3</v>
          </cell>
          <cell r="I159" t="str">
            <v>Rogue, Poison Craftsman, Craft (poisons)</v>
          </cell>
        </row>
        <row r="160">
          <cell r="A160" t="str">
            <v>Devoted Defense</v>
          </cell>
          <cell r="C160" t="str">
            <v>Total defense action gives +8 bonus to AC.</v>
          </cell>
          <cell r="D160" t="str">
            <v>AEG</v>
          </cell>
          <cell r="E160" t="str">
            <v xml:space="preserve">Merc </v>
          </cell>
          <cell r="F160">
            <v>60</v>
          </cell>
          <cell r="G160" t="str">
            <v>General</v>
          </cell>
          <cell r="H160">
            <v>1</v>
          </cell>
          <cell r="I160" t="str">
            <v>Dodge</v>
          </cell>
        </row>
        <row r="161">
          <cell r="A161" t="str">
            <v>Dextrous Fortitude</v>
          </cell>
          <cell r="C161" t="str">
            <v>Can make a Ref save instead of a Fort save, 1/rnd;  No evasion;</v>
          </cell>
          <cell r="D161" t="str">
            <v>WotC</v>
          </cell>
          <cell r="E161" t="str">
            <v xml:space="preserve">ELH </v>
          </cell>
          <cell r="F161">
            <v>53</v>
          </cell>
          <cell r="G161" t="str">
            <v>Epic</v>
          </cell>
          <cell r="H161">
            <v>2</v>
          </cell>
          <cell r="I161" t="str">
            <v>Dex 25, Slippery Mind class feature</v>
          </cell>
        </row>
        <row r="162">
          <cell r="A162" t="str">
            <v>Dextrous Will</v>
          </cell>
          <cell r="C162" t="str">
            <v>Can make a Ref save instead of a Will save, 1/rnd;  No evasion;</v>
          </cell>
          <cell r="D162" t="str">
            <v>WotC</v>
          </cell>
          <cell r="E162" t="str">
            <v xml:space="preserve">ELH </v>
          </cell>
          <cell r="F162">
            <v>53</v>
          </cell>
          <cell r="G162" t="str">
            <v>Epic</v>
          </cell>
          <cell r="H162">
            <v>2</v>
          </cell>
          <cell r="I162" t="str">
            <v>Dex 25, Slippery Mind class feature</v>
          </cell>
        </row>
        <row r="163">
          <cell r="A163" t="str">
            <v>Diminutive Wild Shape (W)</v>
          </cell>
          <cell r="C163" t="str">
            <v>Can Wild Shape into a Diminutive creature</v>
          </cell>
          <cell r="D163" t="str">
            <v>WotC</v>
          </cell>
          <cell r="E163" t="str">
            <v xml:space="preserve">ELH </v>
          </cell>
          <cell r="F163">
            <v>53</v>
          </cell>
          <cell r="G163" t="str">
            <v>Epic</v>
          </cell>
          <cell r="H163">
            <v>1</v>
          </cell>
          <cell r="I163" t="str">
            <v>Able to Wild Shape into a Huge creature</v>
          </cell>
        </row>
        <row r="164">
          <cell r="A164" t="str">
            <v>Dire Charge</v>
          </cell>
          <cell r="C164" t="str">
            <v>During the first combat round (or surprise round), can make a full attack at the end of a charge</v>
          </cell>
          <cell r="D164" t="str">
            <v>WotC</v>
          </cell>
          <cell r="E164" t="str">
            <v xml:space="preserve">ELH </v>
          </cell>
          <cell r="F164">
            <v>53</v>
          </cell>
          <cell r="G164" t="str">
            <v>Epic</v>
          </cell>
          <cell r="H164">
            <v>1</v>
          </cell>
          <cell r="I164" t="str">
            <v>Improved Initiative</v>
          </cell>
        </row>
        <row r="165">
          <cell r="A165" t="str">
            <v>Dirty Fighting</v>
          </cell>
          <cell r="C165" t="str">
            <v>Full Attack; add +1d4 to damage.</v>
          </cell>
          <cell r="D165" t="str">
            <v>WotC</v>
          </cell>
          <cell r="E165" t="str">
            <v xml:space="preserve">SnF </v>
          </cell>
          <cell r="F165">
            <v>6</v>
          </cell>
          <cell r="G165" t="str">
            <v>General</v>
          </cell>
          <cell r="H165">
            <v>0</v>
          </cell>
        </row>
        <row r="166">
          <cell r="A166" t="str">
            <v>Disarm Mind</v>
          </cell>
          <cell r="C166" t="str">
            <v>Deplete foe's power points when you deal ability damage, +3 power points.</v>
          </cell>
          <cell r="D166" t="str">
            <v>WotC</v>
          </cell>
          <cell r="E166" t="str">
            <v xml:space="preserve">PsiHB </v>
          </cell>
          <cell r="F166">
            <v>25</v>
          </cell>
          <cell r="G166" t="str">
            <v>Psionic</v>
          </cell>
          <cell r="H166">
            <v>2</v>
          </cell>
          <cell r="I166" t="str">
            <v>Cha 13+, Mental Adversary</v>
          </cell>
        </row>
        <row r="167">
          <cell r="A167" t="str">
            <v>Disassemble</v>
          </cell>
          <cell r="C167" t="str">
            <v>Remove a limb to let it fight on it's own.  Reattach at will.  Immune to vorpal attacks.</v>
          </cell>
          <cell r="D167" t="str">
            <v>Green Ronin</v>
          </cell>
          <cell r="E167" t="str">
            <v xml:space="preserve">SCoN </v>
          </cell>
          <cell r="F167">
            <v>53</v>
          </cell>
          <cell r="G167" t="str">
            <v>Undead</v>
          </cell>
          <cell r="H167">
            <v>1</v>
          </cell>
          <cell r="I167" t="str">
            <v>Con --</v>
          </cell>
        </row>
        <row r="168">
          <cell r="A168" t="str">
            <v>Discipline</v>
          </cell>
          <cell r="C168" t="str">
            <v>+1 to Will saves; +2 to Concentration</v>
          </cell>
          <cell r="D168" t="str">
            <v>WotC</v>
          </cell>
          <cell r="E168" t="str">
            <v xml:space="preserve">FRCS </v>
          </cell>
          <cell r="F168">
            <v>34</v>
          </cell>
          <cell r="G168" t="str">
            <v>General</v>
          </cell>
          <cell r="H168">
            <v>0</v>
          </cell>
        </row>
        <row r="169">
          <cell r="A169" t="str">
            <v>Discorporate</v>
          </cell>
          <cell r="C169" t="str">
            <v>Become incorporeal 1 round per level or HD each day.</v>
          </cell>
          <cell r="D169" t="str">
            <v>Green Ronin</v>
          </cell>
          <cell r="E169" t="str">
            <v xml:space="preserve">SCoN </v>
          </cell>
          <cell r="F169">
            <v>53</v>
          </cell>
          <cell r="G169" t="str">
            <v>Undead</v>
          </cell>
          <cell r="H169">
            <v>1</v>
          </cell>
          <cell r="I169" t="str">
            <v>Con --</v>
          </cell>
        </row>
        <row r="170">
          <cell r="A170" t="str">
            <v>Dislocation</v>
          </cell>
          <cell r="C170" t="e">
            <v>#REF!</v>
          </cell>
          <cell r="D170" t="str">
            <v>AEG</v>
          </cell>
          <cell r="E170" t="str">
            <v xml:space="preserve">Merc </v>
          </cell>
          <cell r="F170">
            <v>60</v>
          </cell>
          <cell r="G170" t="str">
            <v>General</v>
          </cell>
          <cell r="H170">
            <v>3</v>
          </cell>
          <cell r="I170" t="str">
            <v>Dex 13+, Expertise, Improved Unarmed Strike</v>
          </cell>
        </row>
        <row r="171">
          <cell r="A171" t="str">
            <v>Distant Shot</v>
          </cell>
          <cell r="C171" t="str">
            <v>Ranged attacks are Line of Sight, no distance penalties</v>
          </cell>
          <cell r="D171" t="str">
            <v>WotC</v>
          </cell>
          <cell r="E171" t="str">
            <v xml:space="preserve">ELH </v>
          </cell>
          <cell r="F171">
            <v>53</v>
          </cell>
          <cell r="G171" t="str">
            <v>Epic</v>
          </cell>
          <cell r="H171">
            <v>4</v>
          </cell>
          <cell r="I171" t="str">
            <v>Dex 25, Far Shot, Point Blank Shot, Spot 20 ranks</v>
          </cell>
        </row>
        <row r="172">
          <cell r="A172" t="str">
            <v>Distract</v>
          </cell>
          <cell r="C172" t="str">
            <v>+4 dodge bonus to AC against AoO for non-movement actions.</v>
          </cell>
          <cell r="D172" t="str">
            <v>AEG</v>
          </cell>
          <cell r="E172" t="str">
            <v xml:space="preserve">War </v>
          </cell>
          <cell r="F172">
            <v>44</v>
          </cell>
          <cell r="G172" t="str">
            <v>General</v>
          </cell>
          <cell r="H172">
            <v>1</v>
          </cell>
          <cell r="I172" t="str">
            <v>Dodge</v>
          </cell>
        </row>
        <row r="173">
          <cell r="A173" t="str">
            <v>Diva</v>
          </cell>
          <cell r="C173" t="str">
            <v>Sonic spells +1 dmg per level (+5 max), +2 to DCs.</v>
          </cell>
          <cell r="D173" t="str">
            <v>BP</v>
          </cell>
          <cell r="E173" t="str">
            <v xml:space="preserve">InQ </v>
          </cell>
          <cell r="F173">
            <v>10</v>
          </cell>
          <cell r="G173" t="str">
            <v>Metamagic</v>
          </cell>
          <cell r="H173">
            <v>0</v>
          </cell>
          <cell r="I173" t="str">
            <v>Any Metamagic feat, Perform (any sound oriented) 2+ ranks</v>
          </cell>
        </row>
        <row r="174">
          <cell r="A174" t="str">
            <v>Divine Cleansing</v>
          </cell>
          <cell r="C174" t="str">
            <v>Turn Attempt: +2 sacred to Fort sv, 60' burst, Cha Mod rnds</v>
          </cell>
          <cell r="D174" t="str">
            <v>WotC</v>
          </cell>
          <cell r="E174" t="str">
            <v xml:space="preserve">DotF </v>
          </cell>
          <cell r="F174">
            <v>19</v>
          </cell>
          <cell r="G174" t="str">
            <v>Divine</v>
          </cell>
          <cell r="H174">
            <v>0</v>
          </cell>
        </row>
        <row r="175">
          <cell r="A175" t="str">
            <v>Divine Flame</v>
          </cell>
          <cell r="C175" t="str">
            <v>Expend turning attempt to embue melee weapon with flames - 1d6 dmg for -2 rounds.</v>
          </cell>
          <cell r="D175" t="str">
            <v>Green Ronin</v>
          </cell>
          <cell r="E175" t="str">
            <v xml:space="preserve">HnH </v>
          </cell>
          <cell r="F175">
            <v>15</v>
          </cell>
          <cell r="G175" t="str">
            <v>Bloodgift</v>
          </cell>
          <cell r="H175">
            <v>2</v>
          </cell>
          <cell r="I175" t="str">
            <v>Cha 12+, Forgeblood, ability to turn or rebuke undead</v>
          </cell>
        </row>
        <row r="176">
          <cell r="A176" t="str">
            <v>Divine Might</v>
          </cell>
          <cell r="C176" t="str">
            <v>Turn Attempt: +CHA mod to weapon damage for CHA mod rounds</v>
          </cell>
          <cell r="D176" t="str">
            <v>WotC</v>
          </cell>
          <cell r="E176" t="str">
            <v xml:space="preserve">DotF </v>
          </cell>
          <cell r="F176">
            <v>19</v>
          </cell>
          <cell r="G176" t="str">
            <v>Divine</v>
          </cell>
          <cell r="H176">
            <v>0</v>
          </cell>
        </row>
        <row r="177">
          <cell r="A177" t="str">
            <v>Divine Reach</v>
          </cell>
          <cell r="C177" t="str">
            <v>Touch spells now 30' ranged touch.</v>
          </cell>
          <cell r="D177" t="str">
            <v>WotC</v>
          </cell>
          <cell r="E177" t="str">
            <v xml:space="preserve">FRCS </v>
          </cell>
          <cell r="F177">
            <v>48</v>
          </cell>
          <cell r="G177" t="str">
            <v>Special Ability</v>
          </cell>
          <cell r="H177">
            <v>2</v>
          </cell>
          <cell r="I177" t="str">
            <v>Hierophant</v>
          </cell>
        </row>
        <row r="178">
          <cell r="A178" t="str">
            <v>Divine Resistance</v>
          </cell>
          <cell r="C178" t="str">
            <v>Turn Attempt: Resistance 5: fire, cold, elec, 60' burst</v>
          </cell>
          <cell r="D178" t="str">
            <v>WotC</v>
          </cell>
          <cell r="E178" t="str">
            <v xml:space="preserve">DotF </v>
          </cell>
          <cell r="F178">
            <v>19</v>
          </cell>
          <cell r="G178" t="str">
            <v>Divine</v>
          </cell>
          <cell r="H178">
            <v>0</v>
          </cell>
        </row>
        <row r="179">
          <cell r="A179" t="str">
            <v>Divine Shield</v>
          </cell>
          <cell r="C179" t="str">
            <v>Turn Attempt: +CHA mod enh. bonus to shield for att, def</v>
          </cell>
          <cell r="D179" t="str">
            <v>WotC</v>
          </cell>
          <cell r="E179" t="str">
            <v xml:space="preserve">DotF </v>
          </cell>
          <cell r="F179">
            <v>19</v>
          </cell>
          <cell r="G179" t="str">
            <v>Divine</v>
          </cell>
          <cell r="H179">
            <v>0</v>
          </cell>
        </row>
        <row r="180">
          <cell r="A180" t="str">
            <v>Divine Vengeance</v>
          </cell>
          <cell r="C180" t="str">
            <v>Turn Attempt: +2d6 sacred energy dmg to undead on melee hit</v>
          </cell>
          <cell r="D180" t="str">
            <v>WotC</v>
          </cell>
          <cell r="E180" t="str">
            <v xml:space="preserve">DotF </v>
          </cell>
          <cell r="F180">
            <v>20</v>
          </cell>
          <cell r="G180" t="str">
            <v>Divine</v>
          </cell>
          <cell r="H180">
            <v>0</v>
          </cell>
        </row>
        <row r="181">
          <cell r="A181" t="str">
            <v>Divine Vigor</v>
          </cell>
          <cell r="C181" t="str">
            <v>Turn Attempt: +2 CON, +10' movement for CHA mod minutes</v>
          </cell>
          <cell r="D181" t="str">
            <v>WotC</v>
          </cell>
          <cell r="E181" t="str">
            <v xml:space="preserve">DotF </v>
          </cell>
          <cell r="F181">
            <v>20</v>
          </cell>
          <cell r="G181" t="str">
            <v>Divine</v>
          </cell>
          <cell r="H181">
            <v>0</v>
          </cell>
        </row>
        <row r="182">
          <cell r="A182" t="str">
            <v>Dodge</v>
          </cell>
          <cell r="C182" t="str">
            <v>+1 dodge bonus to named defender.</v>
          </cell>
          <cell r="D182" t="str">
            <v>WotC</v>
          </cell>
          <cell r="E182" t="str">
            <v xml:space="preserve">PHB </v>
          </cell>
          <cell r="F182">
            <v>81</v>
          </cell>
          <cell r="G182" t="str">
            <v>General</v>
          </cell>
          <cell r="H182">
            <v>1</v>
          </cell>
          <cell r="I182" t="str">
            <v>Dex 13+</v>
          </cell>
        </row>
        <row r="183">
          <cell r="A183" t="str">
            <v>Dragon Friend</v>
          </cell>
          <cell r="C183" t="str">
            <v>+2 bonus to Diplomacy checks &amp; frightful presence.  Allied dragon will offer advice.</v>
          </cell>
          <cell r="D183" t="str">
            <v>AEG</v>
          </cell>
          <cell r="E183" t="str">
            <v xml:space="preserve">Dra </v>
          </cell>
          <cell r="F183">
            <v>29</v>
          </cell>
          <cell r="G183" t="str">
            <v>General</v>
          </cell>
          <cell r="H183">
            <v>3</v>
          </cell>
          <cell r="I183" t="str">
            <v>Int 13+, Cha 13+, Can speak Draconic</v>
          </cell>
        </row>
        <row r="184">
          <cell r="A184" t="str">
            <v>Dragon Wild Shape (W)</v>
          </cell>
          <cell r="C184" t="str">
            <v>Can Wild Shape into a chromatic or metallic dragon;  Size limits apply;  Gain all (Ex) and (Su) abilities</v>
          </cell>
          <cell r="D184" t="str">
            <v>WotC</v>
          </cell>
          <cell r="E184" t="str">
            <v xml:space="preserve">ELH </v>
          </cell>
          <cell r="F184">
            <v>53</v>
          </cell>
          <cell r="G184" t="str">
            <v>Epic</v>
          </cell>
          <cell r="H184">
            <v>4</v>
          </cell>
          <cell r="I184" t="str">
            <v>Wis 30, Beast Wild Shape, Knowledge (Nature) 30 ranks, Wild Shape 6+/day</v>
          </cell>
        </row>
        <row r="185">
          <cell r="A185" t="str">
            <v>Dragonsmith</v>
          </cell>
          <cell r="C185" t="str">
            <v>+2 bonus to craft items made from dragons &amp; 25% off the gp cost.</v>
          </cell>
          <cell r="D185" t="str">
            <v>AEG</v>
          </cell>
          <cell r="E185" t="str">
            <v xml:space="preserve">Dra </v>
          </cell>
          <cell r="F185">
            <v>29</v>
          </cell>
          <cell r="G185" t="str">
            <v>Item Creation</v>
          </cell>
          <cell r="H185">
            <v>2</v>
          </cell>
          <cell r="I185" t="str">
            <v>Spellcaster Level 3+, any Item Creation feat</v>
          </cell>
        </row>
        <row r="186">
          <cell r="A186" t="str">
            <v>Drakeblood</v>
          </cell>
          <cell r="C186" t="str">
            <v>+3 bonus to Intimidate checks.  (1st level only.)</v>
          </cell>
          <cell r="D186" t="str">
            <v>Green Ronin</v>
          </cell>
          <cell r="E186" t="str">
            <v xml:space="preserve">HnH </v>
          </cell>
          <cell r="F186">
            <v>15</v>
          </cell>
          <cell r="G186" t="str">
            <v>Prime Bloodgift</v>
          </cell>
          <cell r="H186">
            <v>2</v>
          </cell>
          <cell r="I186" t="str">
            <v>Dwarf, Cha 12+</v>
          </cell>
        </row>
        <row r="187">
          <cell r="A187" t="str">
            <v>Dreamchild</v>
          </cell>
          <cell r="C187" t="str">
            <v>Immune to magical compulsions.</v>
          </cell>
          <cell r="D187" t="str">
            <v>Green Ronin</v>
          </cell>
          <cell r="E187" t="str">
            <v xml:space="preserve">HnH </v>
          </cell>
          <cell r="F187">
            <v>15</v>
          </cell>
          <cell r="G187" t="str">
            <v>Bonding</v>
          </cell>
          <cell r="H187">
            <v>1</v>
          </cell>
          <cell r="I187" t="str">
            <v>Oath of Dreams, Bonding Ritual</v>
          </cell>
        </row>
        <row r="188">
          <cell r="A188" t="str">
            <v>Dreamspeaking</v>
          </cell>
          <cell r="C188" t="str">
            <v>Dream interpretation</v>
          </cell>
          <cell r="D188" t="str">
            <v>Malhavoc</v>
          </cell>
          <cell r="E188" t="str">
            <v>www.montecook.com</v>
          </cell>
          <cell r="G188" t="str">
            <v>General</v>
          </cell>
          <cell r="H188">
            <v>0</v>
          </cell>
        </row>
        <row r="189">
          <cell r="A189" t="str">
            <v>Dual Strike</v>
          </cell>
          <cell r="C189" t="str">
            <v>If you and another w/ this feat flank, you get +4 to hit (instead of +2).</v>
          </cell>
          <cell r="D189" t="str">
            <v>WotC</v>
          </cell>
          <cell r="E189" t="str">
            <v xml:space="preserve">SnF </v>
          </cell>
          <cell r="F189">
            <v>6</v>
          </cell>
          <cell r="G189" t="str">
            <v>General</v>
          </cell>
          <cell r="H189">
            <v>0</v>
          </cell>
        </row>
        <row r="190">
          <cell r="A190" t="str">
            <v>Dying Blow</v>
          </cell>
          <cell r="C190" t="str">
            <v>May make standard attacks or AoO while reduced to 0 hps or below.</v>
          </cell>
          <cell r="D190" t="str">
            <v>Green Ronin</v>
          </cell>
          <cell r="E190" t="str">
            <v xml:space="preserve">SCoN </v>
          </cell>
          <cell r="F190">
            <v>16</v>
          </cell>
          <cell r="G190" t="str">
            <v>General</v>
          </cell>
          <cell r="H190">
            <v>2</v>
          </cell>
          <cell r="I190" t="str">
            <v>Con 12+, Toughness  (Death knights don't need toughness)</v>
          </cell>
        </row>
        <row r="191">
          <cell r="A191" t="str">
            <v>Eagle Claw Attack</v>
          </cell>
          <cell r="C191" t="str">
            <v>Strike weapon/shield with an unarmed strike.</v>
          </cell>
          <cell r="D191" t="str">
            <v>WotC</v>
          </cell>
          <cell r="E191" t="str">
            <v xml:space="preserve">SnF </v>
          </cell>
          <cell r="F191">
            <v>6</v>
          </cell>
          <cell r="G191" t="str">
            <v>General</v>
          </cell>
          <cell r="H191">
            <v>0</v>
          </cell>
        </row>
        <row r="192">
          <cell r="A192" t="str">
            <v>Eagle Claw Strike</v>
          </cell>
          <cell r="C192" t="e">
            <v>#REF!</v>
          </cell>
          <cell r="D192" t="str">
            <v>AEG</v>
          </cell>
          <cell r="E192" t="str">
            <v xml:space="preserve">Merc </v>
          </cell>
          <cell r="F192">
            <v>60</v>
          </cell>
          <cell r="G192" t="str">
            <v>General</v>
          </cell>
          <cell r="H192">
            <v>3</v>
          </cell>
          <cell r="I192" t="str">
            <v>BAB 3+, Dex 13+, Improved Unarmed Strike</v>
          </cell>
        </row>
        <row r="193">
          <cell r="A193" t="str">
            <v>Earth Harmonics</v>
          </cell>
          <cell r="C193" t="str">
            <v>+2 to music's DC, can affect all earth subtype creatures with music.</v>
          </cell>
          <cell r="D193" t="str">
            <v>Green Ronin</v>
          </cell>
          <cell r="E193" t="str">
            <v xml:space="preserve">HnH </v>
          </cell>
          <cell r="F193">
            <v>15</v>
          </cell>
          <cell r="G193" t="str">
            <v>General</v>
          </cell>
          <cell r="H193">
            <v>0</v>
          </cell>
          <cell r="I193" t="str">
            <v>Stonecunning, Bardic (or equivalent) music ability, Perform 5+ ranks</v>
          </cell>
        </row>
        <row r="194">
          <cell r="A194" t="str">
            <v>Earth's Armor</v>
          </cell>
          <cell r="C194" t="str">
            <v>DR 1/+5  (See desc.)</v>
          </cell>
          <cell r="D194" t="str">
            <v>Green Ronin</v>
          </cell>
          <cell r="E194" t="str">
            <v xml:space="preserve">HnH </v>
          </cell>
          <cell r="F194">
            <v>15</v>
          </cell>
          <cell r="G194" t="str">
            <v>Bloodgift</v>
          </cell>
          <cell r="H194">
            <v>2</v>
          </cell>
          <cell r="I194" t="str">
            <v>Stoneblood, Rocklike, Fort save 6+</v>
          </cell>
        </row>
        <row r="195">
          <cell r="A195" t="str">
            <v>Eavesdrop</v>
          </cell>
          <cell r="C195" t="str">
            <v>Can use Wis instead of Cha on Gather Info checks.</v>
          </cell>
          <cell r="D195" t="str">
            <v>Green Ronin</v>
          </cell>
          <cell r="E195" t="str">
            <v xml:space="preserve">AH </v>
          </cell>
          <cell r="F195">
            <v>19</v>
          </cell>
          <cell r="G195" t="str">
            <v>General</v>
          </cell>
          <cell r="H195">
            <v>0</v>
          </cell>
          <cell r="I195" t="str">
            <v>Listen 4+  ranks</v>
          </cell>
        </row>
        <row r="196">
          <cell r="A196" t="str">
            <v>Ecto Manipulation</v>
          </cell>
          <cell r="C196" t="str">
            <v>Astral constructs can trade in two abilities from the same menu for an ability from the next highest menu.</v>
          </cell>
          <cell r="D196" t="str">
            <v>WotC</v>
          </cell>
          <cell r="E196" t="str">
            <v>Mind's Eye</v>
          </cell>
          <cell r="F196">
            <v>37</v>
          </cell>
          <cell r="G196" t="str">
            <v>Psionic</v>
          </cell>
          <cell r="H196">
            <v>2</v>
          </cell>
          <cell r="I196" t="str">
            <v>Spellcaster Level 3+, Augment Construction</v>
          </cell>
        </row>
        <row r="197">
          <cell r="A197" t="str">
            <v>Education</v>
          </cell>
          <cell r="C197" t="str">
            <v>All Knowledge skills are class skills; +1 bonus to two Knowledge skills (1st)</v>
          </cell>
          <cell r="D197" t="str">
            <v>WotC</v>
          </cell>
          <cell r="E197" t="str">
            <v xml:space="preserve">FRCS </v>
          </cell>
          <cell r="F197">
            <v>34</v>
          </cell>
          <cell r="G197" t="str">
            <v>General</v>
          </cell>
          <cell r="H197">
            <v>0</v>
          </cell>
        </row>
        <row r="198">
          <cell r="A198" t="str">
            <v>Efficient Item Creation</v>
          </cell>
          <cell r="C198" t="str">
            <v>Can make selected items 10x faster;  See ref.</v>
          </cell>
          <cell r="D198" t="str">
            <v>WotC</v>
          </cell>
          <cell r="E198" t="str">
            <v xml:space="preserve">ELH </v>
          </cell>
          <cell r="F198">
            <v>53</v>
          </cell>
          <cell r="G198" t="str">
            <v>Epic</v>
          </cell>
          <cell r="H198">
            <v>3</v>
          </cell>
          <cell r="I198" t="str">
            <v>Item Creation feat, Knowledge (Arcana) 24 ranks, Spellcraft 24 ranks</v>
          </cell>
        </row>
        <row r="199">
          <cell r="A199" t="str">
            <v>Eidetic Memory</v>
          </cell>
          <cell r="C199" t="str">
            <v>+2 INT to recall information; cannot be used to prepare spells</v>
          </cell>
          <cell r="D199" t="str">
            <v>AEG</v>
          </cell>
          <cell r="E199" t="str">
            <v xml:space="preserve">Dun </v>
          </cell>
          <cell r="F199">
            <v>81</v>
          </cell>
          <cell r="G199" t="str">
            <v>General</v>
          </cell>
          <cell r="H199">
            <v>0</v>
          </cell>
        </row>
        <row r="200">
          <cell r="A200" t="str">
            <v>Eldath's Pool</v>
          </cell>
          <cell r="C200" t="str">
            <v>Create water 1/day as a cleric</v>
          </cell>
          <cell r="D200" t="str">
            <v>WotC</v>
          </cell>
          <cell r="E200" t="str">
            <v xml:space="preserve">MoF </v>
          </cell>
          <cell r="F200">
            <v>30</v>
          </cell>
          <cell r="G200" t="str">
            <v>Harper Priest</v>
          </cell>
          <cell r="H200">
            <v>2</v>
          </cell>
          <cell r="I200" t="str">
            <v>Harper Priest level + Wis Bonus: 1+</v>
          </cell>
        </row>
        <row r="201">
          <cell r="A201" t="str">
            <v>Emissary</v>
          </cell>
          <cell r="C201" t="str">
            <v>+2 bonus to Diplomacy &amp; Charisma checks with non-humanoids.</v>
          </cell>
          <cell r="D201" t="str">
            <v>AEG</v>
          </cell>
          <cell r="E201" t="str">
            <v xml:space="preserve">Dra </v>
          </cell>
          <cell r="F201">
            <v>29</v>
          </cell>
          <cell r="G201" t="str">
            <v>General</v>
          </cell>
          <cell r="H201">
            <v>1</v>
          </cell>
          <cell r="I201" t="str">
            <v>Cha 13+</v>
          </cell>
        </row>
        <row r="202">
          <cell r="A202" t="str">
            <v>Empathy</v>
          </cell>
          <cell r="C202" t="str">
            <v>+2 to Innuendo &amp; sense Motive checks</v>
          </cell>
          <cell r="D202" t="str">
            <v>FFG</v>
          </cell>
          <cell r="E202" t="str">
            <v xml:space="preserve">TnT </v>
          </cell>
          <cell r="F202">
            <v>35</v>
          </cell>
          <cell r="G202" t="str">
            <v>General</v>
          </cell>
          <cell r="H202">
            <v>0</v>
          </cell>
        </row>
        <row r="203">
          <cell r="A203" t="str">
            <v>Empire Rests on its Edge, The</v>
          </cell>
          <cell r="C203" t="str">
            <v>Choose Int, Wis, or Cha based skill when learned.  Gain 1/4 skill's bonus to hit &amp; skill's bonus 1/2 for 120 minutes.</v>
          </cell>
          <cell r="D203" t="str">
            <v>AEG WotSamurai p. 12</v>
          </cell>
          <cell r="E203" t="str">
            <v xml:space="preserve">WotSamurai </v>
          </cell>
          <cell r="F203">
            <v>12</v>
          </cell>
          <cell r="G203" t="str">
            <v>Kata</v>
          </cell>
          <cell r="H203">
            <v>1</v>
          </cell>
          <cell r="I203" t="str">
            <v>Void Use</v>
          </cell>
        </row>
        <row r="204">
          <cell r="A204" t="str">
            <v>Empower Construction</v>
          </cell>
          <cell r="C204" t="str">
            <v>Astral constructs gain one additional special ability.</v>
          </cell>
          <cell r="D204" t="str">
            <v>WotC</v>
          </cell>
          <cell r="E204" t="str">
            <v>Mind's Eye</v>
          </cell>
          <cell r="F204">
            <v>37</v>
          </cell>
          <cell r="G204" t="str">
            <v>Psionic</v>
          </cell>
          <cell r="H204">
            <v>1</v>
          </cell>
          <cell r="I204" t="str">
            <v>Augment Construction</v>
          </cell>
        </row>
        <row r="205">
          <cell r="A205" t="str">
            <v>Empower Poison</v>
          </cell>
          <cell r="C205" t="str">
            <v>All variable affects of a poison are increased by 50%.</v>
          </cell>
          <cell r="D205" t="str">
            <v>Green Ronin</v>
          </cell>
          <cell r="E205" t="str">
            <v xml:space="preserve">AH </v>
          </cell>
          <cell r="F205">
            <v>19</v>
          </cell>
          <cell r="G205" t="str">
            <v>General</v>
          </cell>
          <cell r="H205">
            <v>1</v>
          </cell>
          <cell r="I205" t="str">
            <v>BAB 4+, Poison Use</v>
          </cell>
        </row>
        <row r="206">
          <cell r="A206" t="str">
            <v>Empower Spell</v>
          </cell>
          <cell r="C206" t="str">
            <v>Increases all variable, numeric spell effects by one-half; +2 spell levels.</v>
          </cell>
          <cell r="D206" t="str">
            <v>WotC</v>
          </cell>
          <cell r="E206" t="str">
            <v xml:space="preserve">PHB </v>
          </cell>
          <cell r="F206">
            <v>82</v>
          </cell>
          <cell r="G206" t="str">
            <v>Metamagic</v>
          </cell>
          <cell r="H206">
            <v>0</v>
          </cell>
        </row>
        <row r="207">
          <cell r="A207" t="str">
            <v>Empower Turning</v>
          </cell>
          <cell r="C207" t="str">
            <v>-2 to Turn attempt, +2d6 Turning Damage</v>
          </cell>
          <cell r="D207" t="str">
            <v>WotC</v>
          </cell>
          <cell r="E207" t="str">
            <v xml:space="preserve">DotF </v>
          </cell>
          <cell r="F207">
            <v>20</v>
          </cell>
          <cell r="G207" t="str">
            <v>Special</v>
          </cell>
          <cell r="H207">
            <v>0</v>
          </cell>
        </row>
        <row r="208">
          <cell r="A208" t="str">
            <v>Empowered Psicrystal</v>
          </cell>
          <cell r="C208" t="str">
            <v>instill three additional abilities in your psicrystal.</v>
          </cell>
          <cell r="D208" t="str">
            <v>WotC</v>
          </cell>
          <cell r="E208" t="str">
            <v>Mind's Eye</v>
          </cell>
          <cell r="F208">
            <v>37</v>
          </cell>
          <cell r="G208" t="str">
            <v>Psionic</v>
          </cell>
          <cell r="H208">
            <v>0</v>
          </cell>
        </row>
        <row r="209">
          <cell r="A209" t="str">
            <v>Encode Stone</v>
          </cell>
          <cell r="C209" t="str">
            <v>Create Power Stones that can manifest powers stored therein.</v>
          </cell>
          <cell r="D209" t="str">
            <v>WotC</v>
          </cell>
          <cell r="E209" t="str">
            <v xml:space="preserve">PsiHB </v>
          </cell>
          <cell r="F209">
            <v>25</v>
          </cell>
          <cell r="G209" t="str">
            <v>Item Creation</v>
          </cell>
          <cell r="H209">
            <v>1</v>
          </cell>
          <cell r="I209" t="str">
            <v>Spellcaster Level 1+</v>
          </cell>
        </row>
        <row r="210">
          <cell r="A210" t="str">
            <v>Endurance</v>
          </cell>
          <cell r="C210" t="str">
            <v>+4 bonus to running, swimming, holding your breath, etc.</v>
          </cell>
          <cell r="D210" t="str">
            <v>WotC</v>
          </cell>
          <cell r="E210" t="str">
            <v xml:space="preserve">PHB </v>
          </cell>
          <cell r="F210">
            <v>82</v>
          </cell>
          <cell r="G210" t="str">
            <v>General</v>
          </cell>
          <cell r="H210">
            <v>0</v>
          </cell>
        </row>
        <row r="211">
          <cell r="A211" t="str">
            <v>Energy Admixture</v>
          </cell>
          <cell r="C211" t="str">
            <v>Add bonus damage in different energy; +4 spell levels.</v>
          </cell>
          <cell r="D211" t="str">
            <v>WotC</v>
          </cell>
          <cell r="E211" t="str">
            <v xml:space="preserve">TnB </v>
          </cell>
          <cell r="F211">
            <v>39</v>
          </cell>
          <cell r="G211" t="str">
            <v>Metamagic</v>
          </cell>
          <cell r="H211">
            <v>0</v>
          </cell>
        </row>
        <row r="212">
          <cell r="A212" t="str">
            <v>Energy Resistance</v>
          </cell>
          <cell r="C212" t="str">
            <v>Resistance 10 vs; chosen energy type; Can be stacked;  See ref.</v>
          </cell>
          <cell r="D212" t="str">
            <v>WotC</v>
          </cell>
          <cell r="E212" t="str">
            <v xml:space="preserve">ELH </v>
          </cell>
          <cell r="F212">
            <v>53</v>
          </cell>
          <cell r="G212" t="str">
            <v>Epic</v>
          </cell>
          <cell r="H212">
            <v>0</v>
          </cell>
          <cell r="I212" t="str">
            <v>(no requirements)</v>
          </cell>
        </row>
        <row r="213">
          <cell r="A213" t="str">
            <v>Energy Substitution</v>
          </cell>
          <cell r="C213" t="str">
            <v>Switch energy type; +0 spell levels.</v>
          </cell>
          <cell r="D213" t="str">
            <v>WotC</v>
          </cell>
          <cell r="E213" t="str">
            <v xml:space="preserve">MoF </v>
          </cell>
          <cell r="F213">
            <v>21</v>
          </cell>
          <cell r="G213" t="str">
            <v>Metamagic</v>
          </cell>
          <cell r="H213">
            <v>0</v>
          </cell>
        </row>
        <row r="214">
          <cell r="A214" t="str">
            <v>Enhance Spell (M)</v>
          </cell>
          <cell r="C214" t="str">
            <v>Increase damage cap on dice/level spells by 10, dice/2 levels by 5; +4 spell levels; Can be stacked</v>
          </cell>
          <cell r="D214" t="str">
            <v>WotC</v>
          </cell>
          <cell r="E214" t="str">
            <v xml:space="preserve">ELH </v>
          </cell>
          <cell r="F214">
            <v>53</v>
          </cell>
          <cell r="G214" t="str">
            <v>Epic</v>
          </cell>
          <cell r="H214">
            <v>1</v>
          </cell>
          <cell r="I214" t="str">
            <v>Maximize Spell</v>
          </cell>
        </row>
        <row r="215">
          <cell r="A215" t="str">
            <v>Enhanced Construction</v>
          </cell>
          <cell r="C215" t="str">
            <v>When you manifest constructs, you create additional constructs.</v>
          </cell>
          <cell r="D215" t="str">
            <v>WotC</v>
          </cell>
          <cell r="E215" t="str">
            <v>Mind's Eye</v>
          </cell>
          <cell r="F215">
            <v>38</v>
          </cell>
          <cell r="G215" t="str">
            <v>Psionic</v>
          </cell>
          <cell r="H215">
            <v>1</v>
          </cell>
          <cell r="I215" t="str">
            <v>Spellcaster Level 6+</v>
          </cell>
        </row>
        <row r="216">
          <cell r="A216" t="str">
            <v>Enlarge Power</v>
          </cell>
          <cell r="C216" t="str">
            <v>Double range of a manifested power.  +2 power points.</v>
          </cell>
          <cell r="D216" t="str">
            <v>WotC</v>
          </cell>
          <cell r="E216" t="str">
            <v xml:space="preserve">PsiHB </v>
          </cell>
          <cell r="F216">
            <v>25</v>
          </cell>
          <cell r="G216" t="str">
            <v>Metapsionic</v>
          </cell>
          <cell r="H216">
            <v>0</v>
          </cell>
        </row>
        <row r="217">
          <cell r="A217" t="str">
            <v>Enlarge Spell</v>
          </cell>
          <cell r="C217" t="str">
            <v>Spell cast at up to double its range; +1 spell levels.</v>
          </cell>
          <cell r="D217" t="str">
            <v>WotC</v>
          </cell>
          <cell r="E217" t="str">
            <v xml:space="preserve">PHB </v>
          </cell>
          <cell r="F217">
            <v>82</v>
          </cell>
          <cell r="G217" t="str">
            <v>Metamagic</v>
          </cell>
          <cell r="H217">
            <v>0</v>
          </cell>
        </row>
        <row r="218">
          <cell r="A218" t="str">
            <v>Enspell Familiar</v>
          </cell>
          <cell r="C218" t="str">
            <v>You can cast spells on your familiar if within a mile</v>
          </cell>
          <cell r="D218" t="str">
            <v>Piazo</v>
          </cell>
          <cell r="E218" t="str">
            <v>Dragon #280</v>
          </cell>
          <cell r="F218">
            <v>62</v>
          </cell>
          <cell r="G218" t="str">
            <v>General</v>
          </cell>
          <cell r="H218">
            <v>0</v>
          </cell>
        </row>
        <row r="219">
          <cell r="A219" t="str">
            <v>Epic Dodge</v>
          </cell>
          <cell r="C219" t="str">
            <v>Take no damage from dodged enemy's attack, 1/rnd</v>
          </cell>
          <cell r="D219" t="str">
            <v>WotC</v>
          </cell>
          <cell r="E219" t="str">
            <v xml:space="preserve">ELH </v>
          </cell>
          <cell r="F219">
            <v>54</v>
          </cell>
          <cell r="G219" t="str">
            <v>Epic</v>
          </cell>
          <cell r="H219">
            <v>5</v>
          </cell>
          <cell r="I219" t="str">
            <v>Dex 25, Dodge, Tumble 30 ranks, Improved Evasion, Defensive Roll class feature</v>
          </cell>
        </row>
        <row r="220">
          <cell r="A220" t="str">
            <v>Epic Endurance</v>
          </cell>
          <cell r="C220" t="str">
            <v>+10 bonus on checks for extended actions (swimming, etc;)</v>
          </cell>
          <cell r="D220" t="str">
            <v>WotC</v>
          </cell>
          <cell r="E220" t="str">
            <v xml:space="preserve">ELH </v>
          </cell>
          <cell r="F220">
            <v>54</v>
          </cell>
          <cell r="G220" t="str">
            <v>Epic</v>
          </cell>
          <cell r="H220">
            <v>2</v>
          </cell>
          <cell r="I220" t="str">
            <v>Con 25, Endurance</v>
          </cell>
        </row>
        <row r="221">
          <cell r="A221" t="str">
            <v>Epic Fortitude</v>
          </cell>
          <cell r="C221" t="str">
            <v>+4 to Fort saves</v>
          </cell>
          <cell r="D221" t="str">
            <v>WotC</v>
          </cell>
          <cell r="E221" t="str">
            <v xml:space="preserve">ELH </v>
          </cell>
          <cell r="F221">
            <v>54</v>
          </cell>
          <cell r="G221" t="str">
            <v>Epic</v>
          </cell>
          <cell r="H221">
            <v>0</v>
          </cell>
          <cell r="I221" t="str">
            <v>(no requirements)</v>
          </cell>
        </row>
        <row r="222">
          <cell r="A222" t="str">
            <v>Epic Inspiration</v>
          </cell>
          <cell r="C222" t="str">
            <v>All bonuses from Bardic music inspiration are doubled;  Can be stacked;  See ref.</v>
          </cell>
          <cell r="D222" t="str">
            <v>WotC</v>
          </cell>
          <cell r="E222" t="str">
            <v xml:space="preserve">ELH </v>
          </cell>
          <cell r="F222">
            <v>54</v>
          </cell>
          <cell r="G222" t="str">
            <v>Epic</v>
          </cell>
          <cell r="H222">
            <v>3</v>
          </cell>
          <cell r="I222" t="str">
            <v>Cha 25, Perform 30 ranks, bardic music class feature</v>
          </cell>
        </row>
        <row r="223">
          <cell r="A223" t="str">
            <v>Epic Leadership</v>
          </cell>
          <cell r="C223" t="str">
            <v>Attract cohorts and followers as per table 1-33, pg; 37, ELH</v>
          </cell>
          <cell r="D223" t="str">
            <v>WotC</v>
          </cell>
          <cell r="E223" t="str">
            <v xml:space="preserve">ELH </v>
          </cell>
          <cell r="F223">
            <v>54</v>
          </cell>
          <cell r="G223" t="str">
            <v>Epic</v>
          </cell>
          <cell r="H223">
            <v>3</v>
          </cell>
          <cell r="I223" t="str">
            <v>Cha 25, Leadership, Leadership score 25+</v>
          </cell>
        </row>
        <row r="224">
          <cell r="A224" t="str">
            <v>Epic Prowess</v>
          </cell>
          <cell r="C224" t="str">
            <v>+1 to all attacks; Can be stacked</v>
          </cell>
          <cell r="D224" t="str">
            <v>WotC</v>
          </cell>
          <cell r="E224" t="str">
            <v xml:space="preserve">ELH </v>
          </cell>
          <cell r="F224">
            <v>54</v>
          </cell>
          <cell r="G224" t="str">
            <v>Epic</v>
          </cell>
          <cell r="H224">
            <v>0</v>
          </cell>
          <cell r="I224" t="str">
            <v>(no requirements)</v>
          </cell>
        </row>
        <row r="225">
          <cell r="A225" t="str">
            <v>Epic Reflexes</v>
          </cell>
          <cell r="C225" t="str">
            <v>+4 to Ref saves</v>
          </cell>
          <cell r="D225" t="str">
            <v>WotC</v>
          </cell>
          <cell r="E225" t="str">
            <v xml:space="preserve">ELH </v>
          </cell>
          <cell r="F225">
            <v>54</v>
          </cell>
          <cell r="G225" t="str">
            <v>Epic</v>
          </cell>
          <cell r="H225">
            <v>0</v>
          </cell>
          <cell r="I225" t="str">
            <v>(no requirements)</v>
          </cell>
        </row>
        <row r="226">
          <cell r="A226" t="str">
            <v>Epic Reputation</v>
          </cell>
          <cell r="C226" t="str">
            <v>+4 to Bluff, Diplomacy, Gather Information, Intimidate, and Perform checks</v>
          </cell>
          <cell r="D226" t="str">
            <v>WotC</v>
          </cell>
          <cell r="E226" t="str">
            <v xml:space="preserve">ELH </v>
          </cell>
          <cell r="F226">
            <v>54</v>
          </cell>
          <cell r="G226" t="str">
            <v>Epic</v>
          </cell>
          <cell r="H226">
            <v>0</v>
          </cell>
          <cell r="I226" t="str">
            <v>(no requirements)</v>
          </cell>
        </row>
        <row r="227">
          <cell r="A227" t="str">
            <v>Epic Skill Focus</v>
          </cell>
          <cell r="C227" t="str">
            <v>+10 to checks with chosen skill;  Does not stack;</v>
          </cell>
          <cell r="D227" t="str">
            <v>WotC</v>
          </cell>
          <cell r="E227" t="str">
            <v xml:space="preserve">ELH </v>
          </cell>
          <cell r="F227">
            <v>54</v>
          </cell>
          <cell r="G227" t="str">
            <v>Epic</v>
          </cell>
          <cell r="H227">
            <v>1</v>
          </cell>
          <cell r="I227" t="str">
            <v>20 ranks in chosen skill</v>
          </cell>
        </row>
        <row r="228">
          <cell r="A228" t="str">
            <v>Epic Speed</v>
          </cell>
          <cell r="C228" t="str">
            <v>When wearing medium armor or lighter, +30' move;  See ref.</v>
          </cell>
          <cell r="D228" t="str">
            <v>WotC</v>
          </cell>
          <cell r="E228" t="str">
            <v xml:space="preserve">ELH </v>
          </cell>
          <cell r="F228">
            <v>54</v>
          </cell>
          <cell r="G228" t="str">
            <v>Epic</v>
          </cell>
          <cell r="H228">
            <v>2</v>
          </cell>
          <cell r="I228" t="str">
            <v>Dex 21, Run</v>
          </cell>
        </row>
        <row r="229">
          <cell r="A229" t="str">
            <v>Epic Spell Focus</v>
          </cell>
          <cell r="C229" t="str">
            <v>+6 to save DC's of your spells of chosen school;  Overlaps lesser Spell Focus feats;</v>
          </cell>
          <cell r="D229" t="str">
            <v>WotC</v>
          </cell>
          <cell r="E229" t="str">
            <v xml:space="preserve">ELH </v>
          </cell>
          <cell r="F229">
            <v>54</v>
          </cell>
          <cell r="G229" t="str">
            <v>Epic</v>
          </cell>
          <cell r="H229">
            <v>3</v>
          </cell>
          <cell r="I229" t="str">
            <v>Spell Focus (chosen school), Greater Spell Focus (chosen school), able to cas a 9th level spell from chosen school</v>
          </cell>
        </row>
        <row r="230">
          <cell r="A230" t="str">
            <v>Epic Spell Penetration</v>
          </cell>
          <cell r="C230" t="str">
            <v>+6 on checks to beat SR;  Overlaps lesser Spell Penetration feats;</v>
          </cell>
          <cell r="D230" t="str">
            <v>WotC</v>
          </cell>
          <cell r="E230" t="str">
            <v xml:space="preserve">ELH </v>
          </cell>
          <cell r="F230">
            <v>54</v>
          </cell>
          <cell r="G230" t="str">
            <v>Epic</v>
          </cell>
          <cell r="H230">
            <v>2</v>
          </cell>
          <cell r="I230" t="str">
            <v>Spell Penetration, Greater Spell Penetration</v>
          </cell>
        </row>
        <row r="231">
          <cell r="A231" t="str">
            <v>Epic Spellcasting</v>
          </cell>
          <cell r="C231" t="str">
            <v>Can develop and cast Epic Spells, see Chapter 2, ELH;</v>
          </cell>
          <cell r="D231" t="str">
            <v>WotC</v>
          </cell>
          <cell r="E231" t="str">
            <v xml:space="preserve">ELH </v>
          </cell>
          <cell r="F231">
            <v>55</v>
          </cell>
          <cell r="G231" t="str">
            <v>Epic</v>
          </cell>
          <cell r="H231">
            <v>3</v>
          </cell>
          <cell r="I231" t="str">
            <v>Spellcraft 24 ranks, Knowledge (Arcana, Religion, or Nature) 24 ranks, able to cast 9th level spells;</v>
          </cell>
        </row>
        <row r="232">
          <cell r="A232" t="str">
            <v>Epic Toughness</v>
          </cell>
          <cell r="C232" t="str">
            <v>+20 hit points;  Can be stacked;</v>
          </cell>
          <cell r="D232" t="str">
            <v>WotC</v>
          </cell>
          <cell r="E232" t="str">
            <v xml:space="preserve">ELH </v>
          </cell>
          <cell r="F232">
            <v>55</v>
          </cell>
          <cell r="G232" t="str">
            <v>Epic</v>
          </cell>
          <cell r="H232">
            <v>0</v>
          </cell>
          <cell r="I232" t="str">
            <v>(no requirements)</v>
          </cell>
        </row>
        <row r="233">
          <cell r="A233" t="str">
            <v>Epic Weapon Focus</v>
          </cell>
          <cell r="C233" t="str">
            <v>+2 to attacks with chosen weapon;  Stacks with Weapon Focus, not with self;</v>
          </cell>
          <cell r="D233" t="str">
            <v>WotC</v>
          </cell>
          <cell r="E233" t="str">
            <v xml:space="preserve">ELH </v>
          </cell>
          <cell r="F233">
            <v>55</v>
          </cell>
          <cell r="G233" t="str">
            <v>Epic</v>
          </cell>
          <cell r="H233">
            <v>1</v>
          </cell>
          <cell r="I233" t="str">
            <v>Weapon Focus (chosen weapon)</v>
          </cell>
        </row>
        <row r="234">
          <cell r="A234" t="str">
            <v>Epic Weapon Specialization</v>
          </cell>
          <cell r="C234" t="str">
            <v>+4 to damage with chosen weapon;  Stacks with Weapon Specialization, not with self;</v>
          </cell>
          <cell r="D234" t="str">
            <v>WotC</v>
          </cell>
          <cell r="E234" t="str">
            <v xml:space="preserve">ELH </v>
          </cell>
          <cell r="F234">
            <v>55</v>
          </cell>
          <cell r="G234" t="str">
            <v>Epic</v>
          </cell>
          <cell r="H234">
            <v>3</v>
          </cell>
          <cell r="I234" t="str">
            <v>Weapon Focus, Epic Weapon Focus, Weapon Specialization (All in chosen weapon)</v>
          </cell>
        </row>
        <row r="235">
          <cell r="A235" t="str">
            <v>Epic Will</v>
          </cell>
          <cell r="C235" t="str">
            <v>+4 to Will saves</v>
          </cell>
          <cell r="D235" t="str">
            <v>WotC</v>
          </cell>
          <cell r="E235" t="str">
            <v xml:space="preserve">ELH </v>
          </cell>
          <cell r="F235">
            <v>55</v>
          </cell>
          <cell r="G235" t="str">
            <v>Epic</v>
          </cell>
          <cell r="H235">
            <v>0</v>
          </cell>
          <cell r="I235" t="str">
            <v>(no requirements)</v>
          </cell>
        </row>
        <row r="236">
          <cell r="A236" t="str">
            <v>Eschew Materials</v>
          </cell>
          <cell r="C236" t="str">
            <v>Common material component of less than 1 GP is waived; +0 spell levels.</v>
          </cell>
          <cell r="D236" t="str">
            <v>WotC</v>
          </cell>
          <cell r="E236" t="str">
            <v xml:space="preserve">MoF </v>
          </cell>
          <cell r="F236">
            <v>22</v>
          </cell>
          <cell r="G236" t="str">
            <v>Metamagic</v>
          </cell>
          <cell r="H236">
            <v>0</v>
          </cell>
        </row>
        <row r="237">
          <cell r="A237" t="str">
            <v>Etch Object Rune</v>
          </cell>
          <cell r="C237" t="str">
            <v>Etch a spell onto alternate materials.  Can be used like a scroll.</v>
          </cell>
          <cell r="D237" t="str">
            <v>Mal</v>
          </cell>
          <cell r="E237" t="str">
            <v xml:space="preserve">BoEM </v>
          </cell>
          <cell r="F237">
            <v>3</v>
          </cell>
          <cell r="G237" t="str">
            <v>Item Creation</v>
          </cell>
          <cell r="H237">
            <v>0</v>
          </cell>
        </row>
        <row r="238">
          <cell r="A238" t="str">
            <v>Ethran</v>
          </cell>
          <cell r="C238" t="str">
            <v>+2 bonus to Animal Empathy and Intuit Direction; +2 CHA skill checks w/ Rashemi</v>
          </cell>
          <cell r="D238" t="str">
            <v>WotC</v>
          </cell>
          <cell r="E238" t="str">
            <v xml:space="preserve">FRCS </v>
          </cell>
          <cell r="F238">
            <v>34</v>
          </cell>
          <cell r="G238" t="str">
            <v>General</v>
          </cell>
          <cell r="H238">
            <v>4</v>
          </cell>
          <cell r="I238" t="str">
            <v>Female, Spellcaster 1+, Char 11+, Society Approval</v>
          </cell>
        </row>
        <row r="239">
          <cell r="A239" t="str">
            <v>Evasive Fighting</v>
          </cell>
          <cell r="C239" t="str">
            <v>Ready action for 5' step to avoid charge, ruins attackers +2 AB for the charge.</v>
          </cell>
          <cell r="D239" t="str">
            <v>AEG</v>
          </cell>
          <cell r="E239" t="str">
            <v xml:space="preserve">War </v>
          </cell>
          <cell r="F239">
            <v>44</v>
          </cell>
          <cell r="G239" t="str">
            <v>General</v>
          </cell>
          <cell r="H239">
            <v>1</v>
          </cell>
          <cell r="I239" t="str">
            <v>Dodge</v>
          </cell>
        </row>
        <row r="240">
          <cell r="A240" t="str">
            <v>Exaggerate Spell</v>
          </cell>
          <cell r="C240" t="str">
            <v>+2 spell levels for +3 dmg, +2 healing, or +3 targets.</v>
          </cell>
          <cell r="D240" t="str">
            <v>AEG</v>
          </cell>
          <cell r="E240" t="str">
            <v xml:space="preserve">Merc </v>
          </cell>
          <cell r="F240">
            <v>61</v>
          </cell>
          <cell r="G240" t="str">
            <v>Metamagic</v>
          </cell>
          <cell r="H240">
            <v>0</v>
          </cell>
        </row>
        <row r="241">
          <cell r="A241" t="str">
            <v>Exceptional Deflection</v>
          </cell>
          <cell r="C241" t="str">
            <v>Can deflect any ranged attack (incl; Ranged touch spells); See ref.</v>
          </cell>
          <cell r="D241" t="str">
            <v>WotC</v>
          </cell>
          <cell r="E241" t="str">
            <v xml:space="preserve">ELH </v>
          </cell>
          <cell r="F241">
            <v>55</v>
          </cell>
          <cell r="G241" t="str">
            <v>Epic</v>
          </cell>
          <cell r="H241">
            <v>4</v>
          </cell>
          <cell r="I241" t="str">
            <v>Dex 21, Wis 19, Deflect Arrows, Improved Unarmed Strike</v>
          </cell>
        </row>
        <row r="242">
          <cell r="A242" t="str">
            <v>Exotic Armor Proficiency</v>
          </cell>
          <cell r="C242" t="str">
            <v>Suffer standard penalties for wearing exotic armor.</v>
          </cell>
          <cell r="D242" t="str">
            <v>Green Ronin</v>
          </cell>
          <cell r="E242" t="str">
            <v xml:space="preserve">HnH </v>
          </cell>
          <cell r="F242">
            <v>16</v>
          </cell>
          <cell r="G242" t="str">
            <v>General</v>
          </cell>
          <cell r="H242">
            <v>1</v>
          </cell>
          <cell r="I242" t="str">
            <v>BAB 1+, Armor Proficiency (proper category)</v>
          </cell>
        </row>
        <row r="243">
          <cell r="A243" t="str">
            <v>Exotic Weapon Proficiency</v>
          </cell>
          <cell r="C243" t="str">
            <v>Weapon proficiency with an exotic weapon.</v>
          </cell>
          <cell r="D243" t="str">
            <v>Piazo</v>
          </cell>
          <cell r="E243" t="str">
            <v>Dragon #274</v>
          </cell>
          <cell r="F243">
            <v>61</v>
          </cell>
          <cell r="G243" t="str">
            <v>General</v>
          </cell>
          <cell r="H243">
            <v>0</v>
          </cell>
        </row>
        <row r="244">
          <cell r="A244" t="str">
            <v>Expert Aim</v>
          </cell>
          <cell r="C244" t="str">
            <v>Single shot with Full Attack within 30' give Dex bonus to damage.</v>
          </cell>
          <cell r="D244" t="str">
            <v>AEG</v>
          </cell>
          <cell r="E244" t="str">
            <v xml:space="preserve">Merc </v>
          </cell>
          <cell r="F244">
            <v>61</v>
          </cell>
          <cell r="G244" t="str">
            <v>Fighter</v>
          </cell>
          <cell r="H244">
            <v>2</v>
          </cell>
          <cell r="I244" t="str">
            <v>BAB 4+, Precise Shot</v>
          </cell>
        </row>
        <row r="245">
          <cell r="A245" t="str">
            <v>Expert Climber</v>
          </cell>
          <cell r="C245" t="str">
            <v>+2 to Balance, Climb, and Rope Use checks.</v>
          </cell>
          <cell r="D245" t="str">
            <v>MGP</v>
          </cell>
          <cell r="E245" t="str">
            <v xml:space="preserve">TQR </v>
          </cell>
          <cell r="F245">
            <v>49</v>
          </cell>
          <cell r="G245" t="str">
            <v>General</v>
          </cell>
          <cell r="H245">
            <v>1</v>
          </cell>
          <cell r="I245" t="str">
            <v>Dex 15+</v>
          </cell>
        </row>
        <row r="246">
          <cell r="A246" t="str">
            <v>Expert Tactician</v>
          </cell>
          <cell r="C246" t="str">
            <v>One extra melee attack when enemy denied Dex bonus.</v>
          </cell>
          <cell r="D246" t="str">
            <v>WotC</v>
          </cell>
          <cell r="E246" t="str">
            <v xml:space="preserve">SnF </v>
          </cell>
          <cell r="F246">
            <v>6</v>
          </cell>
          <cell r="G246" t="str">
            <v>General</v>
          </cell>
          <cell r="H246">
            <v>0</v>
          </cell>
        </row>
        <row r="247">
          <cell r="A247" t="str">
            <v>Expertise</v>
          </cell>
          <cell r="C247" t="str">
            <v>Melee weapon: Up to -5 to hit, same number added to AC</v>
          </cell>
          <cell r="D247" t="str">
            <v>WotC</v>
          </cell>
          <cell r="E247" t="str">
            <v xml:space="preserve">PHB </v>
          </cell>
          <cell r="F247">
            <v>82</v>
          </cell>
          <cell r="G247" t="str">
            <v>General</v>
          </cell>
          <cell r="H247">
            <v>1</v>
          </cell>
          <cell r="I247" t="str">
            <v>Int 13+</v>
          </cell>
        </row>
        <row r="248">
          <cell r="A248" t="str">
            <v>Extend Poison</v>
          </cell>
          <cell r="C248" t="str">
            <v>Can delay initial poison onset for up to 1 hour.</v>
          </cell>
          <cell r="D248" t="str">
            <v>Green Ronin</v>
          </cell>
          <cell r="E248" t="str">
            <v xml:space="preserve">AH </v>
          </cell>
          <cell r="F248">
            <v>19</v>
          </cell>
          <cell r="G248" t="str">
            <v>General</v>
          </cell>
          <cell r="H248">
            <v>2</v>
          </cell>
          <cell r="I248" t="str">
            <v>BAB 2+, Poison Use</v>
          </cell>
        </row>
        <row r="249">
          <cell r="A249" t="str">
            <v>Extend Power</v>
          </cell>
          <cell r="C249" t="str">
            <v>Double duration of a manifested power.  +2 power points.</v>
          </cell>
          <cell r="D249" t="str">
            <v>WotC</v>
          </cell>
          <cell r="E249" t="str">
            <v xml:space="preserve">PsiHB </v>
          </cell>
          <cell r="F249">
            <v>25</v>
          </cell>
          <cell r="G249" t="str">
            <v>Metapsionic</v>
          </cell>
          <cell r="H249">
            <v>0</v>
          </cell>
        </row>
        <row r="250">
          <cell r="A250" t="str">
            <v>Extend Spell</v>
          </cell>
          <cell r="C250" t="str">
            <v>Spell lasts twice as long as normal; +1 spell levels.</v>
          </cell>
          <cell r="D250" t="str">
            <v>WotC</v>
          </cell>
          <cell r="E250" t="str">
            <v xml:space="preserve">PHB </v>
          </cell>
          <cell r="F250">
            <v>82</v>
          </cell>
          <cell r="G250" t="str">
            <v>Metamagic</v>
          </cell>
          <cell r="H250">
            <v>0</v>
          </cell>
        </row>
        <row r="251">
          <cell r="A251" t="str">
            <v>Extended Construction</v>
          </cell>
          <cell r="C251" t="str">
            <v>When you manifest constructs, you create additional constructs.</v>
          </cell>
          <cell r="D251" t="str">
            <v>WotC</v>
          </cell>
          <cell r="E251" t="str">
            <v>Mind's Eye</v>
          </cell>
          <cell r="F251">
            <v>39</v>
          </cell>
          <cell r="G251" t="str">
            <v>Psionic</v>
          </cell>
          <cell r="H251">
            <v>3</v>
          </cell>
          <cell r="I251" t="str">
            <v>Spellcaster Level 3+, Augment Construction, Ecto Manipulation</v>
          </cell>
        </row>
        <row r="252">
          <cell r="A252" t="str">
            <v>Extended Life Span</v>
          </cell>
          <cell r="C252" t="str">
            <v>Add 1/2 max age modifier to each age category;  Can be stacked</v>
          </cell>
          <cell r="D252" t="str">
            <v>WotC</v>
          </cell>
          <cell r="E252" t="str">
            <v xml:space="preserve">ELH </v>
          </cell>
          <cell r="F252">
            <v>56</v>
          </cell>
          <cell r="G252" t="str">
            <v>Epic</v>
          </cell>
          <cell r="H252">
            <v>0</v>
          </cell>
          <cell r="I252" t="str">
            <v>(no requirements)</v>
          </cell>
        </row>
        <row r="253">
          <cell r="A253" t="str">
            <v>Extra Familiar</v>
          </cell>
          <cell r="C253" t="str">
            <v>You have an additional familiar</v>
          </cell>
          <cell r="D253" t="str">
            <v>Piazo</v>
          </cell>
          <cell r="E253" t="str">
            <v>Dragon #280</v>
          </cell>
          <cell r="F253">
            <v>62</v>
          </cell>
          <cell r="G253" t="str">
            <v>General</v>
          </cell>
          <cell r="H253">
            <v>0</v>
          </cell>
        </row>
        <row r="254">
          <cell r="A254" t="str">
            <v>Extra Power</v>
          </cell>
          <cell r="C254" t="str">
            <v>Gain knowledge of one extra power (of level lower than max.)</v>
          </cell>
          <cell r="D254" t="str">
            <v>Piazo</v>
          </cell>
          <cell r="E254" t="str">
            <v>Dragon #287</v>
          </cell>
          <cell r="F254">
            <v>55</v>
          </cell>
          <cell r="G254" t="str">
            <v>Psionic</v>
          </cell>
          <cell r="H254">
            <v>1</v>
          </cell>
          <cell r="I254" t="str">
            <v>Spellcaster Level 3+</v>
          </cell>
        </row>
        <row r="255">
          <cell r="A255" t="str">
            <v>Extra Slot</v>
          </cell>
          <cell r="C255" t="str">
            <v>Gain one extra spell slot (of level lower than maximum).</v>
          </cell>
          <cell r="D255" t="str">
            <v>WotC</v>
          </cell>
          <cell r="E255" t="str">
            <v xml:space="preserve">TnB </v>
          </cell>
          <cell r="F255">
            <v>40</v>
          </cell>
          <cell r="G255" t="str">
            <v>General</v>
          </cell>
          <cell r="H255">
            <v>0</v>
          </cell>
        </row>
        <row r="256">
          <cell r="A256" t="str">
            <v>Extra Smiting</v>
          </cell>
          <cell r="C256" t="str">
            <v>One additional Smite attempt per day</v>
          </cell>
          <cell r="D256" t="str">
            <v>WotC</v>
          </cell>
          <cell r="E256" t="str">
            <v xml:space="preserve">DotF </v>
          </cell>
          <cell r="F256">
            <v>20</v>
          </cell>
          <cell r="G256" t="str">
            <v>Special</v>
          </cell>
          <cell r="H256">
            <v>0</v>
          </cell>
        </row>
        <row r="257">
          <cell r="A257" t="str">
            <v>Extra Spell</v>
          </cell>
          <cell r="C257" t="str">
            <v>Prepare 1 extra spell/day.  Can take more than once, but not for the same spell level.</v>
          </cell>
          <cell r="D257" t="str">
            <v>AEG</v>
          </cell>
          <cell r="E257" t="str">
            <v xml:space="preserve">Merc </v>
          </cell>
          <cell r="F257">
            <v>61</v>
          </cell>
          <cell r="G257" t="str">
            <v>General</v>
          </cell>
          <cell r="H257">
            <v>4</v>
          </cell>
          <cell r="I257" t="str">
            <v>Int 13+, Wis 13+, Wizard lvl 3+</v>
          </cell>
        </row>
        <row r="258">
          <cell r="A258" t="str">
            <v>Extra Spell</v>
          </cell>
          <cell r="C258" t="str">
            <v>Gain knowledge of one extra spell (of level lower than max.)</v>
          </cell>
          <cell r="D258" t="str">
            <v>WotC</v>
          </cell>
          <cell r="E258" t="str">
            <v xml:space="preserve">TnB </v>
          </cell>
          <cell r="F258">
            <v>40</v>
          </cell>
          <cell r="G258" t="str">
            <v>General</v>
          </cell>
          <cell r="H258">
            <v>0</v>
          </cell>
        </row>
        <row r="259">
          <cell r="A259" t="str">
            <v>Extra Stunning Attacks</v>
          </cell>
          <cell r="C259" t="str">
            <v>Three extra stunning attacks per day.</v>
          </cell>
          <cell r="D259" t="str">
            <v>WotC</v>
          </cell>
          <cell r="E259" t="str">
            <v xml:space="preserve">SnF </v>
          </cell>
          <cell r="F259">
            <v>6</v>
          </cell>
          <cell r="G259" t="str">
            <v>General</v>
          </cell>
          <cell r="H259">
            <v>0</v>
          </cell>
        </row>
        <row r="260">
          <cell r="A260" t="str">
            <v>Extra Turning</v>
          </cell>
          <cell r="C260" t="str">
            <v>You can turn an additional four times a day.</v>
          </cell>
          <cell r="D260" t="str">
            <v>WotC</v>
          </cell>
          <cell r="E260" t="str">
            <v xml:space="preserve">PHB </v>
          </cell>
          <cell r="F260" t="str">
            <v>82, 32, 42</v>
          </cell>
          <cell r="G260" t="str">
            <v>Special</v>
          </cell>
          <cell r="H260">
            <v>0</v>
          </cell>
        </row>
        <row r="261">
          <cell r="A261" t="str">
            <v>Eye for Detail</v>
          </cell>
          <cell r="C261" t="str">
            <v>+2 to Appraise &amp; Search checks</v>
          </cell>
          <cell r="D261" t="str">
            <v>FFG</v>
          </cell>
          <cell r="E261" t="str">
            <v xml:space="preserve">TnT </v>
          </cell>
          <cell r="F261">
            <v>35</v>
          </cell>
          <cell r="G261" t="str">
            <v>General</v>
          </cell>
          <cell r="H261">
            <v>0</v>
          </cell>
        </row>
        <row r="262">
          <cell r="A262" t="str">
            <v>Eye for Quality</v>
          </cell>
          <cell r="C262" t="str">
            <v>+2 to Appraise and Forgery checks.</v>
          </cell>
          <cell r="D262" t="str">
            <v>MGP</v>
          </cell>
          <cell r="E262" t="str">
            <v xml:space="preserve">TQR </v>
          </cell>
          <cell r="F262">
            <v>49</v>
          </cell>
          <cell r="G262" t="str">
            <v>General</v>
          </cell>
          <cell r="H262">
            <v>1</v>
          </cell>
          <cell r="I262" t="str">
            <v>Wis 15+</v>
          </cell>
        </row>
        <row r="263">
          <cell r="A263" t="str">
            <v>Eyes in the Back of Your Head</v>
          </cell>
          <cell r="C263" t="str">
            <v>Attackers don't get +2 to hit you when you are flanked.</v>
          </cell>
          <cell r="D263" t="str">
            <v>WotC</v>
          </cell>
          <cell r="E263" t="str">
            <v xml:space="preserve">SnF </v>
          </cell>
          <cell r="F263">
            <v>6</v>
          </cell>
          <cell r="G263" t="str">
            <v>General</v>
          </cell>
          <cell r="H263">
            <v>0</v>
          </cell>
        </row>
        <row r="264">
          <cell r="A264" t="str">
            <v>Faith Healing</v>
          </cell>
          <cell r="C264" t="str">
            <v>Healing spells Maximized on those of same faith.</v>
          </cell>
          <cell r="D264" t="str">
            <v>WotC</v>
          </cell>
          <cell r="E264" t="str">
            <v xml:space="preserve">FRCS </v>
          </cell>
          <cell r="F264">
            <v>48</v>
          </cell>
          <cell r="G264" t="str">
            <v>Special Ability</v>
          </cell>
          <cell r="H264">
            <v>2</v>
          </cell>
          <cell r="I264" t="str">
            <v>Hierophant</v>
          </cell>
        </row>
        <row r="265">
          <cell r="A265" t="str">
            <v>False Demise</v>
          </cell>
          <cell r="C265" t="str">
            <v>As long as you have hps, you can fake death by falling apart, dissolving, etc.</v>
          </cell>
          <cell r="D265" t="str">
            <v>Green Ronin</v>
          </cell>
          <cell r="E265" t="str">
            <v xml:space="preserve">SCoN </v>
          </cell>
          <cell r="F265">
            <v>54</v>
          </cell>
          <cell r="G265" t="str">
            <v>Undead</v>
          </cell>
          <cell r="H265">
            <v>2</v>
          </cell>
          <cell r="I265" t="str">
            <v>Con --, Disassemble</v>
          </cell>
        </row>
        <row r="266">
          <cell r="A266" t="str">
            <v>Familiar Spell</v>
          </cell>
          <cell r="C266" t="str">
            <v>Familiar gains spell like ability (1/day) of a spell you know of 8th level or less;  See ref.</v>
          </cell>
          <cell r="D266" t="str">
            <v>WotC</v>
          </cell>
          <cell r="E266" t="str">
            <v xml:space="preserve">ELH </v>
          </cell>
          <cell r="F266">
            <v>56</v>
          </cell>
          <cell r="G266" t="str">
            <v>Epic</v>
          </cell>
          <cell r="H266">
            <v>1</v>
          </cell>
          <cell r="I266" t="str">
            <v>Int 25 or Cha 25+</v>
          </cell>
        </row>
        <row r="267">
          <cell r="A267" t="str">
            <v>Far Shot</v>
          </cell>
          <cell r="C267" t="str">
            <v>Projectile weapons range increment increase by one and a half.</v>
          </cell>
          <cell r="D267" t="str">
            <v>WotC</v>
          </cell>
          <cell r="E267" t="str">
            <v xml:space="preserve">PHB </v>
          </cell>
          <cell r="F267">
            <v>82</v>
          </cell>
          <cell r="G267" t="str">
            <v>General</v>
          </cell>
          <cell r="H267">
            <v>0</v>
          </cell>
        </row>
        <row r="268">
          <cell r="A268" t="str">
            <v>Fast Armor</v>
          </cell>
          <cell r="C268" t="str">
            <v>Don or remove any armor in 5 rounds; no benefit if assisted.</v>
          </cell>
          <cell r="D268" t="str">
            <v>Piazo</v>
          </cell>
          <cell r="E268" t="str">
            <v>Dragon #284</v>
          </cell>
          <cell r="F268">
            <v>123</v>
          </cell>
          <cell r="G268" t="str">
            <v>General</v>
          </cell>
          <cell r="H268">
            <v>0</v>
          </cell>
        </row>
        <row r="269">
          <cell r="A269" t="str">
            <v>Fast Healing</v>
          </cell>
          <cell r="C269" t="str">
            <v>Fast Healing 3; Can be stacked;  See ref.</v>
          </cell>
          <cell r="D269" t="str">
            <v>WotC</v>
          </cell>
          <cell r="E269" t="str">
            <v xml:space="preserve">ELH </v>
          </cell>
          <cell r="F269">
            <v>56</v>
          </cell>
          <cell r="G269" t="str">
            <v>Epic</v>
          </cell>
          <cell r="H269">
            <v>1</v>
          </cell>
          <cell r="I269" t="str">
            <v>Con 25+</v>
          </cell>
        </row>
        <row r="270">
          <cell r="A270" t="str">
            <v>Fast Talker</v>
          </cell>
          <cell r="C270" t="str">
            <v>+2 to Bluff &amp; Diplomacy checks</v>
          </cell>
          <cell r="D270" t="str">
            <v>FFG</v>
          </cell>
          <cell r="E270" t="str">
            <v xml:space="preserve">TnT </v>
          </cell>
          <cell r="F270">
            <v>35</v>
          </cell>
          <cell r="G270" t="str">
            <v>General</v>
          </cell>
          <cell r="H270">
            <v>1</v>
          </cell>
          <cell r="I270" t="str">
            <v>Cha 15+</v>
          </cell>
        </row>
        <row r="271">
          <cell r="A271" t="str">
            <v>Fearful Gaze</v>
          </cell>
          <cell r="C271" t="str">
            <v>Saves against fear spells you cast get a +3 bonus to their DC.</v>
          </cell>
          <cell r="D271" t="str">
            <v>Green Ronin</v>
          </cell>
          <cell r="E271" t="str">
            <v xml:space="preserve">SCoN </v>
          </cell>
          <cell r="F271">
            <v>17</v>
          </cell>
          <cell r="G271" t="str">
            <v>Metamagic</v>
          </cell>
          <cell r="H271">
            <v>3</v>
          </cell>
          <cell r="I271" t="str">
            <v>Necromancer Level 2+, Cha 14+</v>
          </cell>
        </row>
        <row r="272">
          <cell r="A272" t="str">
            <v>Fearful Moan</v>
          </cell>
          <cell r="C272" t="str">
            <v>Moan causes all living things within 30' to save (Will DC "&amp;10+BonusLevel&amp;") or become panicked for 2d4 rounds.</v>
          </cell>
          <cell r="D272" t="str">
            <v>Green Ronin</v>
          </cell>
          <cell r="E272" t="str">
            <v xml:space="preserve">SCoN </v>
          </cell>
          <cell r="F272">
            <v>54</v>
          </cell>
          <cell r="G272" t="str">
            <v>Undead</v>
          </cell>
          <cell r="H272">
            <v>2</v>
          </cell>
          <cell r="I272" t="str">
            <v>Con --, Spook Animals</v>
          </cell>
        </row>
        <row r="273">
          <cell r="A273" t="str">
            <v>Fearless</v>
          </cell>
          <cell r="C273" t="str">
            <v>+3 bonus to save vs. fear.</v>
          </cell>
          <cell r="D273" t="str">
            <v>AEG</v>
          </cell>
          <cell r="E273" t="str">
            <v xml:space="preserve">Dra </v>
          </cell>
          <cell r="F273">
            <v>29</v>
          </cell>
          <cell r="G273" t="str">
            <v>General</v>
          </cell>
          <cell r="H273">
            <v>1</v>
          </cell>
          <cell r="I273" t="str">
            <v>Iron Will</v>
          </cell>
        </row>
        <row r="274">
          <cell r="A274" t="str">
            <v>Feign Weakness</v>
          </cell>
          <cell r="C274" t="str">
            <v>Bluff that you are unarmed; enemy flatfooted for your AoO.</v>
          </cell>
          <cell r="D274" t="str">
            <v>WotC</v>
          </cell>
          <cell r="E274" t="str">
            <v xml:space="preserve">SnF </v>
          </cell>
          <cell r="F274">
            <v>6</v>
          </cell>
          <cell r="G274" t="str">
            <v>General</v>
          </cell>
          <cell r="H274">
            <v>0</v>
          </cell>
        </row>
        <row r="275">
          <cell r="A275" t="str">
            <v>Fell Shot</v>
          </cell>
          <cell r="C275" t="str">
            <v>Deliver touch attacks through ranged weapon strikes.  5 power points.</v>
          </cell>
          <cell r="D275" t="str">
            <v>WotC</v>
          </cell>
          <cell r="E275" t="str">
            <v xml:space="preserve">PsiHB </v>
          </cell>
          <cell r="F275">
            <v>25</v>
          </cell>
          <cell r="G275" t="str">
            <v>Psionic</v>
          </cell>
          <cell r="H275">
            <v>4</v>
          </cell>
          <cell r="I275" t="str">
            <v xml:space="preserve">Dex 13+, Point Blank Shot, Psionic Shot, base attack bonus +3 </v>
          </cell>
        </row>
        <row r="276">
          <cell r="A276" t="str">
            <v>Fervent</v>
          </cell>
          <cell r="C276" t="e">
            <v>#REF!</v>
          </cell>
          <cell r="D276" t="str">
            <v>AEG</v>
          </cell>
          <cell r="E276" t="str">
            <v xml:space="preserve">Merc </v>
          </cell>
          <cell r="F276">
            <v>61</v>
          </cell>
          <cell r="G276" t="str">
            <v>General</v>
          </cell>
          <cell r="H276">
            <v>2</v>
          </cell>
          <cell r="I276" t="str">
            <v>Con 13+, Toughness</v>
          </cell>
        </row>
        <row r="277">
          <cell r="A277" t="str">
            <v>Field Medic</v>
          </cell>
          <cell r="C277" t="str">
            <v>Heal check brings patient to 0hps for round equal to your heal skill.</v>
          </cell>
          <cell r="D277" t="str">
            <v>AEG</v>
          </cell>
          <cell r="E277" t="str">
            <v xml:space="preserve">Merc </v>
          </cell>
          <cell r="F277">
            <v>61</v>
          </cell>
          <cell r="G277" t="str">
            <v>General</v>
          </cell>
          <cell r="H277">
            <v>1</v>
          </cell>
          <cell r="I277" t="str">
            <v>Wis 13+ Heal 5+ ranks</v>
          </cell>
        </row>
        <row r="278">
          <cell r="A278" t="str">
            <v>Fiendish Designer</v>
          </cell>
          <cell r="C278" t="str">
            <v>Traps get +2 damage per die.</v>
          </cell>
          <cell r="D278" t="str">
            <v>MGP</v>
          </cell>
          <cell r="E278" t="str">
            <v xml:space="preserve">TQR </v>
          </cell>
          <cell r="F278">
            <v>50</v>
          </cell>
          <cell r="G278" t="str">
            <v>Rogue</v>
          </cell>
          <cell r="H278">
            <v>4</v>
          </cell>
          <cell r="I278" t="str">
            <v>Rogue, Clever Designer, Trapmaster, Dex 15+</v>
          </cell>
        </row>
        <row r="279">
          <cell r="A279" t="str">
            <v>Fierce</v>
          </cell>
          <cell r="C279" t="str">
            <v>When you would normally be slain, a Fort save (DC 10+spell lvl or hps lost) stabilizes you at -9hps.</v>
          </cell>
          <cell r="D279" t="str">
            <v>AEG</v>
          </cell>
          <cell r="E279" t="str">
            <v xml:space="preserve">Merc </v>
          </cell>
          <cell r="F279">
            <v>61</v>
          </cell>
          <cell r="G279" t="str">
            <v>General</v>
          </cell>
          <cell r="H279">
            <v>2</v>
          </cell>
          <cell r="I279" t="str">
            <v>Con 15+, Fervent</v>
          </cell>
        </row>
        <row r="280">
          <cell r="A280" t="str">
            <v>Fine Wild Shape (W)</v>
          </cell>
          <cell r="C280" t="str">
            <v>Can Wild Shape into a Fine creature</v>
          </cell>
          <cell r="D280" t="str">
            <v>WotC</v>
          </cell>
          <cell r="E280" t="str">
            <v xml:space="preserve">ELH </v>
          </cell>
          <cell r="F280">
            <v>56</v>
          </cell>
          <cell r="G280" t="str">
            <v>Epic</v>
          </cell>
          <cell r="H280">
            <v>1</v>
          </cell>
          <cell r="I280" t="str">
            <v>Able to Wild Shape into a Diminutive creature</v>
          </cell>
        </row>
        <row r="281">
          <cell r="A281" t="str">
            <v>Fires Within</v>
          </cell>
          <cell r="C281" t="str">
            <v>Fire Resistance 5</v>
          </cell>
          <cell r="D281" t="str">
            <v>Green Ronin</v>
          </cell>
          <cell r="E281" t="str">
            <v xml:space="preserve">HnH </v>
          </cell>
          <cell r="F281">
            <v>16</v>
          </cell>
          <cell r="G281" t="str">
            <v>Bloodgift</v>
          </cell>
          <cell r="H281">
            <v>1</v>
          </cell>
          <cell r="I281" t="str">
            <v>Forgeblood</v>
          </cell>
        </row>
        <row r="282">
          <cell r="A282" t="str">
            <v>Fists of Fury</v>
          </cell>
          <cell r="C282" t="str">
            <v>1/round dropping a creature allows you another unarmed melee attack.</v>
          </cell>
          <cell r="D282" t="str">
            <v>AEG</v>
          </cell>
          <cell r="E282" t="str">
            <v xml:space="preserve">Merc </v>
          </cell>
          <cell r="F282">
            <v>61</v>
          </cell>
          <cell r="G282" t="str">
            <v>General</v>
          </cell>
          <cell r="H282">
            <v>3</v>
          </cell>
          <cell r="I282" t="str">
            <v>Dex 13+, Improved Unarmed Strike, Weapon Finesse (Unarmed Strike)</v>
          </cell>
        </row>
        <row r="283">
          <cell r="A283" t="str">
            <v>Fists of Iron</v>
          </cell>
          <cell r="C283" t="str">
            <v>Declare; +1d4 dmg to unarmed strike; Wis Mod +3 attempts/day.</v>
          </cell>
          <cell r="D283" t="str">
            <v>WotC</v>
          </cell>
          <cell r="E283" t="str">
            <v xml:space="preserve">SnF </v>
          </cell>
          <cell r="F283">
            <v>6</v>
          </cell>
          <cell r="G283" t="str">
            <v>General</v>
          </cell>
          <cell r="H283">
            <v>0</v>
          </cell>
        </row>
        <row r="284">
          <cell r="A284" t="str">
            <v>Fists of Thunder</v>
          </cell>
          <cell r="C284" t="str">
            <v>No limit to the number of Fists of Fury attempts.</v>
          </cell>
          <cell r="D284" t="str">
            <v>AEG</v>
          </cell>
          <cell r="E284" t="str">
            <v xml:space="preserve">Merc </v>
          </cell>
          <cell r="F284">
            <v>61</v>
          </cell>
          <cell r="G284" t="str">
            <v>General</v>
          </cell>
          <cell r="H284">
            <v>2</v>
          </cell>
          <cell r="I284" t="str">
            <v>Dex 13+, Fists of Fury</v>
          </cell>
        </row>
        <row r="285">
          <cell r="A285" t="str">
            <v>Flameborn Sorcery</v>
          </cell>
          <cell r="C285" t="str">
            <v>Use Dex instead of Cha for spell casting.  (1st level only.)</v>
          </cell>
          <cell r="D285" t="str">
            <v>Green Ronin</v>
          </cell>
          <cell r="E285" t="str">
            <v xml:space="preserve">HnH </v>
          </cell>
          <cell r="F285">
            <v>16</v>
          </cell>
          <cell r="G285" t="str">
            <v>General</v>
          </cell>
          <cell r="H285">
            <v>2</v>
          </cell>
          <cell r="I285" t="str">
            <v>Dwarf, Dex 13+</v>
          </cell>
        </row>
        <row r="286">
          <cell r="A286" t="str">
            <v>Flyby Attack *</v>
          </cell>
          <cell r="C286" t="str">
            <v>Creature may use a partial action during their move.</v>
          </cell>
          <cell r="D286" t="str">
            <v>WotC</v>
          </cell>
          <cell r="E286" t="str">
            <v>MM p</v>
          </cell>
          <cell r="F286" t="str">
            <v>11, 62</v>
          </cell>
          <cell r="G286" t="str">
            <v>General</v>
          </cell>
          <cell r="H286">
            <v>0</v>
          </cell>
        </row>
        <row r="287">
          <cell r="A287" t="str">
            <v>Foe Hunter</v>
          </cell>
          <cell r="C287" t="str">
            <v>+1 to dmg and Improved Critical feat vs. specific monster race (within 30')</v>
          </cell>
          <cell r="D287" t="str">
            <v>WotC</v>
          </cell>
          <cell r="E287" t="str">
            <v xml:space="preserve">FRCS </v>
          </cell>
          <cell r="F287">
            <v>34</v>
          </cell>
          <cell r="G287" t="str">
            <v>Fighter</v>
          </cell>
          <cell r="H287">
            <v>0</v>
          </cell>
        </row>
        <row r="288">
          <cell r="A288" t="str">
            <v>Follow Through</v>
          </cell>
          <cell r="C288" t="str">
            <v>Free 5' step after 0ing a target.</v>
          </cell>
          <cell r="D288" t="str">
            <v>AEG</v>
          </cell>
          <cell r="E288" t="str">
            <v xml:space="preserve">War </v>
          </cell>
          <cell r="F288">
            <v>45</v>
          </cell>
          <cell r="G288" t="str">
            <v>General</v>
          </cell>
          <cell r="H288">
            <v>2</v>
          </cell>
          <cell r="I288" t="str">
            <v>Str 13+, Power Attack</v>
          </cell>
        </row>
        <row r="289">
          <cell r="A289" t="str">
            <v>Forced Swiftness</v>
          </cell>
          <cell r="C289" t="str">
            <v>Run (x4) regardless of armor or weight</v>
          </cell>
          <cell r="D289" t="str">
            <v>Malhavoc</v>
          </cell>
          <cell r="E289" t="str">
            <v>www.montecook.com</v>
          </cell>
          <cell r="G289" t="str">
            <v>General</v>
          </cell>
          <cell r="H289">
            <v>0</v>
          </cell>
        </row>
        <row r="290">
          <cell r="A290" t="str">
            <v>Forester</v>
          </cell>
          <cell r="C290" t="str">
            <v>+2 to Heal and Wilderness Lore.</v>
          </cell>
          <cell r="D290" t="str">
            <v>WotC</v>
          </cell>
          <cell r="E290" t="str">
            <v xml:space="preserve">FRCS </v>
          </cell>
          <cell r="F290">
            <v>35</v>
          </cell>
          <cell r="G290" t="str">
            <v>General</v>
          </cell>
          <cell r="H290">
            <v>0</v>
          </cell>
        </row>
        <row r="291">
          <cell r="A291" t="str">
            <v>Forge Epic Ring (I)</v>
          </cell>
          <cell r="C291" t="str">
            <v>Can forge Epic Rings (Chapter 4, ELH)</v>
          </cell>
          <cell r="D291" t="str">
            <v>WotC</v>
          </cell>
          <cell r="E291" t="str">
            <v xml:space="preserve">ELH </v>
          </cell>
          <cell r="F291">
            <v>56</v>
          </cell>
          <cell r="G291" t="str">
            <v>Epic</v>
          </cell>
          <cell r="H291">
            <v>3</v>
          </cell>
          <cell r="I291" t="str">
            <v>Forge Ring, Knowledge (Arcana) 35 ranks, Spellcraft 35 ranks</v>
          </cell>
        </row>
        <row r="292">
          <cell r="A292" t="str">
            <v>Forge Ring</v>
          </cell>
          <cell r="C292" t="str">
            <v>You can create rings.</v>
          </cell>
          <cell r="D292" t="str">
            <v>WotC</v>
          </cell>
          <cell r="E292" t="str">
            <v xml:space="preserve">PHB </v>
          </cell>
          <cell r="F292">
            <v>82</v>
          </cell>
          <cell r="G292" t="str">
            <v>Item Creation</v>
          </cell>
          <cell r="H292">
            <v>0</v>
          </cell>
          <cell r="I292" t="str">
            <v>Spellcaster Level 12+</v>
          </cell>
        </row>
        <row r="293">
          <cell r="A293" t="str">
            <v>Forgeblood</v>
          </cell>
          <cell r="C293" t="str">
            <v>1st 5 cold damage is subdual, +5 bonus to save vs. subdual from cold/exposure.  (1st level only.)</v>
          </cell>
          <cell r="D293" t="str">
            <v>Green Ronin</v>
          </cell>
          <cell r="E293" t="str">
            <v xml:space="preserve">HnH </v>
          </cell>
          <cell r="F293">
            <v>16</v>
          </cell>
          <cell r="G293" t="str">
            <v>Prime Bloodgift</v>
          </cell>
          <cell r="H293">
            <v>2</v>
          </cell>
          <cell r="I293" t="str">
            <v>Dwarf, Dex 11+</v>
          </cell>
        </row>
        <row r="294">
          <cell r="A294" t="str">
            <v>Fortify Power</v>
          </cell>
          <cell r="C294" t="str">
            <v>Variable numeric effects are increased 25%; +2 power points.</v>
          </cell>
          <cell r="D294" t="str">
            <v>Piazo</v>
          </cell>
          <cell r="E294" t="str">
            <v>Dragon #287</v>
          </cell>
          <cell r="F294">
            <v>55</v>
          </cell>
          <cell r="G294" t="str">
            <v>Metapsionic</v>
          </cell>
          <cell r="H294">
            <v>0</v>
          </cell>
        </row>
        <row r="295">
          <cell r="A295" t="str">
            <v>Frenzied Attack</v>
          </cell>
          <cell r="C295" t="str">
            <v>Make an extra attack at highest BAB.  All attacks suffer -4 AB.</v>
          </cell>
          <cell r="D295" t="str">
            <v>AEG</v>
          </cell>
          <cell r="E295" t="str">
            <v xml:space="preserve">War </v>
          </cell>
          <cell r="F295">
            <v>45</v>
          </cell>
          <cell r="G295" t="str">
            <v>General</v>
          </cell>
          <cell r="H295">
            <v>2</v>
          </cell>
          <cell r="I295" t="str">
            <v>BAB 4+, Power Attack</v>
          </cell>
        </row>
        <row r="296">
          <cell r="A296" t="str">
            <v>Gargantuan Wild Shape (W)</v>
          </cell>
          <cell r="C296" t="str">
            <v>Can Wild Shape into a Gargantuan creature</v>
          </cell>
          <cell r="D296" t="str">
            <v>WotC</v>
          </cell>
          <cell r="E296" t="str">
            <v xml:space="preserve">ELH </v>
          </cell>
          <cell r="F296">
            <v>56</v>
          </cell>
          <cell r="G296" t="str">
            <v>Epic</v>
          </cell>
          <cell r="H296">
            <v>1</v>
          </cell>
          <cell r="I296" t="str">
            <v>Able to Wild Shape into a Huge creature</v>
          </cell>
        </row>
        <row r="297">
          <cell r="A297" t="str">
            <v>Ghost Light</v>
          </cell>
          <cell r="C297" t="str">
            <v>You can create a ball of light that others are compelled to follow (Fort DC "&amp;10+BonusLevel&amp;").</v>
          </cell>
          <cell r="D297" t="str">
            <v>Green Ronin</v>
          </cell>
          <cell r="E297" t="str">
            <v xml:space="preserve">SCoN </v>
          </cell>
          <cell r="F297">
            <v>54</v>
          </cell>
          <cell r="G297" t="str">
            <v>Undead</v>
          </cell>
          <cell r="H297">
            <v>1</v>
          </cell>
          <cell r="I297" t="str">
            <v>Con --, Discorporate</v>
          </cell>
        </row>
        <row r="298">
          <cell r="A298" t="str">
            <v>Giantfoe</v>
          </cell>
          <cell r="C298" t="str">
            <v>Dodge bonus vs. giants increases to +8.</v>
          </cell>
          <cell r="D298" t="str">
            <v>Green Ronin</v>
          </cell>
          <cell r="E298" t="str">
            <v xml:space="preserve">HnH </v>
          </cell>
          <cell r="F298">
            <v>16</v>
          </cell>
          <cell r="G298" t="str">
            <v>General</v>
          </cell>
          <cell r="H298">
            <v>3</v>
          </cell>
          <cell r="I298" t="str">
            <v>Dwarf, Dex 15+, Dodge</v>
          </cell>
        </row>
        <row r="299">
          <cell r="A299" t="str">
            <v>Gift of the Divine</v>
          </cell>
          <cell r="C299" t="str">
            <v>Give turn/rebuke attempt to willing creature; loses attempt for duration.</v>
          </cell>
          <cell r="D299" t="str">
            <v>WotC</v>
          </cell>
          <cell r="E299" t="str">
            <v xml:space="preserve">FRCS </v>
          </cell>
          <cell r="F299">
            <v>48</v>
          </cell>
          <cell r="G299" t="str">
            <v>Special Ability</v>
          </cell>
          <cell r="H299">
            <v>2</v>
          </cell>
          <cell r="I299" t="str">
            <v>Hierophant</v>
          </cell>
        </row>
        <row r="300">
          <cell r="A300" t="str">
            <v>Glib Tongue</v>
          </cell>
          <cell r="C300" t="str">
            <v>+6 insight bonus 1st time you bluff an individual, -6 thereafter</v>
          </cell>
          <cell r="D300" t="str">
            <v>Green Ronin</v>
          </cell>
          <cell r="E300" t="str">
            <v xml:space="preserve">AH </v>
          </cell>
          <cell r="F300">
            <v>19</v>
          </cell>
          <cell r="G300" t="str">
            <v>General</v>
          </cell>
          <cell r="H300">
            <v>0</v>
          </cell>
          <cell r="I300" t="str">
            <v>Bluff 6+  ranks</v>
          </cell>
        </row>
        <row r="301">
          <cell r="A301" t="str">
            <v>Golden Tongue</v>
          </cell>
          <cell r="C301" t="str">
            <v>+2 to Bluff (except feinting and diversion to hide) and Diplomacy</v>
          </cell>
          <cell r="D301" t="str">
            <v>AEG</v>
          </cell>
          <cell r="E301" t="str">
            <v xml:space="preserve">Dun </v>
          </cell>
          <cell r="F301">
            <v>81</v>
          </cell>
          <cell r="G301" t="str">
            <v>General</v>
          </cell>
          <cell r="H301">
            <v>0</v>
          </cell>
        </row>
        <row r="302">
          <cell r="A302" t="str">
            <v>Grace Under Pressure</v>
          </cell>
          <cell r="C302" t="str">
            <v>+2 versus Fear and Confusion</v>
          </cell>
          <cell r="D302" t="str">
            <v>AEG</v>
          </cell>
          <cell r="E302" t="str">
            <v xml:space="preserve">Dun </v>
          </cell>
          <cell r="F302">
            <v>81</v>
          </cell>
          <cell r="G302" t="str">
            <v>General</v>
          </cell>
          <cell r="H302">
            <v>0</v>
          </cell>
        </row>
        <row r="303">
          <cell r="A303" t="str">
            <v>Grace Under Pressure</v>
          </cell>
          <cell r="C303" t="str">
            <v>+2 bonus vs. magical fear, magical confusion, &amp; intimidation.</v>
          </cell>
          <cell r="D303" t="str">
            <v>AEG</v>
          </cell>
          <cell r="E303" t="str">
            <v xml:space="preserve">Merc </v>
          </cell>
          <cell r="F303">
            <v>61</v>
          </cell>
          <cell r="G303" t="str">
            <v>General</v>
          </cell>
          <cell r="H303">
            <v>0</v>
          </cell>
        </row>
        <row r="304">
          <cell r="A304" t="str">
            <v>Grasshopper Strike</v>
          </cell>
          <cell r="C304" t="str">
            <v>Take 10 on Jump and Tumble checks; can use during combat</v>
          </cell>
          <cell r="D304" t="str">
            <v>Piazo</v>
          </cell>
          <cell r="E304" t="str">
            <v>Dragon #279</v>
          </cell>
          <cell r="F304">
            <v>63</v>
          </cell>
          <cell r="G304" t="str">
            <v>General</v>
          </cell>
          <cell r="H304">
            <v>0</v>
          </cell>
        </row>
        <row r="305">
          <cell r="A305" t="str">
            <v>Great Charisma</v>
          </cell>
          <cell r="C305" t="str">
            <v>+1 Charisma</v>
          </cell>
          <cell r="D305" t="str">
            <v>WotC</v>
          </cell>
          <cell r="E305" t="str">
            <v xml:space="preserve">ELH </v>
          </cell>
          <cell r="F305">
            <v>56</v>
          </cell>
          <cell r="G305" t="str">
            <v>Epic</v>
          </cell>
          <cell r="H305">
            <v>0</v>
          </cell>
          <cell r="I305" t="str">
            <v>(no requirements)</v>
          </cell>
        </row>
        <row r="306">
          <cell r="A306" t="str">
            <v>Great Cleave</v>
          </cell>
          <cell r="C306" t="str">
            <v>No limit to the number of Cleave attempts.</v>
          </cell>
          <cell r="D306" t="str">
            <v>WotC</v>
          </cell>
          <cell r="E306" t="str">
            <v xml:space="preserve">PHB </v>
          </cell>
          <cell r="F306">
            <v>82</v>
          </cell>
          <cell r="G306" t="str">
            <v>General</v>
          </cell>
          <cell r="H306">
            <v>1</v>
          </cell>
          <cell r="I306" t="str">
            <v>Cleave</v>
          </cell>
        </row>
        <row r="307">
          <cell r="A307" t="str">
            <v>Great Constitution</v>
          </cell>
          <cell r="C307" t="str">
            <v>+1 Constitution</v>
          </cell>
          <cell r="D307" t="str">
            <v>WotC</v>
          </cell>
          <cell r="E307" t="str">
            <v xml:space="preserve">ELH </v>
          </cell>
          <cell r="F307">
            <v>56</v>
          </cell>
          <cell r="G307" t="str">
            <v>Epic</v>
          </cell>
          <cell r="H307">
            <v>0</v>
          </cell>
          <cell r="I307" t="str">
            <v>(no requirements)</v>
          </cell>
        </row>
        <row r="308">
          <cell r="A308" t="str">
            <v>Great Dexterity</v>
          </cell>
          <cell r="C308" t="str">
            <v>+1 Dexterity</v>
          </cell>
          <cell r="D308" t="str">
            <v>WotC</v>
          </cell>
          <cell r="E308" t="str">
            <v xml:space="preserve">ELH </v>
          </cell>
          <cell r="F308">
            <v>56</v>
          </cell>
          <cell r="G308" t="str">
            <v>Epic</v>
          </cell>
          <cell r="H308">
            <v>0</v>
          </cell>
          <cell r="I308" t="str">
            <v>(no requirements)</v>
          </cell>
        </row>
        <row r="309">
          <cell r="A309" t="str">
            <v>Great Fortitude</v>
          </cell>
          <cell r="C309" t="str">
            <v>+2 bonus to all Fortitude savings throws.</v>
          </cell>
          <cell r="D309" t="str">
            <v>WotC</v>
          </cell>
          <cell r="E309" t="str">
            <v xml:space="preserve">PHB </v>
          </cell>
          <cell r="F309">
            <v>82</v>
          </cell>
          <cell r="G309" t="str">
            <v>General</v>
          </cell>
          <cell r="H309">
            <v>0</v>
          </cell>
        </row>
        <row r="310">
          <cell r="A310" t="str">
            <v>Great Intelligence</v>
          </cell>
          <cell r="C310" t="str">
            <v>+1 Intelligence</v>
          </cell>
          <cell r="D310" t="str">
            <v>WotC</v>
          </cell>
          <cell r="E310" t="str">
            <v xml:space="preserve">ELH </v>
          </cell>
          <cell r="F310">
            <v>56</v>
          </cell>
          <cell r="G310" t="str">
            <v>Epic</v>
          </cell>
          <cell r="H310">
            <v>0</v>
          </cell>
          <cell r="I310" t="str">
            <v>(no requirements)</v>
          </cell>
        </row>
        <row r="311">
          <cell r="A311" t="str">
            <v>Great Smiting</v>
          </cell>
          <cell r="C311" t="str">
            <v>Add 2x level to smite attacks;  Can be stacked;</v>
          </cell>
          <cell r="D311" t="str">
            <v>WotC</v>
          </cell>
          <cell r="E311" t="str">
            <v xml:space="preserve">ELH </v>
          </cell>
          <cell r="F311">
            <v>56</v>
          </cell>
          <cell r="G311" t="str">
            <v>Epic</v>
          </cell>
          <cell r="H311">
            <v>2</v>
          </cell>
          <cell r="I311" t="str">
            <v>Cha 25, Smite ability</v>
          </cell>
        </row>
        <row r="312">
          <cell r="A312" t="str">
            <v>Great Strength</v>
          </cell>
          <cell r="C312" t="str">
            <v>+1 Strength</v>
          </cell>
          <cell r="D312" t="str">
            <v>WotC</v>
          </cell>
          <cell r="E312" t="str">
            <v xml:space="preserve">ELH </v>
          </cell>
          <cell r="F312">
            <v>57</v>
          </cell>
          <cell r="G312" t="str">
            <v>Epic</v>
          </cell>
          <cell r="H312">
            <v>0</v>
          </cell>
          <cell r="I312" t="str">
            <v>(no requirements)</v>
          </cell>
        </row>
        <row r="313">
          <cell r="A313" t="str">
            <v>Great Sunder</v>
          </cell>
          <cell r="C313" t="str">
            <v>Half the weapon's total hardness when attempting a Sunder attack.</v>
          </cell>
          <cell r="D313" t="str">
            <v>WotC</v>
          </cell>
          <cell r="E313" t="str">
            <v xml:space="preserve">PsiHB </v>
          </cell>
          <cell r="F313">
            <v>26</v>
          </cell>
          <cell r="G313" t="str">
            <v>Psionic</v>
          </cell>
          <cell r="H313">
            <v>3</v>
          </cell>
          <cell r="I313" t="str">
            <v>Str 13+, Power Attack, Sunder, reserve power points 5+</v>
          </cell>
        </row>
        <row r="314">
          <cell r="A314" t="str">
            <v>Great Wisdom</v>
          </cell>
          <cell r="C314" t="str">
            <v>+1 Wisdom</v>
          </cell>
          <cell r="D314" t="str">
            <v>WotC</v>
          </cell>
          <cell r="E314" t="str">
            <v xml:space="preserve">ELH </v>
          </cell>
          <cell r="F314">
            <v>57</v>
          </cell>
          <cell r="G314" t="str">
            <v>Epic</v>
          </cell>
          <cell r="H314">
            <v>0</v>
          </cell>
          <cell r="I314" t="str">
            <v>(no requirements)</v>
          </cell>
        </row>
        <row r="315">
          <cell r="A315" t="str">
            <v>Greater Multiweapon Fighting</v>
          </cell>
          <cell r="C315" t="str">
            <v>Can take a third attack with each extra weapon, at -10 penalty</v>
          </cell>
          <cell r="D315" t="str">
            <v>WotC</v>
          </cell>
          <cell r="E315" t="str">
            <v xml:space="preserve">ELH </v>
          </cell>
          <cell r="F315">
            <v>69</v>
          </cell>
          <cell r="G315" t="str">
            <v>General</v>
          </cell>
          <cell r="H315">
            <v>6</v>
          </cell>
          <cell r="I315" t="str">
            <v>Dex 19, three or more hands, Improved Multiweapon Fighting, Multiweapon Fighting, Multidexterity, BAB +15</v>
          </cell>
        </row>
        <row r="316">
          <cell r="A316" t="str">
            <v>Greater Pledge of Flame</v>
          </cell>
          <cell r="C316" t="str">
            <v>1/day 1d6 dmg fireshield &amp; touch attacks for 1 rounds.</v>
          </cell>
          <cell r="D316" t="str">
            <v>Green Ronin</v>
          </cell>
          <cell r="E316" t="str">
            <v xml:space="preserve">HnH </v>
          </cell>
          <cell r="F316">
            <v>16</v>
          </cell>
          <cell r="G316" t="str">
            <v>Bonding</v>
          </cell>
          <cell r="H316">
            <v>1</v>
          </cell>
          <cell r="I316" t="str">
            <v>Pledge of Flame, Bonding Ritual</v>
          </cell>
        </row>
        <row r="317">
          <cell r="A317" t="str">
            <v>Greater Pledge of Frost</v>
          </cell>
          <cell r="C317" t="str">
            <v>1/day 1d6 dmg icehield &amp; touch attacks for 1 rounds.</v>
          </cell>
          <cell r="D317" t="str">
            <v>Green Ronin</v>
          </cell>
          <cell r="E317" t="str">
            <v xml:space="preserve">HnH </v>
          </cell>
          <cell r="F317">
            <v>16</v>
          </cell>
          <cell r="G317" t="str">
            <v>Bonding</v>
          </cell>
          <cell r="H317">
            <v>1</v>
          </cell>
          <cell r="I317" t="str">
            <v>Pledge of Frost, Bonding Ritual</v>
          </cell>
        </row>
        <row r="318">
          <cell r="A318" t="str">
            <v>Greater Power Penetration</v>
          </cell>
          <cell r="C318" t="str">
            <v>+4 bonus on manifester level to beat a creature's power resistance.</v>
          </cell>
          <cell r="D318" t="str">
            <v>WotC</v>
          </cell>
          <cell r="E318" t="str">
            <v xml:space="preserve">PsiHB </v>
          </cell>
          <cell r="F318">
            <v>26</v>
          </cell>
          <cell r="G318" t="str">
            <v>Psionic</v>
          </cell>
          <cell r="H318">
            <v>1</v>
          </cell>
          <cell r="I318" t="str">
            <v>Power Penetration</v>
          </cell>
        </row>
        <row r="319">
          <cell r="A319" t="str">
            <v>Greater Psionic Combat Buffer</v>
          </cell>
          <cell r="C319" t="str">
            <v>You become more efficient at psionic combat.</v>
          </cell>
          <cell r="D319" t="str">
            <v>WotC</v>
          </cell>
          <cell r="E319" t="str">
            <v>Mind's Eye</v>
          </cell>
          <cell r="F319">
            <v>39</v>
          </cell>
          <cell r="G319" t="str">
            <v>Psionic</v>
          </cell>
          <cell r="H319">
            <v>1</v>
          </cell>
          <cell r="I319" t="str">
            <v>Psionic Combat Buffer</v>
          </cell>
        </row>
        <row r="320">
          <cell r="A320" t="str">
            <v>Greater Psionic Focus</v>
          </cell>
          <cell r="C320" t="str">
            <v>+4 to the DC for saves against powers of the selected discipline.</v>
          </cell>
          <cell r="D320" t="str">
            <v>WotC</v>
          </cell>
          <cell r="E320" t="str">
            <v xml:space="preserve">PsiHB </v>
          </cell>
          <cell r="F320">
            <v>26</v>
          </cell>
          <cell r="G320" t="str">
            <v>Psionic</v>
          </cell>
          <cell r="H320">
            <v>1</v>
          </cell>
          <cell r="I320" t="str">
            <v>Psionic Focus</v>
          </cell>
        </row>
        <row r="321">
          <cell r="A321" t="str">
            <v>Greater Spell Focus</v>
          </cell>
          <cell r="C321" t="str">
            <v>+4 to DC for all saving throws from one school of magic you focus on.</v>
          </cell>
          <cell r="D321" t="str">
            <v>WotC</v>
          </cell>
          <cell r="E321" t="str">
            <v xml:space="preserve">TnB </v>
          </cell>
          <cell r="F321">
            <v>40</v>
          </cell>
          <cell r="G321" t="str">
            <v>General</v>
          </cell>
          <cell r="H321">
            <v>1</v>
          </cell>
          <cell r="I321" t="str">
            <v>Spell Focus</v>
          </cell>
        </row>
        <row r="322">
          <cell r="A322" t="str">
            <v>Greater Spell Penetration</v>
          </cell>
          <cell r="C322" t="str">
            <v>+4 bonus on caster level to beat a creature's SR.</v>
          </cell>
          <cell r="D322" t="str">
            <v>WotC</v>
          </cell>
          <cell r="E322" t="str">
            <v xml:space="preserve">TnB </v>
          </cell>
          <cell r="F322">
            <v>40</v>
          </cell>
          <cell r="G322" t="str">
            <v>General</v>
          </cell>
          <cell r="H322">
            <v>1</v>
          </cell>
          <cell r="I322" t="str">
            <v>Spell Penetration</v>
          </cell>
        </row>
        <row r="323">
          <cell r="A323" t="str">
            <v>Greedy Eyes</v>
          </cell>
          <cell r="C323" t="str">
            <v>Can take 1 round to Appraise something, -2 bonus</v>
          </cell>
          <cell r="D323" t="str">
            <v>AEG</v>
          </cell>
          <cell r="E323" t="str">
            <v xml:space="preserve">Dra </v>
          </cell>
          <cell r="F323">
            <v>29</v>
          </cell>
          <cell r="G323" t="str">
            <v>General</v>
          </cell>
          <cell r="H323">
            <v>0</v>
          </cell>
        </row>
        <row r="324">
          <cell r="A324" t="str">
            <v>Grim Determiniation</v>
          </cell>
          <cell r="C324" t="str">
            <v>After successful save vs. fear, +2 bonus to hit the source.</v>
          </cell>
          <cell r="D324" t="str">
            <v>AEG</v>
          </cell>
          <cell r="E324" t="str">
            <v xml:space="preserve">Dra </v>
          </cell>
          <cell r="F324">
            <v>30</v>
          </cell>
          <cell r="G324" t="str">
            <v>General</v>
          </cell>
          <cell r="H324">
            <v>1</v>
          </cell>
          <cell r="I324" t="str">
            <v>Fearless, Iron Will</v>
          </cell>
        </row>
        <row r="325">
          <cell r="A325" t="str">
            <v>Group Inspiration</v>
          </cell>
          <cell r="C325" t="str">
            <v>Bardic inspiration abilities affect double the targets;  Can be stacked;  See ref.</v>
          </cell>
          <cell r="D325" t="str">
            <v>WotC</v>
          </cell>
          <cell r="E325" t="str">
            <v xml:space="preserve">ELH </v>
          </cell>
          <cell r="F325">
            <v>57</v>
          </cell>
          <cell r="G325" t="str">
            <v>Epic</v>
          </cell>
          <cell r="H325">
            <v>2</v>
          </cell>
          <cell r="I325" t="str">
            <v>Perform 30 ranks, Bardic music class feature</v>
          </cell>
        </row>
        <row r="326">
          <cell r="A326" t="str">
            <v>Guildmaster</v>
          </cell>
          <cell r="C326" t="str">
            <v>Twice number of followers.</v>
          </cell>
          <cell r="D326" t="str">
            <v>MGP</v>
          </cell>
          <cell r="E326" t="str">
            <v xml:space="preserve">TQR </v>
          </cell>
          <cell r="F326">
            <v>50</v>
          </cell>
          <cell r="G326" t="str">
            <v>Rogue</v>
          </cell>
          <cell r="H326">
            <v>3</v>
          </cell>
          <cell r="I326" t="str">
            <v>Rogue, Leadership, Level 10+</v>
          </cell>
        </row>
        <row r="327">
          <cell r="A327" t="str">
            <v>Hack</v>
          </cell>
          <cell r="C327" t="str">
            <v>-10 to profession checks, 5x income.</v>
          </cell>
          <cell r="D327" t="str">
            <v>BP</v>
          </cell>
          <cell r="E327" t="str">
            <v xml:space="preserve">InQ </v>
          </cell>
          <cell r="F327">
            <v>10</v>
          </cell>
          <cell r="G327" t="str">
            <v>General</v>
          </cell>
          <cell r="H327">
            <v>0</v>
          </cell>
          <cell r="I327" t="str">
            <v>Draft any written work</v>
          </cell>
        </row>
        <row r="328">
          <cell r="A328" t="str">
            <v>Hair Trigger Reflexes</v>
          </cell>
          <cell r="C328" t="str">
            <v>Go first in round once per day.</v>
          </cell>
          <cell r="D328" t="str">
            <v>MGP</v>
          </cell>
          <cell r="E328" t="str">
            <v xml:space="preserve">TQR </v>
          </cell>
          <cell r="F328">
            <v>50</v>
          </cell>
          <cell r="G328" t="str">
            <v>General</v>
          </cell>
          <cell r="H328">
            <v>2</v>
          </cell>
          <cell r="I328" t="str">
            <v>Improved Initiative, Dex 15+</v>
          </cell>
        </row>
        <row r="329">
          <cell r="A329" t="str">
            <v>Hammer Fist</v>
          </cell>
          <cell r="C329" t="str">
            <v>Unarmed attack, add 1½ STR bonus (use both hands; non-flurry)</v>
          </cell>
          <cell r="D329" t="str">
            <v>Piazo</v>
          </cell>
          <cell r="E329" t="str">
            <v>Dragon #279</v>
          </cell>
          <cell r="F329">
            <v>63</v>
          </cell>
          <cell r="G329" t="str">
            <v>General</v>
          </cell>
          <cell r="H329">
            <v>0</v>
          </cell>
        </row>
        <row r="330">
          <cell r="A330" t="str">
            <v>Hamstring</v>
          </cell>
          <cell r="C330" t="str">
            <v>When scoring a crit against a larger creature, you can cut it's move by 1/2 instead of doing extra damage.</v>
          </cell>
          <cell r="D330" t="str">
            <v>AEG</v>
          </cell>
          <cell r="E330" t="str">
            <v xml:space="preserve">Dra </v>
          </cell>
          <cell r="F330">
            <v>30</v>
          </cell>
          <cell r="G330" t="str">
            <v>General</v>
          </cell>
          <cell r="H330">
            <v>2</v>
          </cell>
          <cell r="I330" t="str">
            <v>Str 13+ Power Attack</v>
          </cell>
        </row>
        <row r="331">
          <cell r="A331" t="str">
            <v>Hardy</v>
          </cell>
          <cell r="C331" t="str">
            <v>+4 bonus to resist subdual damage from hot &amp; cold environments.</v>
          </cell>
          <cell r="D331" t="str">
            <v>AEG</v>
          </cell>
          <cell r="E331" t="str">
            <v xml:space="preserve">Merc </v>
          </cell>
          <cell r="F331">
            <v>62</v>
          </cell>
          <cell r="G331" t="str">
            <v>General</v>
          </cell>
          <cell r="H331">
            <v>0</v>
          </cell>
        </row>
        <row r="332">
          <cell r="A332" t="str">
            <v>Harmony</v>
          </cell>
          <cell r="C332" t="e">
            <v>#REF!</v>
          </cell>
          <cell r="D332" t="str">
            <v>AEG</v>
          </cell>
          <cell r="E332" t="str">
            <v xml:space="preserve">Merc </v>
          </cell>
          <cell r="F332">
            <v>62</v>
          </cell>
          <cell r="G332" t="str">
            <v>General</v>
          </cell>
          <cell r="H332">
            <v>3</v>
          </cell>
          <cell r="I332" t="str">
            <v>Wis 15+, Cha 13+, Iron Will</v>
          </cell>
        </row>
        <row r="333">
          <cell r="A333" t="str">
            <v>Heavy Infantry Training</v>
          </cell>
          <cell r="C333" t="str">
            <v>Don/remove armor in 1/2 the standard time.</v>
          </cell>
          <cell r="D333" t="str">
            <v>AEG</v>
          </cell>
          <cell r="E333" t="str">
            <v xml:space="preserve">Merc </v>
          </cell>
          <cell r="F333">
            <v>62</v>
          </cell>
          <cell r="G333" t="str">
            <v>Fighter</v>
          </cell>
          <cell r="H333">
            <v>1</v>
          </cell>
          <cell r="I333" t="str">
            <v>Armor Proficiency</v>
          </cell>
        </row>
        <row r="334">
          <cell r="A334" t="str">
            <v>Heighten Power</v>
          </cell>
          <cell r="C334" t="str">
            <v>Manifest a power as if it were of a higher level than it actually is.</v>
          </cell>
          <cell r="D334" t="str">
            <v>WotC</v>
          </cell>
          <cell r="E334" t="str">
            <v xml:space="preserve">PsiHB </v>
          </cell>
          <cell r="F334">
            <v>26</v>
          </cell>
          <cell r="G334" t="str">
            <v>Metapsionic</v>
          </cell>
          <cell r="H334">
            <v>0</v>
          </cell>
        </row>
        <row r="335">
          <cell r="A335" t="str">
            <v>Heighten Spell</v>
          </cell>
          <cell r="C335" t="str">
            <v>Cast a spell as if it were a higher level than it actually is; +1 spell levels/per.</v>
          </cell>
          <cell r="D335" t="str">
            <v>WotC</v>
          </cell>
          <cell r="E335" t="str">
            <v xml:space="preserve">PHB </v>
          </cell>
          <cell r="F335">
            <v>82</v>
          </cell>
          <cell r="G335" t="str">
            <v>Metamagic</v>
          </cell>
          <cell r="H335">
            <v>0</v>
          </cell>
        </row>
        <row r="336">
          <cell r="A336" t="str">
            <v>Heighten Turning</v>
          </cell>
          <cell r="C336" t="str">
            <v>Subtract (x) from turn attempt, add to turning damage</v>
          </cell>
          <cell r="D336" t="str">
            <v>WotC</v>
          </cell>
          <cell r="E336" t="str">
            <v xml:space="preserve">DotF </v>
          </cell>
          <cell r="F336">
            <v>20</v>
          </cell>
          <cell r="G336" t="str">
            <v>Special</v>
          </cell>
          <cell r="H336">
            <v>0</v>
          </cell>
        </row>
        <row r="337">
          <cell r="A337" t="str">
            <v>Heroic Charge</v>
          </cell>
          <cell r="C337" t="str">
            <v>You &amp; your allies receive a +-2 to damage when you leade a charge.</v>
          </cell>
          <cell r="D337" t="str">
            <v>BP</v>
          </cell>
          <cell r="E337" t="str">
            <v xml:space="preserve">InQ </v>
          </cell>
          <cell r="F337">
            <v>10</v>
          </cell>
          <cell r="G337" t="str">
            <v>General</v>
          </cell>
          <cell r="H337">
            <v>3</v>
          </cell>
          <cell r="I337" t="str">
            <v>BAB 4+, Cha 15+, Improved Initiative</v>
          </cell>
        </row>
        <row r="338">
          <cell r="A338" t="str">
            <v>Hide Power</v>
          </cell>
          <cell r="C338" t="str">
            <v>Manifest a power without a telltale display.  +2 power points.</v>
          </cell>
          <cell r="D338" t="str">
            <v>WotC</v>
          </cell>
          <cell r="E338" t="str">
            <v xml:space="preserve">PsiHB </v>
          </cell>
          <cell r="F338">
            <v>26</v>
          </cell>
          <cell r="G338" t="str">
            <v>Metapsionic</v>
          </cell>
          <cell r="H338">
            <v>0</v>
          </cell>
        </row>
        <row r="339">
          <cell r="A339" t="str">
            <v>Hindering Song</v>
          </cell>
          <cell r="C339" t="str">
            <v>Concentration check for spellcasters to cast spells;  10 rounds max;</v>
          </cell>
          <cell r="D339" t="str">
            <v>WotC</v>
          </cell>
          <cell r="E339" t="str">
            <v xml:space="preserve">ELH </v>
          </cell>
          <cell r="F339">
            <v>57</v>
          </cell>
          <cell r="G339" t="str">
            <v>Epic</v>
          </cell>
          <cell r="H339">
            <v>3</v>
          </cell>
          <cell r="I339" t="str">
            <v>Deafening Song, Perform 27 ranks, Bardic music class feature</v>
          </cell>
        </row>
        <row r="340">
          <cell r="A340" t="str">
            <v>Hold the Line</v>
          </cell>
          <cell r="C340" t="str">
            <v>You get AoO on charging opponent before charge is resolved.</v>
          </cell>
          <cell r="D340" t="str">
            <v>WotC</v>
          </cell>
          <cell r="E340" t="str">
            <v xml:space="preserve">SnF </v>
          </cell>
          <cell r="F340">
            <v>7</v>
          </cell>
          <cell r="G340" t="str">
            <v>General</v>
          </cell>
          <cell r="H340">
            <v>0</v>
          </cell>
        </row>
        <row r="341">
          <cell r="A341" t="str">
            <v>Holistic Medicine</v>
          </cell>
          <cell r="C341" t="str">
            <v>Full round exam gives +10 bonus to heal check.  2x healing rate for bed rest.</v>
          </cell>
          <cell r="D341" t="str">
            <v>AEG</v>
          </cell>
          <cell r="E341" t="str">
            <v xml:space="preserve">Merc </v>
          </cell>
          <cell r="F341">
            <v>62</v>
          </cell>
          <cell r="G341" t="str">
            <v>General</v>
          </cell>
          <cell r="H341">
            <v>1</v>
          </cell>
          <cell r="I341" t="str">
            <v>Field Medic</v>
          </cell>
        </row>
        <row r="342">
          <cell r="A342" t="str">
            <v>Holy Strike</v>
          </cell>
          <cell r="C342" t="str">
            <v>Weapons you use are considered Holy, blessed weapons;  Does not stack;</v>
          </cell>
          <cell r="D342" t="str">
            <v>WotC</v>
          </cell>
          <cell r="E342" t="str">
            <v xml:space="preserve">ELH </v>
          </cell>
          <cell r="F342">
            <v>57</v>
          </cell>
          <cell r="G342" t="str">
            <v>Epic</v>
          </cell>
          <cell r="H342">
            <v>2</v>
          </cell>
          <cell r="I342" t="str">
            <v>Smite Evil class feature, Good Alignment</v>
          </cell>
        </row>
        <row r="343">
          <cell r="A343" t="str">
            <v>Horse Nomad</v>
          </cell>
          <cell r="C343" t="str">
            <v>Martial Weapon Proficiency (Composite Shortbow), +2 to all Ride checks.</v>
          </cell>
          <cell r="D343" t="str">
            <v>WotC</v>
          </cell>
          <cell r="E343" t="str">
            <v xml:space="preserve">FRCS </v>
          </cell>
          <cell r="F343">
            <v>35</v>
          </cell>
          <cell r="G343" t="str">
            <v>Fighter</v>
          </cell>
          <cell r="H343">
            <v>0</v>
          </cell>
        </row>
        <row r="344">
          <cell r="A344" t="str">
            <v>Hover *</v>
          </cell>
          <cell r="C344" t="str">
            <v>Flying creatures may change direction or hover in place, at will.</v>
          </cell>
          <cell r="D344" t="str">
            <v>WotC</v>
          </cell>
          <cell r="E344" t="str">
            <v xml:space="preserve">MM </v>
          </cell>
          <cell r="F344">
            <v>62</v>
          </cell>
          <cell r="G344" t="str">
            <v>Dragon</v>
          </cell>
          <cell r="H344">
            <v>0</v>
          </cell>
        </row>
        <row r="345">
          <cell r="A345" t="str">
            <v>Icy Wind</v>
          </cell>
          <cell r="C345" t="str">
            <v>When moving, can create a gust of wind spell that does 1d3 cold dmg.</v>
          </cell>
          <cell r="D345" t="str">
            <v>Green Ronin</v>
          </cell>
          <cell r="E345" t="str">
            <v xml:space="preserve">SCoN </v>
          </cell>
          <cell r="F345">
            <v>54</v>
          </cell>
          <cell r="G345" t="str">
            <v>Undead</v>
          </cell>
          <cell r="H345">
            <v>2</v>
          </cell>
          <cell r="I345" t="str">
            <v>Con --, Chill Hand</v>
          </cell>
        </row>
        <row r="346">
          <cell r="A346" t="str">
            <v>Ignore Material Components</v>
          </cell>
          <cell r="C346" t="str">
            <v>No material components needed to cast spells</v>
          </cell>
          <cell r="D346" t="str">
            <v>WotC</v>
          </cell>
          <cell r="E346" t="str">
            <v xml:space="preserve">ELH </v>
          </cell>
          <cell r="F346">
            <v>57</v>
          </cell>
          <cell r="G346" t="str">
            <v>Epic</v>
          </cell>
          <cell r="H346">
            <v>3</v>
          </cell>
          <cell r="I346" t="str">
            <v>Eschew Materials, Spellcraft 25 ranks, 9th level spells</v>
          </cell>
        </row>
        <row r="347">
          <cell r="A347" t="str">
            <v>Improptu Bow</v>
          </cell>
          <cell r="C347" t="str">
            <v>Can fire without penalty, reduced range &amp; damage.</v>
          </cell>
          <cell r="D347" t="str">
            <v>BP</v>
          </cell>
          <cell r="E347" t="str">
            <v xml:space="preserve">InQ </v>
          </cell>
          <cell r="F347">
            <v>11</v>
          </cell>
          <cell r="G347" t="str">
            <v>General</v>
          </cell>
          <cell r="H347">
            <v>2</v>
          </cell>
          <cell r="I347" t="str">
            <v>BAB 3+, Point Blank Shot, Perform (any string instrument) 5+ ranks</v>
          </cell>
        </row>
        <row r="348">
          <cell r="A348" t="str">
            <v>Improved Alertness</v>
          </cell>
          <cell r="C348" t="str">
            <v>not flat-footed vs. detected enemies and those in line of sight at initiative roll</v>
          </cell>
          <cell r="D348" t="str">
            <v>AEG</v>
          </cell>
          <cell r="E348" t="str">
            <v xml:space="preserve">Dun </v>
          </cell>
          <cell r="F348">
            <v>82</v>
          </cell>
          <cell r="G348" t="str">
            <v>General</v>
          </cell>
          <cell r="H348">
            <v>0</v>
          </cell>
        </row>
        <row r="349">
          <cell r="A349" t="str">
            <v>Improved Alertness</v>
          </cell>
          <cell r="C349" t="str">
            <v>Retain Dex bonus even while flat footed.</v>
          </cell>
          <cell r="D349" t="str">
            <v>AEG</v>
          </cell>
          <cell r="E349" t="str">
            <v xml:space="preserve">Merc </v>
          </cell>
          <cell r="F349">
            <v>62</v>
          </cell>
          <cell r="G349" t="str">
            <v>General</v>
          </cell>
          <cell r="H349">
            <v>1</v>
          </cell>
          <cell r="I349" t="str">
            <v>Alertness</v>
          </cell>
        </row>
        <row r="350">
          <cell r="A350" t="str">
            <v>Improved Alignment-Based Casting</v>
          </cell>
          <cell r="C350" t="str">
            <v>Spells of chosen alignment domain are cast at +3 levels</v>
          </cell>
          <cell r="D350" t="str">
            <v>WotC</v>
          </cell>
          <cell r="E350" t="str">
            <v xml:space="preserve">ELH </v>
          </cell>
          <cell r="F350">
            <v>57</v>
          </cell>
          <cell r="G350" t="str">
            <v>Epic</v>
          </cell>
          <cell r="H350">
            <v>3</v>
          </cell>
          <cell r="I350" t="str">
            <v>Chaos, Evil, Good, or Law domain, matching alignment, 9th level Divine spells</v>
          </cell>
        </row>
        <row r="351">
          <cell r="A351" t="str">
            <v>Improved Arrow of Death</v>
          </cell>
          <cell r="C351" t="str">
            <v>+2 DC to Arrows of Death;  Can be stacked</v>
          </cell>
          <cell r="D351" t="str">
            <v>WotC</v>
          </cell>
          <cell r="E351" t="str">
            <v xml:space="preserve">ELH </v>
          </cell>
          <cell r="F351">
            <v>57</v>
          </cell>
          <cell r="G351" t="str">
            <v>Epic</v>
          </cell>
          <cell r="H351">
            <v>5</v>
          </cell>
          <cell r="I351" t="str">
            <v>Dex 19, Wis 19, Point Blank Shot, Precise Shot, Arrow of Death class feature</v>
          </cell>
        </row>
        <row r="352">
          <cell r="A352" t="str">
            <v>Improved Aura of Courage</v>
          </cell>
          <cell r="C352" t="str">
            <v>Aura grants +8 morale bonus to saves vs; fear</v>
          </cell>
          <cell r="D352" t="str">
            <v>WotC</v>
          </cell>
          <cell r="E352" t="str">
            <v xml:space="preserve">ELH </v>
          </cell>
          <cell r="F352">
            <v>57</v>
          </cell>
          <cell r="G352" t="str">
            <v>Epic</v>
          </cell>
          <cell r="H352">
            <v>2</v>
          </cell>
          <cell r="I352" t="str">
            <v>Cha 25, Aura of Courage class ability</v>
          </cell>
        </row>
        <row r="353">
          <cell r="A353" t="str">
            <v>Improved Aura of Despair</v>
          </cell>
          <cell r="C353" t="str">
            <v>Aura imposes -4 penalty to saves</v>
          </cell>
          <cell r="D353" t="str">
            <v>WotC</v>
          </cell>
          <cell r="E353" t="str">
            <v xml:space="preserve">ELH </v>
          </cell>
          <cell r="F353">
            <v>57</v>
          </cell>
          <cell r="G353" t="str">
            <v>Epic</v>
          </cell>
          <cell r="H353">
            <v>2</v>
          </cell>
          <cell r="I353" t="str">
            <v>Cha 25, Aura of Despair class ability</v>
          </cell>
        </row>
        <row r="354">
          <cell r="A354" t="str">
            <v>Improved Balance</v>
          </cell>
          <cell r="C354" t="str">
            <v>+4 bonus to avoid grapples, bull rushes, overruns, &amp; trips.</v>
          </cell>
          <cell r="D354" t="str">
            <v>AEG</v>
          </cell>
          <cell r="E354" t="str">
            <v xml:space="preserve">War </v>
          </cell>
          <cell r="F354">
            <v>45</v>
          </cell>
          <cell r="G354" t="str">
            <v>General</v>
          </cell>
          <cell r="H354">
            <v>1</v>
          </cell>
          <cell r="I354" t="str">
            <v>Str 13+</v>
          </cell>
        </row>
        <row r="355">
          <cell r="A355" t="str">
            <v>Improved Bull Rush</v>
          </cell>
          <cell r="C355" t="str">
            <v>Bull rush does not provoke Attacks of Opportunity.</v>
          </cell>
          <cell r="D355" t="str">
            <v>WotC</v>
          </cell>
          <cell r="E355" t="str">
            <v xml:space="preserve">PHB </v>
          </cell>
          <cell r="F355">
            <v>82</v>
          </cell>
          <cell r="G355" t="str">
            <v>General</v>
          </cell>
          <cell r="H355">
            <v>0</v>
          </cell>
        </row>
        <row r="356">
          <cell r="A356" t="str">
            <v>Improved Combat Casting</v>
          </cell>
          <cell r="C356" t="str">
            <v>Provoke no AoO for casting while threatened</v>
          </cell>
          <cell r="D356" t="str">
            <v>WotC</v>
          </cell>
          <cell r="E356" t="str">
            <v xml:space="preserve">ELH </v>
          </cell>
          <cell r="F356">
            <v>57</v>
          </cell>
          <cell r="G356" t="str">
            <v>Epic</v>
          </cell>
          <cell r="H356">
            <v>2</v>
          </cell>
          <cell r="I356" t="str">
            <v>Combat Casting, Concentration 25 ranks</v>
          </cell>
        </row>
        <row r="357">
          <cell r="A357" t="str">
            <v>Improved Combat Reflexes</v>
          </cell>
          <cell r="C357" t="str">
            <v>Can make unlimited AoO, one per target</v>
          </cell>
          <cell r="D357" t="str">
            <v>WotC</v>
          </cell>
          <cell r="E357" t="str">
            <v xml:space="preserve">ELH </v>
          </cell>
          <cell r="F357">
            <v>57</v>
          </cell>
          <cell r="G357" t="str">
            <v>Epic</v>
          </cell>
          <cell r="H357">
            <v>2</v>
          </cell>
          <cell r="I357" t="str">
            <v>Dex 21, Combat Reflexes</v>
          </cell>
        </row>
        <row r="358">
          <cell r="A358" t="str">
            <v>Improved Control Shape *</v>
          </cell>
          <cell r="C358" t="str">
            <v>?</v>
          </cell>
          <cell r="D358" t="str">
            <v>WotC</v>
          </cell>
          <cell r="E358" t="str">
            <v xml:space="preserve">MM </v>
          </cell>
          <cell r="F358">
            <v>218</v>
          </cell>
          <cell r="G358" t="str">
            <v>Lycanthrope</v>
          </cell>
          <cell r="H358">
            <v>0</v>
          </cell>
          <cell r="I358" t="str">
            <v>Must be a Lycanthrope</v>
          </cell>
        </row>
        <row r="359">
          <cell r="A359" t="str">
            <v>Improved Counterspell</v>
          </cell>
          <cell r="C359" t="str">
            <v>Use spell of same school, same level or higher.</v>
          </cell>
          <cell r="D359" t="str">
            <v>WotC</v>
          </cell>
          <cell r="E359" t="str">
            <v xml:space="preserve">FRCS </v>
          </cell>
          <cell r="F359">
            <v>35</v>
          </cell>
          <cell r="G359" t="str">
            <v>General</v>
          </cell>
          <cell r="H359">
            <v>0</v>
          </cell>
        </row>
        <row r="360">
          <cell r="A360" t="str">
            <v>Improved Critical</v>
          </cell>
          <cell r="C360" t="str">
            <v>Specific weapon's threat range is doubled.</v>
          </cell>
          <cell r="D360" t="str">
            <v>WotC</v>
          </cell>
          <cell r="E360" t="str">
            <v xml:space="preserve">PHB </v>
          </cell>
          <cell r="F360">
            <v>82</v>
          </cell>
          <cell r="G360" t="str">
            <v>General</v>
          </cell>
          <cell r="H360">
            <v>0</v>
          </cell>
        </row>
        <row r="361">
          <cell r="A361" t="str">
            <v>Improved Darkvision</v>
          </cell>
          <cell r="C361" t="str">
            <v>Darkvision range doubles;  Can be stacked;  See ref.</v>
          </cell>
          <cell r="D361" t="str">
            <v>WotC</v>
          </cell>
          <cell r="E361" t="str">
            <v xml:space="preserve">ELH </v>
          </cell>
          <cell r="F361">
            <v>58</v>
          </cell>
          <cell r="G361" t="str">
            <v>Epic</v>
          </cell>
          <cell r="H361">
            <v>1</v>
          </cell>
          <cell r="I361" t="str">
            <v>Darkvision</v>
          </cell>
        </row>
        <row r="362">
          <cell r="A362" t="str">
            <v>Improved Death Attack</v>
          </cell>
          <cell r="C362" t="str">
            <v>+2 to DC of your Death Attack;  Can be stacked;  See ref.</v>
          </cell>
          <cell r="D362" t="str">
            <v>WotC</v>
          </cell>
          <cell r="E362" t="str">
            <v xml:space="preserve">ELH </v>
          </cell>
          <cell r="F362">
            <v>58</v>
          </cell>
          <cell r="G362" t="str">
            <v>Epic</v>
          </cell>
          <cell r="H362">
            <v>2</v>
          </cell>
          <cell r="I362" t="str">
            <v>Death Attack class feature, Sneak attack +5d6</v>
          </cell>
        </row>
        <row r="363">
          <cell r="A363" t="str">
            <v>Improved Disarm</v>
          </cell>
          <cell r="C363" t="str">
            <v>Disarming does not provoke an AoO, nor allow a disarm.</v>
          </cell>
          <cell r="D363" t="str">
            <v>WotC</v>
          </cell>
          <cell r="E363" t="str">
            <v xml:space="preserve">PHB </v>
          </cell>
          <cell r="F363">
            <v>83</v>
          </cell>
          <cell r="G363" t="str">
            <v>General</v>
          </cell>
          <cell r="H363">
            <v>2</v>
          </cell>
          <cell r="I363" t="str">
            <v>Int 13+, Expertise</v>
          </cell>
        </row>
        <row r="364">
          <cell r="A364" t="str">
            <v>Improved Dispelling</v>
          </cell>
          <cell r="C364" t="str">
            <v>+4 bonus to dispell checks.</v>
          </cell>
          <cell r="D364" t="str">
            <v>Green Ronin</v>
          </cell>
          <cell r="E364" t="str">
            <v xml:space="preserve">HnH </v>
          </cell>
          <cell r="F364">
            <v>16</v>
          </cell>
          <cell r="G364" t="str">
            <v>General</v>
          </cell>
          <cell r="H364">
            <v>2</v>
          </cell>
          <cell r="I364" t="str">
            <v>Con 13+, Spellcaster Level 5+</v>
          </cell>
        </row>
        <row r="365">
          <cell r="A365" t="str">
            <v>Improved Dodge</v>
          </cell>
          <cell r="C365" t="str">
            <v>+3 AC bonus to specified target.  Can change target on any action.</v>
          </cell>
          <cell r="D365" t="str">
            <v>Green Ronin</v>
          </cell>
          <cell r="E365" t="str">
            <v xml:space="preserve">AH </v>
          </cell>
          <cell r="F365">
            <v>19</v>
          </cell>
          <cell r="G365" t="str">
            <v>General</v>
          </cell>
          <cell r="H365">
            <v>3</v>
          </cell>
          <cell r="I365" t="str">
            <v>Dodge, Lightning Reflexes, Dex 15+</v>
          </cell>
        </row>
        <row r="366">
          <cell r="A366" t="str">
            <v>Improved Elemental Wild Shape (W)</v>
          </cell>
          <cell r="C366" t="str">
            <v>Can Wild Shape into elemental creatures;  See ref.</v>
          </cell>
          <cell r="D366" t="str">
            <v>WotC</v>
          </cell>
          <cell r="E366" t="str">
            <v xml:space="preserve">ELH </v>
          </cell>
          <cell r="F366">
            <v>58</v>
          </cell>
          <cell r="G366" t="str">
            <v>Epic</v>
          </cell>
          <cell r="H366">
            <v>2</v>
          </cell>
          <cell r="I366" t="str">
            <v>Wis 25, able to Wild Shape into an elemental</v>
          </cell>
        </row>
        <row r="367">
          <cell r="A367" t="str">
            <v>Improved Endurance</v>
          </cell>
          <cell r="C367" t="str">
            <v>+4 CON check versus dmg from lack of food &amp; water; fatigued after 2 failures</v>
          </cell>
          <cell r="D367" t="str">
            <v>AEG</v>
          </cell>
          <cell r="E367" t="str">
            <v xml:space="preserve">Dun </v>
          </cell>
          <cell r="F367">
            <v>82</v>
          </cell>
          <cell r="G367" t="str">
            <v>General</v>
          </cell>
          <cell r="H367">
            <v>0</v>
          </cell>
        </row>
        <row r="368">
          <cell r="A368" t="str">
            <v>Improved Endurance</v>
          </cell>
          <cell r="C368" t="str">
            <v>You require 1/2 the normal daily food &amp; water for your race.</v>
          </cell>
          <cell r="D368" t="str">
            <v>AEG</v>
          </cell>
          <cell r="E368" t="str">
            <v xml:space="preserve">Merc </v>
          </cell>
          <cell r="F368">
            <v>63</v>
          </cell>
          <cell r="G368" t="str">
            <v>General</v>
          </cell>
          <cell r="H368">
            <v>0</v>
          </cell>
        </row>
        <row r="369">
          <cell r="A369" t="str">
            <v>Improved Familiar</v>
          </cell>
          <cell r="C369" t="str">
            <v>Acquire a more powerful familiar.</v>
          </cell>
          <cell r="D369" t="str">
            <v>WotC</v>
          </cell>
          <cell r="E369" t="str">
            <v xml:space="preserve">TnB </v>
          </cell>
          <cell r="F369">
            <v>40</v>
          </cell>
          <cell r="G369" t="str">
            <v>General</v>
          </cell>
          <cell r="H369">
            <v>2</v>
          </cell>
          <cell r="I369" t="str">
            <v>Familiar, Compatible Alignment</v>
          </cell>
        </row>
        <row r="370">
          <cell r="A370" t="str">
            <v>Improved Favored Enemy</v>
          </cell>
          <cell r="C370" t="str">
            <v>+1 to favored enemy skill checks;  Can be stacked;  See ref.</v>
          </cell>
          <cell r="D370" t="str">
            <v>WotC</v>
          </cell>
          <cell r="E370" t="str">
            <v xml:space="preserve">ELH </v>
          </cell>
          <cell r="F370">
            <v>58</v>
          </cell>
          <cell r="G370" t="str">
            <v>Epic</v>
          </cell>
          <cell r="H370">
            <v>1</v>
          </cell>
          <cell r="I370" t="str">
            <v>5+ favored enemies</v>
          </cell>
        </row>
        <row r="371">
          <cell r="A371" t="str">
            <v>Improved Feint</v>
          </cell>
          <cell r="C371" t="str">
            <v>+3 to feint using Bluff in combat.</v>
          </cell>
          <cell r="D371" t="str">
            <v>AEG</v>
          </cell>
          <cell r="E371" t="str">
            <v xml:space="preserve">Evil </v>
          </cell>
          <cell r="F371">
            <v>59</v>
          </cell>
          <cell r="G371" t="str">
            <v>General</v>
          </cell>
          <cell r="H371">
            <v>1</v>
          </cell>
          <cell r="I371" t="str">
            <v>BAB 3+, Bluff 4+ ranks</v>
          </cell>
        </row>
        <row r="372">
          <cell r="A372" t="str">
            <v>Improved Flyby Attack</v>
          </cell>
          <cell r="C372" t="str">
            <v>Creature can take a move action and another partial action during flight.  See ref.</v>
          </cell>
          <cell r="D372" t="str">
            <v>WotC</v>
          </cell>
          <cell r="E372" t="str">
            <v xml:space="preserve">ELH </v>
          </cell>
          <cell r="F372">
            <v>70</v>
          </cell>
          <cell r="G372" t="str">
            <v>General</v>
          </cell>
          <cell r="H372">
            <v>4</v>
          </cell>
          <cell r="I372" t="str">
            <v>Fly Speed, Flyby Attack, Dodge, Mobility</v>
          </cell>
        </row>
        <row r="373">
          <cell r="A373" t="str">
            <v>Improved Heighten Spell (M)</v>
          </cell>
          <cell r="C373" t="str">
            <v>Can Heighten spells to any level;</v>
          </cell>
          <cell r="D373" t="str">
            <v>WotC</v>
          </cell>
          <cell r="E373" t="str">
            <v xml:space="preserve">ELH </v>
          </cell>
          <cell r="F373">
            <v>58</v>
          </cell>
          <cell r="G373" t="str">
            <v>Epic</v>
          </cell>
          <cell r="H373">
            <v>2</v>
          </cell>
          <cell r="I373" t="str">
            <v>Heighten Spell, Spellcraft 20 ranks</v>
          </cell>
        </row>
        <row r="374">
          <cell r="A374" t="str">
            <v>Improved Inertial Armor</v>
          </cell>
          <cell r="C374" t="str">
            <v xml:space="preserve">Create a field of force: +2 to AC which stacks with Inertial Armor.  </v>
          </cell>
          <cell r="D374" t="str">
            <v>WotC</v>
          </cell>
          <cell r="E374" t="str">
            <v xml:space="preserve">Mind's Eye </v>
          </cell>
          <cell r="F374">
            <v>39</v>
          </cell>
          <cell r="G374" t="str">
            <v>Psionic</v>
          </cell>
          <cell r="H374">
            <v>1</v>
          </cell>
          <cell r="I374" t="str">
            <v>Inertial Armor, reserve power points</v>
          </cell>
        </row>
        <row r="375">
          <cell r="A375" t="str">
            <v>Improved Initiative</v>
          </cell>
          <cell r="C375" t="str">
            <v>+4 bonus to Initiative.</v>
          </cell>
          <cell r="D375" t="str">
            <v>WotC</v>
          </cell>
          <cell r="E375" t="str">
            <v xml:space="preserve">PHB </v>
          </cell>
          <cell r="F375">
            <v>83</v>
          </cell>
          <cell r="G375" t="str">
            <v>General</v>
          </cell>
          <cell r="H375">
            <v>0</v>
          </cell>
        </row>
        <row r="376">
          <cell r="A376" t="str">
            <v>Improved Ki Strike</v>
          </cell>
          <cell r="C376" t="str">
            <v>+1 to Ki strike enhancement;  Can be stacked;</v>
          </cell>
          <cell r="D376" t="str">
            <v>WotC</v>
          </cell>
          <cell r="E376" t="str">
            <v xml:space="preserve">ELH </v>
          </cell>
          <cell r="F376">
            <v>58</v>
          </cell>
          <cell r="G376" t="str">
            <v>Epic</v>
          </cell>
          <cell r="H376">
            <v>2</v>
          </cell>
          <cell r="I376" t="str">
            <v>Wis 21, Ki Strike +3</v>
          </cell>
        </row>
        <row r="377">
          <cell r="A377" t="str">
            <v>Improved Knockout Attack</v>
          </cell>
          <cell r="C377" t="str">
            <v>No -4 penalty to hit doing subdual damage during a Sneak Attack.</v>
          </cell>
          <cell r="D377" t="str">
            <v>FFG</v>
          </cell>
          <cell r="E377" t="str">
            <v xml:space="preserve">TnT </v>
          </cell>
          <cell r="F377">
            <v>35</v>
          </cell>
          <cell r="G377" t="str">
            <v>General</v>
          </cell>
          <cell r="H377">
            <v>1</v>
          </cell>
          <cell r="I377" t="str">
            <v>Knockout Attack, Ability to Sneak Attack</v>
          </cell>
        </row>
        <row r="378">
          <cell r="A378" t="str">
            <v>Improved Low-Light Vision</v>
          </cell>
          <cell r="C378" t="str">
            <v>Low-Light vision range doubles;  Can be stacked</v>
          </cell>
          <cell r="D378" t="str">
            <v>WotC</v>
          </cell>
          <cell r="E378" t="str">
            <v xml:space="preserve">ELH </v>
          </cell>
          <cell r="F378">
            <v>58</v>
          </cell>
          <cell r="G378" t="str">
            <v>Epic</v>
          </cell>
          <cell r="H378">
            <v>1</v>
          </cell>
          <cell r="I378" t="str">
            <v>Low-Light vision</v>
          </cell>
        </row>
        <row r="379">
          <cell r="A379" t="str">
            <v>Improved Manifestation</v>
          </cell>
          <cell r="C379" t="str">
            <v>+2 to Metapsionic pp cost limit; Can be stacked</v>
          </cell>
          <cell r="D379" t="str">
            <v>WotC</v>
          </cell>
          <cell r="E379" t="str">
            <v xml:space="preserve">ELH </v>
          </cell>
          <cell r="F379">
            <v>58</v>
          </cell>
          <cell r="G379" t="str">
            <v>Epic</v>
          </cell>
          <cell r="H379">
            <v>1</v>
          </cell>
          <cell r="I379" t="str">
            <v>Able to manifest powers of normal max level in one class</v>
          </cell>
        </row>
        <row r="380">
          <cell r="A380" t="str">
            <v>Improved Manyshot</v>
          </cell>
          <cell r="C380" t="str">
            <v>Manyshot not limited to 4 arrows; See ref.</v>
          </cell>
          <cell r="D380" t="str">
            <v>WotC</v>
          </cell>
          <cell r="E380" t="str">
            <v xml:space="preserve">ELH </v>
          </cell>
          <cell r="F380">
            <v>58</v>
          </cell>
          <cell r="G380" t="str">
            <v>Epic</v>
          </cell>
          <cell r="H380">
            <v>5</v>
          </cell>
          <cell r="I380" t="str">
            <v>Dex 19, BAB +21, Manyshot, Point Blank Shot, Rapid Shot</v>
          </cell>
        </row>
        <row r="381">
          <cell r="A381" t="str">
            <v>Improved Metamagic</v>
          </cell>
          <cell r="C381" t="str">
            <v>-1 level increase from metamagic feats, +1 level minimum;  Can be stacked; See ref</v>
          </cell>
          <cell r="D381" t="str">
            <v>WotC</v>
          </cell>
          <cell r="E381" t="str">
            <v xml:space="preserve">ELH </v>
          </cell>
          <cell r="F381">
            <v>59</v>
          </cell>
          <cell r="G381" t="str">
            <v>Epic</v>
          </cell>
          <cell r="H381">
            <v>5</v>
          </cell>
          <cell r="I381" t="str">
            <v>4 Metamagic feats, Spellcraft 30 ranks</v>
          </cell>
        </row>
        <row r="382">
          <cell r="A382" t="str">
            <v>Improved Mortal Curse</v>
          </cell>
          <cell r="C382" t="str">
            <v>Can cast mortal curses when below 20% max hps.  See p 18.</v>
          </cell>
          <cell r="D382" t="str">
            <v>Green Ronin</v>
          </cell>
          <cell r="E382" t="str">
            <v xml:space="preserve">SCoN </v>
          </cell>
          <cell r="F382">
            <v>17</v>
          </cell>
          <cell r="G382" t="str">
            <v>Metamagic</v>
          </cell>
          <cell r="H382">
            <v>2</v>
          </cell>
          <cell r="I382" t="str">
            <v>Necromancer Level 5+, Spellcraft 2+  ranks</v>
          </cell>
        </row>
        <row r="383">
          <cell r="A383" t="str">
            <v>Improved Multiattack</v>
          </cell>
          <cell r="C383" t="str">
            <v>Secondary attacks with Natural Weapons have no attack penalty.  Still only 1/2 Str.</v>
          </cell>
          <cell r="D383" t="str">
            <v>WotC</v>
          </cell>
          <cell r="E383" t="str">
            <v xml:space="preserve">ELH </v>
          </cell>
          <cell r="F383">
            <v>70</v>
          </cell>
          <cell r="G383" t="str">
            <v>General</v>
          </cell>
          <cell r="H383">
            <v>2</v>
          </cell>
          <cell r="I383" t="str">
            <v>Three or more natural weapons, Multiattack</v>
          </cell>
        </row>
        <row r="384">
          <cell r="A384" t="str">
            <v>Improved Multiweapon Fighting</v>
          </cell>
          <cell r="C384" t="str">
            <v>Can take a second attack with each extra weapon, at -5 penalty</v>
          </cell>
          <cell r="D384" t="str">
            <v>WotC</v>
          </cell>
          <cell r="E384" t="str">
            <v xml:space="preserve">ELH </v>
          </cell>
          <cell r="F384">
            <v>70</v>
          </cell>
          <cell r="G384" t="str">
            <v>General</v>
          </cell>
          <cell r="H384">
            <v>5</v>
          </cell>
          <cell r="I384" t="str">
            <v>Dex 15, three or more hands, Multiweapon Fighting, Multidexterity, BAB +9</v>
          </cell>
        </row>
        <row r="385">
          <cell r="A385" t="str">
            <v>Improved Overrun</v>
          </cell>
          <cell r="C385" t="str">
            <v>Smaller targets cannot avoid you when you overrun.</v>
          </cell>
          <cell r="D385" t="str">
            <v>WotC</v>
          </cell>
          <cell r="E385" t="str">
            <v xml:space="preserve">SnF </v>
          </cell>
          <cell r="F385">
            <v>7</v>
          </cell>
          <cell r="G385" t="str">
            <v>General</v>
          </cell>
          <cell r="H385">
            <v>0</v>
          </cell>
        </row>
        <row r="386">
          <cell r="A386" t="str">
            <v>Improved Psicrystal</v>
          </cell>
          <cell r="C386" t="str">
            <v>Implant an additional personality into your psicrystal.</v>
          </cell>
          <cell r="D386" t="str">
            <v>WotC</v>
          </cell>
          <cell r="E386" t="str">
            <v xml:space="preserve">PsiHB </v>
          </cell>
          <cell r="F386">
            <v>26</v>
          </cell>
          <cell r="G386" t="str">
            <v>Psionic</v>
          </cell>
          <cell r="H386">
            <v>0</v>
          </cell>
        </row>
        <row r="387">
          <cell r="A387" t="str">
            <v>Improved Ranged Sneak Attack (AEG)</v>
          </cell>
          <cell r="C387" t="str">
            <v>Max ranged sneak attack range increased to 60'.</v>
          </cell>
          <cell r="D387" t="str">
            <v>AEG</v>
          </cell>
          <cell r="E387" t="str">
            <v xml:space="preserve">Merc </v>
          </cell>
          <cell r="F387">
            <v>63</v>
          </cell>
          <cell r="G387" t="str">
            <v>General</v>
          </cell>
          <cell r="H387">
            <v>1</v>
          </cell>
          <cell r="I387" t="str">
            <v>Far Shot, Ability to Sneak Attack</v>
          </cell>
        </row>
        <row r="388">
          <cell r="A388" t="str">
            <v>Improved Ranged Sneak Attack (FFG)</v>
          </cell>
          <cell r="C388" t="str">
            <v>Sneak attack projectile range to 45', thrown range to 60'.</v>
          </cell>
          <cell r="D388" t="str">
            <v>FFG</v>
          </cell>
          <cell r="E388" t="str">
            <v xml:space="preserve">TnT </v>
          </cell>
          <cell r="F388">
            <v>36</v>
          </cell>
          <cell r="G388" t="str">
            <v>General</v>
          </cell>
          <cell r="H388">
            <v>3</v>
          </cell>
          <cell r="I388" t="str">
            <v>Point Blank Shot, Far Shot, Ability to Snack Attack</v>
          </cell>
        </row>
        <row r="389">
          <cell r="A389" t="str">
            <v>Improved Rapid Shot</v>
          </cell>
          <cell r="C389" t="str">
            <v>When using Rapid Shot, ignore the -2 attack penalty on all attacks</v>
          </cell>
          <cell r="D389" t="str">
            <v>Piazo</v>
          </cell>
          <cell r="E389" t="str">
            <v>Dragon #275</v>
          </cell>
          <cell r="F389">
            <v>41</v>
          </cell>
          <cell r="G389" t="str">
            <v>General</v>
          </cell>
          <cell r="H389">
            <v>0</v>
          </cell>
        </row>
        <row r="390">
          <cell r="A390" t="str">
            <v>Improved Shield Bash</v>
          </cell>
          <cell r="C390" t="str">
            <v>Shield Bash also acts as a Bull Rush</v>
          </cell>
          <cell r="D390" t="str">
            <v>WotC</v>
          </cell>
          <cell r="E390" t="str">
            <v xml:space="preserve">DotF </v>
          </cell>
          <cell r="F390">
            <v>20</v>
          </cell>
          <cell r="G390" t="str">
            <v>General</v>
          </cell>
          <cell r="H390">
            <v>0</v>
          </cell>
        </row>
        <row r="391">
          <cell r="A391" t="str">
            <v>Improved Sneak Attack</v>
          </cell>
          <cell r="C391" t="str">
            <v>+1d6 sneak attack;  Can be stacked</v>
          </cell>
          <cell r="D391" t="str">
            <v>WotC</v>
          </cell>
          <cell r="E391" t="str">
            <v xml:space="preserve">ELH </v>
          </cell>
          <cell r="F391">
            <v>59</v>
          </cell>
          <cell r="G391" t="str">
            <v>Epic</v>
          </cell>
          <cell r="H391">
            <v>1</v>
          </cell>
          <cell r="I391" t="str">
            <v>Sneak Attack +8d6</v>
          </cell>
        </row>
        <row r="392">
          <cell r="A392" t="str">
            <v>Improved Sneak Attack (AEG)</v>
          </cell>
          <cell r="C392" t="str">
            <v>Sneak attack damage die increases one step.  (d6 to d8, etc.)</v>
          </cell>
          <cell r="D392" t="str">
            <v>AEG</v>
          </cell>
          <cell r="E392" t="str">
            <v xml:space="preserve">Merc </v>
          </cell>
          <cell r="F392">
            <v>63</v>
          </cell>
          <cell r="G392" t="str">
            <v>General</v>
          </cell>
          <cell r="H392">
            <v>1</v>
          </cell>
          <cell r="I392" t="str">
            <v>BAB 2+, Ability to Sneak Attack</v>
          </cell>
        </row>
        <row r="393">
          <cell r="A393" t="str">
            <v>Improved Sneak Attack (FFG)</v>
          </cell>
          <cell r="C393" t="str">
            <v>Sneak attack damage die increases one step.  (d6 to d8, etc.)</v>
          </cell>
          <cell r="D393" t="str">
            <v>FFG</v>
          </cell>
          <cell r="E393" t="str">
            <v xml:space="preserve">TnT </v>
          </cell>
          <cell r="F393">
            <v>36</v>
          </cell>
          <cell r="G393" t="str">
            <v>General</v>
          </cell>
          <cell r="H393">
            <v>0</v>
          </cell>
          <cell r="I393" t="str">
            <v>BAB 2+, Ability to Snack Attack</v>
          </cell>
        </row>
        <row r="394">
          <cell r="A394" t="str">
            <v>Improved Spell Capacity</v>
          </cell>
          <cell r="C394" t="str">
            <v>Gain one spell/day of any level up to your max. +1</v>
          </cell>
          <cell r="D394" t="str">
            <v>WotC</v>
          </cell>
          <cell r="E394" t="str">
            <v xml:space="preserve">ELH </v>
          </cell>
          <cell r="F394">
            <v>59</v>
          </cell>
          <cell r="G394" t="str">
            <v>Epic</v>
          </cell>
          <cell r="H394">
            <v>1</v>
          </cell>
          <cell r="I394" t="str">
            <v>Able to cast spells of normal max level in class</v>
          </cell>
        </row>
        <row r="395">
          <cell r="A395" t="str">
            <v>Improved Spell Resistance</v>
          </cell>
          <cell r="C395" t="str">
            <v>+2 SR; Can be stacked</v>
          </cell>
          <cell r="D395" t="str">
            <v>WotC</v>
          </cell>
          <cell r="E395" t="str">
            <v xml:space="preserve">ELH </v>
          </cell>
          <cell r="F395">
            <v>60</v>
          </cell>
          <cell r="G395" t="str">
            <v>Epic</v>
          </cell>
          <cell r="H395">
            <v>1</v>
          </cell>
          <cell r="I395" t="str">
            <v>Must have permanent SR</v>
          </cell>
        </row>
        <row r="396">
          <cell r="A396" t="str">
            <v>Improved Stunning Fist</v>
          </cell>
          <cell r="C396" t="str">
            <v>+2 to DC of stunning attacks; Can be stacked</v>
          </cell>
          <cell r="D396" t="str">
            <v>WotC</v>
          </cell>
          <cell r="E396" t="str">
            <v xml:space="preserve">ELH </v>
          </cell>
          <cell r="F396">
            <v>60</v>
          </cell>
          <cell r="G396" t="str">
            <v>Epic</v>
          </cell>
          <cell r="H396">
            <v>4</v>
          </cell>
          <cell r="I396" t="str">
            <v>Dex 19, Wis 19, Improved Unarmed Strike, Stunning Fist</v>
          </cell>
        </row>
        <row r="397">
          <cell r="A397" t="str">
            <v>Improved Sunder</v>
          </cell>
          <cell r="C397" t="str">
            <v>When you strike an opponent's weapon, you deal double dmg.</v>
          </cell>
          <cell r="D397" t="str">
            <v>WotC</v>
          </cell>
          <cell r="E397" t="str">
            <v xml:space="preserve">SnF </v>
          </cell>
          <cell r="F397">
            <v>7</v>
          </cell>
          <cell r="G397" t="str">
            <v>General</v>
          </cell>
          <cell r="H397">
            <v>1</v>
          </cell>
          <cell r="I397" t="str">
            <v>Sunder</v>
          </cell>
        </row>
        <row r="398">
          <cell r="A398" t="str">
            <v>Improved Trip</v>
          </cell>
          <cell r="C398" t="str">
            <v>Free AoO if you trip opponent.</v>
          </cell>
          <cell r="D398" t="str">
            <v>WotC</v>
          </cell>
          <cell r="E398" t="str">
            <v xml:space="preserve">PHB </v>
          </cell>
          <cell r="F398">
            <v>83</v>
          </cell>
          <cell r="G398" t="str">
            <v>General</v>
          </cell>
          <cell r="H398">
            <v>2</v>
          </cell>
          <cell r="I398" t="str">
            <v>Int 13+, Expertise</v>
          </cell>
        </row>
        <row r="399">
          <cell r="A399" t="str">
            <v>Improved Two-Weapon Fighting</v>
          </cell>
          <cell r="C399" t="str">
            <v>2nd attack with off-hand at -5 penalty.</v>
          </cell>
          <cell r="D399" t="str">
            <v>WotC</v>
          </cell>
          <cell r="E399" t="str">
            <v xml:space="preserve">PHB </v>
          </cell>
          <cell r="F399">
            <v>83</v>
          </cell>
          <cell r="G399" t="str">
            <v>General</v>
          </cell>
          <cell r="H399">
            <v>0</v>
          </cell>
        </row>
        <row r="400">
          <cell r="A400" t="str">
            <v>Improved Unarmed Strike</v>
          </cell>
          <cell r="C400" t="str">
            <v>Opponent does not get AoO when you strike unarmed.</v>
          </cell>
          <cell r="D400" t="str">
            <v>WotC</v>
          </cell>
          <cell r="E400" t="str">
            <v xml:space="preserve">PHB </v>
          </cell>
          <cell r="F400">
            <v>83</v>
          </cell>
          <cell r="G400" t="str">
            <v>General</v>
          </cell>
          <cell r="H400">
            <v>0</v>
          </cell>
        </row>
        <row r="401">
          <cell r="A401" t="str">
            <v>Improved Whirlwind Attack</v>
          </cell>
          <cell r="C401" t="str">
            <v>Can Whirlwind anyone threatened</v>
          </cell>
          <cell r="D401" t="str">
            <v>WotC</v>
          </cell>
          <cell r="E401" t="str">
            <v xml:space="preserve">ELH </v>
          </cell>
          <cell r="F401">
            <v>60</v>
          </cell>
          <cell r="G401" t="str">
            <v>Epic</v>
          </cell>
          <cell r="H401">
            <v>7</v>
          </cell>
          <cell r="I401" t="str">
            <v>Int 13, Dex 23, Dodge, Expertise, Mobility, Spring Attack, Whirlwind Attack</v>
          </cell>
        </row>
        <row r="402">
          <cell r="A402" t="str">
            <v>Improvise Thieves' Tools</v>
          </cell>
          <cell r="C402" t="str">
            <v>No -2 penalty to open locks or disable device w/o thieves' tools.</v>
          </cell>
          <cell r="D402" t="str">
            <v>FFG</v>
          </cell>
          <cell r="E402" t="str">
            <v xml:space="preserve">TnT </v>
          </cell>
          <cell r="F402">
            <v>37</v>
          </cell>
          <cell r="G402" t="str">
            <v>General</v>
          </cell>
          <cell r="H402">
            <v>0</v>
          </cell>
        </row>
        <row r="403">
          <cell r="A403" t="str">
            <v>Improvised Weapon</v>
          </cell>
          <cell r="C403" t="str">
            <v>Turn nearly anything into a weapon.  Dmg based on size.</v>
          </cell>
          <cell r="D403" t="str">
            <v>AEG</v>
          </cell>
          <cell r="E403" t="str">
            <v xml:space="preserve">Merc </v>
          </cell>
          <cell r="F403">
            <v>63</v>
          </cell>
          <cell r="G403" t="str">
            <v>Fighter</v>
          </cell>
          <cell r="H403">
            <v>2</v>
          </cell>
          <cell r="I403" t="str">
            <v>BAB 1+, Int 13+</v>
          </cell>
        </row>
        <row r="404">
          <cell r="A404" t="str">
            <v>Incite Rage</v>
          </cell>
          <cell r="C404" t="str">
            <v>When raging, can cause allies to go into lesser rage; See ref.</v>
          </cell>
          <cell r="D404" t="str">
            <v>WotC</v>
          </cell>
          <cell r="E404" t="str">
            <v xml:space="preserve">ELH </v>
          </cell>
          <cell r="F404">
            <v>60</v>
          </cell>
          <cell r="G404" t="str">
            <v>Epic</v>
          </cell>
          <cell r="H404">
            <v>2</v>
          </cell>
          <cell r="I404" t="str">
            <v>Cha 25, Greater Rage class feature</v>
          </cell>
        </row>
        <row r="405">
          <cell r="A405" t="str">
            <v>Increased Carrying Capacity</v>
          </cell>
          <cell r="C405" t="str">
            <v>+2 STR to max carry capacity only, not max lift</v>
          </cell>
          <cell r="D405" t="str">
            <v>AEG</v>
          </cell>
          <cell r="E405" t="str">
            <v xml:space="preserve">Dun </v>
          </cell>
          <cell r="F405">
            <v>82</v>
          </cell>
          <cell r="G405" t="str">
            <v>General</v>
          </cell>
          <cell r="H405">
            <v>0</v>
          </cell>
        </row>
        <row r="406">
          <cell r="A406" t="str">
            <v>Incredible Fortitude</v>
          </cell>
          <cell r="C406" t="str">
            <v>+3 bonus to all Fort saves, stacks with Great Fortitude.</v>
          </cell>
          <cell r="D406" t="str">
            <v>AEG</v>
          </cell>
          <cell r="E406" t="str">
            <v xml:space="preserve">Merc </v>
          </cell>
          <cell r="F406">
            <v>63</v>
          </cell>
          <cell r="G406" t="str">
            <v>General</v>
          </cell>
          <cell r="H406">
            <v>1</v>
          </cell>
          <cell r="I406" t="str">
            <v>Great Fortitude</v>
          </cell>
        </row>
        <row r="407">
          <cell r="A407" t="str">
            <v>Inertial Armor</v>
          </cell>
          <cell r="C407" t="str">
            <v xml:space="preserve">Create a field of force: +4 to AC.  </v>
          </cell>
          <cell r="D407" t="str">
            <v>WotC</v>
          </cell>
          <cell r="E407" t="str">
            <v xml:space="preserve">PsiHB </v>
          </cell>
          <cell r="F407">
            <v>26</v>
          </cell>
          <cell r="G407" t="str">
            <v>Psionic</v>
          </cell>
          <cell r="H407">
            <v>0</v>
          </cell>
          <cell r="I407" t="str">
            <v>Reserve power points 1+</v>
          </cell>
        </row>
        <row r="408">
          <cell r="A408" t="str">
            <v>Infinite Deflection</v>
          </cell>
          <cell r="C408" t="str">
            <v>Can make unlimited deflections; See ref.</v>
          </cell>
          <cell r="D408" t="str">
            <v>WotC</v>
          </cell>
          <cell r="E408" t="str">
            <v xml:space="preserve">ELH </v>
          </cell>
          <cell r="F408">
            <v>61</v>
          </cell>
          <cell r="G408" t="str">
            <v>Epic</v>
          </cell>
          <cell r="H408">
            <v>4</v>
          </cell>
          <cell r="I408" t="str">
            <v>Dex 25, Combat Reflexes, Deflect Arrows, Improved Unarmed Strike</v>
          </cell>
        </row>
        <row r="409">
          <cell r="A409" t="str">
            <v>Influence Chaos Warp</v>
          </cell>
          <cell r="C409" t="str">
            <v>Can change corruption roll to option above or below what you rolled.</v>
          </cell>
          <cell r="D409" t="str">
            <v>Green Ronin</v>
          </cell>
          <cell r="E409" t="str">
            <v xml:space="preserve">AotA </v>
          </cell>
          <cell r="F409">
            <v>12</v>
          </cell>
          <cell r="G409" t="str">
            <v>Special</v>
          </cell>
          <cell r="H409">
            <v>0</v>
          </cell>
        </row>
        <row r="410">
          <cell r="A410" t="str">
            <v>Infuse Casting</v>
          </cell>
          <cell r="C410" t="str">
            <v>Expend turning attempt to grant adjacent ally's spell a +2 bonus to DC or Penetration.</v>
          </cell>
          <cell r="D410" t="str">
            <v>Green Ronin</v>
          </cell>
          <cell r="E410" t="str">
            <v xml:space="preserve">HnH </v>
          </cell>
          <cell r="F410">
            <v>17</v>
          </cell>
          <cell r="G410" t="str">
            <v>General</v>
          </cell>
          <cell r="H410">
            <v>1</v>
          </cell>
          <cell r="I410" t="str">
            <v>Spellcaster Level 7+, ability to turn or rebuke undead</v>
          </cell>
        </row>
        <row r="411">
          <cell r="A411" t="str">
            <v>Infused Construction</v>
          </cell>
          <cell r="C411" t="str">
            <v>Increase metapsionic cap for manifesting astral constructs</v>
          </cell>
          <cell r="D411" t="str">
            <v>WotC</v>
          </cell>
          <cell r="E411" t="str">
            <v>Mind's Eye</v>
          </cell>
          <cell r="F411">
            <v>40</v>
          </cell>
          <cell r="G411" t="str">
            <v>Psionic</v>
          </cell>
          <cell r="H411">
            <v>1</v>
          </cell>
          <cell r="I411" t="str">
            <v>Spellcaster Level 6+</v>
          </cell>
        </row>
        <row r="412">
          <cell r="A412" t="str">
            <v>Innate Spell</v>
          </cell>
          <cell r="C412" t="str">
            <v>Make a spell a spell-like ability; +8 spell levels.</v>
          </cell>
          <cell r="D412" t="str">
            <v>WotC</v>
          </cell>
          <cell r="E412" t="str">
            <v xml:space="preserve">TnB </v>
          </cell>
          <cell r="F412">
            <v>41</v>
          </cell>
          <cell r="G412" t="str">
            <v>General</v>
          </cell>
          <cell r="H412">
            <v>3</v>
          </cell>
          <cell r="I412" t="str">
            <v>Quicken Spell, Silent Spell, Still Spell</v>
          </cell>
        </row>
        <row r="413">
          <cell r="A413" t="str">
            <v>Inner Fortitude</v>
          </cell>
          <cell r="C413" t="str">
            <v>You can trade the ability to manifest a power for increased power points.</v>
          </cell>
          <cell r="D413" t="str">
            <v>WotC</v>
          </cell>
          <cell r="E413" t="str">
            <v xml:space="preserve">Mind's Eye </v>
          </cell>
          <cell r="F413">
            <v>40</v>
          </cell>
          <cell r="G413" t="str">
            <v>Psionic</v>
          </cell>
          <cell r="H413">
            <v>1</v>
          </cell>
          <cell r="I413" t="str">
            <v>Inner Strength</v>
          </cell>
        </row>
        <row r="414">
          <cell r="A414" t="str">
            <v>Inner Strength</v>
          </cell>
          <cell r="C414" t="str">
            <v>Increase your power points each time you take this feat.</v>
          </cell>
          <cell r="D414" t="str">
            <v>WotC</v>
          </cell>
          <cell r="E414" t="str">
            <v xml:space="preserve">PsiHB </v>
          </cell>
          <cell r="F414">
            <v>26</v>
          </cell>
          <cell r="G414" t="str">
            <v>Psionic</v>
          </cell>
          <cell r="H414">
            <v>0</v>
          </cell>
        </row>
        <row r="415">
          <cell r="A415" t="str">
            <v>Inscribe Rune</v>
          </cell>
          <cell r="C415" t="str">
            <v>Create magic runes that hold spells until triggered.</v>
          </cell>
          <cell r="D415" t="str">
            <v>WotC</v>
          </cell>
          <cell r="E415" t="str">
            <v xml:space="preserve">FRCS </v>
          </cell>
          <cell r="F415">
            <v>36</v>
          </cell>
          <cell r="G415" t="str">
            <v>Item Creation</v>
          </cell>
          <cell r="H415">
            <v>3</v>
          </cell>
          <cell r="I415" t="str">
            <v>Int 13+, Craft skill, Divine Spellcaster Level 3+</v>
          </cell>
        </row>
        <row r="416">
          <cell r="A416" t="str">
            <v>Insidious Magic</v>
          </cell>
          <cell r="C416" t="str">
            <v>Use Shadow magic to make spells harder for Weave users to detect.</v>
          </cell>
          <cell r="D416" t="str">
            <v>WotC</v>
          </cell>
          <cell r="E416" t="str">
            <v xml:space="preserve">FRCS </v>
          </cell>
          <cell r="F416">
            <v>36</v>
          </cell>
          <cell r="G416" t="str">
            <v>Metamagic</v>
          </cell>
          <cell r="H416">
            <v>1</v>
          </cell>
          <cell r="I416" t="str">
            <v>Shadow Weave Magic</v>
          </cell>
        </row>
        <row r="417">
          <cell r="A417" t="str">
            <v>Insidious Mind</v>
          </cell>
          <cell r="C417" t="str">
            <v>Detect the psionic aura of one of your powers, the person must make a level check (DC 11 + your manifester level) to successful detect your Metacreativity, Clairsentience, and Telepathy powers.</v>
          </cell>
          <cell r="D417" t="str">
            <v>WotC</v>
          </cell>
          <cell r="E417" t="str">
            <v>Mind's Eye</v>
          </cell>
          <cell r="F417">
            <v>50</v>
          </cell>
          <cell r="G417" t="str">
            <v>Metapsionic</v>
          </cell>
          <cell r="H417">
            <v>1</v>
          </cell>
          <cell r="I417" t="str">
            <v>Conjunctive Mind</v>
          </cell>
        </row>
        <row r="418">
          <cell r="A418" t="str">
            <v>Inspiration</v>
          </cell>
          <cell r="C418" t="str">
            <v>Time to complete a written work is 1/2 normal.</v>
          </cell>
          <cell r="D418" t="str">
            <v>BP</v>
          </cell>
          <cell r="E418" t="str">
            <v xml:space="preserve">InQ </v>
          </cell>
          <cell r="F418">
            <v>11</v>
          </cell>
          <cell r="G418" t="str">
            <v>General</v>
          </cell>
          <cell r="H418">
            <v>2</v>
          </cell>
          <cell r="I418" t="str">
            <v>Int 15+, Endurance, Draft any written work</v>
          </cell>
        </row>
        <row r="419">
          <cell r="A419" t="str">
            <v>Inspire Excellence</v>
          </cell>
          <cell r="C419" t="str">
            <v>Can use bardic music to grant +4 competence to one stat in all allies</v>
          </cell>
          <cell r="D419" t="str">
            <v>WotC</v>
          </cell>
          <cell r="E419" t="str">
            <v xml:space="preserve">ELH </v>
          </cell>
          <cell r="F419">
            <v>61</v>
          </cell>
          <cell r="G419" t="str">
            <v>Epic</v>
          </cell>
          <cell r="H419">
            <v>2</v>
          </cell>
          <cell r="I419" t="str">
            <v>Perform 30 ranks, Bardic music class feature</v>
          </cell>
        </row>
        <row r="420">
          <cell r="A420" t="str">
            <v>Inspire Loyalty</v>
          </cell>
          <cell r="C420" t="str">
            <v>Followers gain +4 bonus to not betray you &amp; on Diplomacy checks regarding your cause.</v>
          </cell>
          <cell r="D420" t="str">
            <v>AEG</v>
          </cell>
          <cell r="E420" t="str">
            <v xml:space="preserve">Merc </v>
          </cell>
          <cell r="F420">
            <v>63</v>
          </cell>
          <cell r="G420" t="str">
            <v>General</v>
          </cell>
          <cell r="H420">
            <v>1</v>
          </cell>
          <cell r="I420" t="str">
            <v>Leadership</v>
          </cell>
        </row>
        <row r="421">
          <cell r="A421" t="str">
            <v>Instant Reload</v>
          </cell>
          <cell r="C421" t="str">
            <v>Can fire a crossbow as fast as a bow</v>
          </cell>
          <cell r="D421" t="str">
            <v>WotC</v>
          </cell>
          <cell r="E421" t="str">
            <v xml:space="preserve">ELH </v>
          </cell>
          <cell r="F421">
            <v>61</v>
          </cell>
          <cell r="G421" t="str">
            <v>Epic</v>
          </cell>
          <cell r="H421">
            <v>3</v>
          </cell>
          <cell r="I421" t="str">
            <v>Quick Draw, Rapid Reload, Weapon Focus (Crossbow type selected)</v>
          </cell>
        </row>
        <row r="422">
          <cell r="A422" t="str">
            <v>Instincive Siege Engine Use</v>
          </cell>
          <cell r="C422" t="str">
            <v>Wis Bonus instead of Profession (Siege Engineer) to make attacks.</v>
          </cell>
          <cell r="D422" t="str">
            <v>Green Ronin</v>
          </cell>
          <cell r="E422" t="str">
            <v xml:space="preserve">HnH </v>
          </cell>
          <cell r="F422">
            <v>17</v>
          </cell>
          <cell r="G422" t="str">
            <v>General</v>
          </cell>
          <cell r="H422">
            <v>1</v>
          </cell>
          <cell r="I422" t="str">
            <v>Wis 13+, Profession (Siege Engineer) 7+ ranks</v>
          </cell>
        </row>
        <row r="423">
          <cell r="A423" t="str">
            <v>Instructor</v>
          </cell>
          <cell r="C423" t="str">
            <v>2/day Full Round to instruct &amp; give someone a +1 insight bonus on a skill check.</v>
          </cell>
          <cell r="D423" t="str">
            <v>AEG</v>
          </cell>
          <cell r="E423" t="str">
            <v xml:space="preserve">Merc </v>
          </cell>
          <cell r="F423">
            <v>63</v>
          </cell>
          <cell r="G423" t="str">
            <v>General</v>
          </cell>
          <cell r="H423">
            <v>1</v>
          </cell>
          <cell r="I423" t="str">
            <v>Wis 13+</v>
          </cell>
        </row>
        <row r="424">
          <cell r="A424" t="str">
            <v>Intense Psychic Meditation</v>
          </cell>
          <cell r="C424" t="str">
            <v>grants additional psychic energy centers effects. Must meditate for 20 minutes for 2 hour psychic energy effect.</v>
          </cell>
          <cell r="D424" t="str">
            <v>WotC</v>
          </cell>
          <cell r="E424" t="str">
            <v xml:space="preserve">Mind's Eye </v>
          </cell>
          <cell r="F424">
            <v>48</v>
          </cell>
          <cell r="G424" t="str">
            <v>Psionic</v>
          </cell>
          <cell r="H424">
            <v>7</v>
          </cell>
          <cell r="I424" t="str">
            <v>Psychic Meditation (seven times)</v>
          </cell>
        </row>
        <row r="425">
          <cell r="A425" t="str">
            <v>Intensify Spell (M)</v>
          </cell>
          <cell r="C425" t="str">
            <v>Spell is maximized, then doubled</v>
          </cell>
          <cell r="D425" t="str">
            <v>WotC</v>
          </cell>
          <cell r="E425" t="str">
            <v xml:space="preserve">ELH </v>
          </cell>
          <cell r="F425">
            <v>61</v>
          </cell>
          <cell r="G425" t="str">
            <v>Epic</v>
          </cell>
          <cell r="H425">
            <v>4</v>
          </cell>
          <cell r="I425" t="str">
            <v>Empower Spell, Maximize Spell, Spellcraft 30 ranks, 9th level spells</v>
          </cell>
        </row>
        <row r="426">
          <cell r="A426" t="str">
            <v>Invincible</v>
          </cell>
          <cell r="C426" t="str">
            <v>When at 1/2 hps or less, +1 morale bonus to hit &amp; skills, +2 to damage.</v>
          </cell>
          <cell r="D426" t="str">
            <v>AEG</v>
          </cell>
          <cell r="E426" t="str">
            <v xml:space="preserve">Dra </v>
          </cell>
          <cell r="F426">
            <v>30</v>
          </cell>
          <cell r="G426" t="str">
            <v>General</v>
          </cell>
          <cell r="H426">
            <v>2</v>
          </cell>
          <cell r="I426" t="str">
            <v>Iron Will, Toughness</v>
          </cell>
        </row>
        <row r="427">
          <cell r="A427" t="str">
            <v>Iron Will</v>
          </cell>
          <cell r="C427" t="str">
            <v>+2 bonus to all Will saving throws.</v>
          </cell>
          <cell r="D427" t="str">
            <v>WotC</v>
          </cell>
          <cell r="E427" t="str">
            <v xml:space="preserve">PHB </v>
          </cell>
          <cell r="F427">
            <v>83</v>
          </cell>
          <cell r="G427" t="str">
            <v>General</v>
          </cell>
          <cell r="H427">
            <v>0</v>
          </cell>
        </row>
        <row r="428">
          <cell r="A428" t="str">
            <v>Item Image</v>
          </cell>
          <cell r="C428" t="str">
            <v>Magic item can be stored in a tattoo which bears it's likeness.</v>
          </cell>
          <cell r="D428" t="str">
            <v>Mal</v>
          </cell>
          <cell r="E428" t="str">
            <v xml:space="preserve">BoEM </v>
          </cell>
          <cell r="F428">
            <v>3</v>
          </cell>
          <cell r="G428" t="str">
            <v>Eldritch</v>
          </cell>
          <cell r="H428">
            <v>0</v>
          </cell>
        </row>
        <row r="429">
          <cell r="A429" t="str">
            <v>Keen Strike</v>
          </cell>
          <cell r="C429" t="str">
            <v>Unarmed strikes are treated as slashing Keen weapons</v>
          </cell>
          <cell r="D429" t="str">
            <v>WotC</v>
          </cell>
          <cell r="E429" t="str">
            <v xml:space="preserve">ELH </v>
          </cell>
          <cell r="F429">
            <v>61</v>
          </cell>
          <cell r="G429" t="str">
            <v>Epic</v>
          </cell>
          <cell r="H429">
            <v>4</v>
          </cell>
          <cell r="I429" t="str">
            <v>Str 23, Wis 23, Improved Critical (Unarmed Strike), Ki Strike +3</v>
          </cell>
        </row>
        <row r="430">
          <cell r="A430" t="str">
            <v>Keen Vision</v>
          </cell>
          <cell r="C430" t="str">
            <v>+2 to Search &amp; Spot checks</v>
          </cell>
          <cell r="D430" t="str">
            <v>FFG</v>
          </cell>
          <cell r="E430" t="str">
            <v xml:space="preserve">TnT </v>
          </cell>
          <cell r="F430">
            <v>37</v>
          </cell>
          <cell r="G430" t="str">
            <v>General</v>
          </cell>
          <cell r="H430">
            <v>0</v>
          </cell>
        </row>
        <row r="431">
          <cell r="A431" t="str">
            <v>Knock-Down</v>
          </cell>
          <cell r="C431" t="str">
            <v>When you deal 10 pts dmg to opponent, you make a free trip attack.</v>
          </cell>
          <cell r="D431" t="str">
            <v>WotC</v>
          </cell>
          <cell r="E431" t="str">
            <v xml:space="preserve">SnF </v>
          </cell>
          <cell r="F431">
            <v>7</v>
          </cell>
          <cell r="G431" t="str">
            <v>General</v>
          </cell>
          <cell r="H431">
            <v>0</v>
          </cell>
        </row>
        <row r="432">
          <cell r="A432" t="str">
            <v>Knockout Attack</v>
          </cell>
          <cell r="C432" t="str">
            <v>Can do subdual damage during a sneak attack.  (Standard -4 penalty to hit.)</v>
          </cell>
          <cell r="D432" t="str">
            <v>FFG</v>
          </cell>
          <cell r="E432" t="str">
            <v xml:space="preserve">TnT </v>
          </cell>
          <cell r="F432">
            <v>37</v>
          </cell>
          <cell r="G432" t="str">
            <v>General</v>
          </cell>
          <cell r="H432">
            <v>0</v>
          </cell>
          <cell r="I432" t="str">
            <v>Ability to Sneak Attack</v>
          </cell>
        </row>
        <row r="433">
          <cell r="A433" t="str">
            <v>Know the School</v>
          </cell>
          <cell r="C433" t="str">
            <v>+2 bonus on Sense Motive, Battle, Bluff, to hit, &amp; damage; +1 dodge bonus to AC against group.</v>
          </cell>
          <cell r="D433" t="str">
            <v>AEG</v>
          </cell>
          <cell r="E433" t="str">
            <v xml:space="preserve">WotSamurai </v>
          </cell>
          <cell r="F433">
            <v>10</v>
          </cell>
          <cell r="G433" t="str">
            <v>All Clans Technique</v>
          </cell>
          <cell r="H433">
            <v>0</v>
          </cell>
          <cell r="I433" t="str">
            <v>Knowledge (appropriate clan of family) 2+ ranks</v>
          </cell>
        </row>
        <row r="434">
          <cell r="A434" t="str">
            <v>Knowledgeable</v>
          </cell>
          <cell r="C434" t="str">
            <v>INT check on any Knowledge skill; DC increased by 5</v>
          </cell>
          <cell r="D434" t="str">
            <v>AEG</v>
          </cell>
          <cell r="E434" t="str">
            <v xml:space="preserve">Dun </v>
          </cell>
          <cell r="F434">
            <v>82</v>
          </cell>
          <cell r="G434" t="str">
            <v>General</v>
          </cell>
          <cell r="H434">
            <v>0</v>
          </cell>
        </row>
        <row r="435">
          <cell r="A435" t="str">
            <v>Knowledgeable</v>
          </cell>
          <cell r="C435" t="str">
            <v>Can make untrained Int checks for Knowledge skill checks.  (DC +5)</v>
          </cell>
          <cell r="D435" t="str">
            <v>AEG</v>
          </cell>
          <cell r="E435" t="str">
            <v xml:space="preserve">Merc </v>
          </cell>
          <cell r="F435">
            <v>64</v>
          </cell>
          <cell r="G435" t="str">
            <v>General</v>
          </cell>
          <cell r="H435">
            <v>1</v>
          </cell>
          <cell r="I435" t="str">
            <v>Int 13+</v>
          </cell>
        </row>
        <row r="436">
          <cell r="A436" t="str">
            <v>Lace Spell: Chaotic</v>
          </cell>
          <cell r="C436" t="str">
            <v>Spell descriptor adds "[Chaotic]"; +2 to DC vs. Lawful creatures.</v>
          </cell>
          <cell r="D436" t="str">
            <v>Mal</v>
          </cell>
          <cell r="E436" t="str">
            <v xml:space="preserve">BoEM </v>
          </cell>
          <cell r="F436">
            <v>4</v>
          </cell>
          <cell r="G436" t="str">
            <v>Eldritch</v>
          </cell>
          <cell r="H436">
            <v>0</v>
          </cell>
        </row>
        <row r="437">
          <cell r="A437" t="str">
            <v>Lace Spell: Elemental Energies</v>
          </cell>
          <cell r="C437" t="str">
            <v>Single target spell deals add'l +1d6 [elemental type] damage.</v>
          </cell>
          <cell r="D437" t="str">
            <v>Mal</v>
          </cell>
          <cell r="E437" t="str">
            <v xml:space="preserve">BoEM </v>
          </cell>
          <cell r="F437">
            <v>4</v>
          </cell>
          <cell r="G437" t="str">
            <v>Eldritch</v>
          </cell>
          <cell r="H437">
            <v>0</v>
          </cell>
        </row>
        <row r="438">
          <cell r="A438" t="str">
            <v>Lace Spell: Enemy Bane</v>
          </cell>
          <cell r="C438" t="str">
            <v>Deals +20% more dmg vs. creature type selected.</v>
          </cell>
          <cell r="D438" t="str">
            <v>Mal</v>
          </cell>
          <cell r="E438" t="str">
            <v xml:space="preserve">BoEM </v>
          </cell>
          <cell r="F438">
            <v>4</v>
          </cell>
          <cell r="G438" t="str">
            <v>Eldritch</v>
          </cell>
          <cell r="H438">
            <v>0</v>
          </cell>
        </row>
        <row r="439">
          <cell r="A439" t="str">
            <v>Lace Spell: Holy</v>
          </cell>
          <cell r="C439" t="str">
            <v>Spell descriptor adds "[Good]"; +2 to DC vs. Evil creatures.</v>
          </cell>
          <cell r="D439" t="str">
            <v>Mal</v>
          </cell>
          <cell r="E439" t="str">
            <v xml:space="preserve">BoEM </v>
          </cell>
          <cell r="F439">
            <v>4</v>
          </cell>
          <cell r="G439" t="str">
            <v>Eldritch</v>
          </cell>
          <cell r="H439">
            <v>0</v>
          </cell>
        </row>
        <row r="440">
          <cell r="A440" t="str">
            <v>Lace Spell: Lawful</v>
          </cell>
          <cell r="C440" t="str">
            <v>Spell descriptor adds "[Lawful]"; +2 to DC vs. Chaotic creatures.</v>
          </cell>
          <cell r="D440" t="str">
            <v>Mal</v>
          </cell>
          <cell r="E440" t="str">
            <v xml:space="preserve">BoEM </v>
          </cell>
          <cell r="F440">
            <v>4</v>
          </cell>
          <cell r="G440" t="str">
            <v>Eldritch</v>
          </cell>
          <cell r="H440">
            <v>0</v>
          </cell>
        </row>
        <row r="441">
          <cell r="A441" t="str">
            <v>Lace Spell: Unholy</v>
          </cell>
          <cell r="C441" t="str">
            <v>Spell descriptor adds "[Evil]"; +2 to DC vs. Good creatures.</v>
          </cell>
          <cell r="D441" t="str">
            <v>Mal</v>
          </cell>
          <cell r="E441" t="str">
            <v xml:space="preserve">BoEM </v>
          </cell>
          <cell r="F441">
            <v>4</v>
          </cell>
          <cell r="G441" t="str">
            <v>Eldritch</v>
          </cell>
          <cell r="H441">
            <v>0</v>
          </cell>
        </row>
        <row r="442">
          <cell r="A442" t="str">
            <v>Large and in Charge</v>
          </cell>
          <cell r="C442" t="str">
            <v>On a hit, move opponent back to square he was in before (see desc.)</v>
          </cell>
          <cell r="D442" t="str">
            <v>WotC</v>
          </cell>
          <cell r="E442" t="str">
            <v xml:space="preserve">SnF </v>
          </cell>
          <cell r="F442">
            <v>61</v>
          </cell>
          <cell r="G442" t="str">
            <v>General</v>
          </cell>
          <cell r="H442">
            <v>0</v>
          </cell>
        </row>
        <row r="443">
          <cell r="A443" t="str">
            <v>Lasting Inspiration</v>
          </cell>
          <cell r="C443" t="str">
            <v>Bardic Inspiration abilities last ten times longer when you stop singing</v>
          </cell>
          <cell r="D443" t="str">
            <v>WotC</v>
          </cell>
          <cell r="E443" t="str">
            <v xml:space="preserve">ELH </v>
          </cell>
          <cell r="F443">
            <v>61</v>
          </cell>
          <cell r="G443" t="str">
            <v>Epic</v>
          </cell>
          <cell r="H443">
            <v>2</v>
          </cell>
          <cell r="I443" t="str">
            <v>Perform 25 ranks, Bardic Music class feature</v>
          </cell>
        </row>
        <row r="444">
          <cell r="A444" t="str">
            <v>Lead Missile Fire</v>
          </cell>
          <cell r="C444" t="str">
            <v>Opposed Bluff vs. Sense Motive to make attacker shoot another target.</v>
          </cell>
          <cell r="D444" t="str">
            <v>AEG</v>
          </cell>
          <cell r="E444" t="str">
            <v xml:space="preserve">Evil </v>
          </cell>
          <cell r="F444">
            <v>59</v>
          </cell>
          <cell r="G444" t="str">
            <v>General</v>
          </cell>
          <cell r="H444">
            <v>2</v>
          </cell>
          <cell r="I444" t="str">
            <v>Dodge, Bluff 4+ ranks</v>
          </cell>
        </row>
        <row r="445">
          <cell r="A445" t="str">
            <v>Leadership</v>
          </cell>
          <cell r="C445" t="str">
            <v>Gain cohorts &amp; followers.</v>
          </cell>
          <cell r="D445" t="str">
            <v>WotC</v>
          </cell>
          <cell r="E445" t="str">
            <v xml:space="preserve">PHB </v>
          </cell>
          <cell r="F445" t="str">
            <v>45)</v>
          </cell>
          <cell r="G445" t="str">
            <v>General</v>
          </cell>
          <cell r="H445">
            <v>2</v>
          </cell>
          <cell r="I445" t="str">
            <v>Character Level 6+</v>
          </cell>
        </row>
        <row r="446">
          <cell r="A446" t="str">
            <v>Legendary Climber</v>
          </cell>
          <cell r="C446" t="str">
            <v>Ignore any check penalties for accelerated/rapid climbing</v>
          </cell>
          <cell r="D446" t="str">
            <v>WotC</v>
          </cell>
          <cell r="E446" t="str">
            <v xml:space="preserve">ELH </v>
          </cell>
          <cell r="F446">
            <v>61</v>
          </cell>
          <cell r="G446" t="str">
            <v>Epic</v>
          </cell>
          <cell r="H446">
            <v>3</v>
          </cell>
          <cell r="I446" t="str">
            <v>Dex 21, Balance 12 ranks, Climb 24 ranks</v>
          </cell>
        </row>
        <row r="447">
          <cell r="A447" t="str">
            <v>Legendary Commander</v>
          </cell>
          <cell r="C447" t="str">
            <v>Can lead ten times as many followers</v>
          </cell>
          <cell r="D447" t="str">
            <v>WotC</v>
          </cell>
          <cell r="E447" t="str">
            <v xml:space="preserve">ELH </v>
          </cell>
          <cell r="F447">
            <v>62</v>
          </cell>
          <cell r="G447" t="str">
            <v>Epic</v>
          </cell>
          <cell r="H447">
            <v>5</v>
          </cell>
          <cell r="I447" t="str">
            <v>Cha 25, Epic Leadership, Leadership, Diplomacy 30 ranks, rule a kingdom and own a stronghold</v>
          </cell>
        </row>
        <row r="448">
          <cell r="A448" t="str">
            <v>Legendary Leaper</v>
          </cell>
          <cell r="C448" t="str">
            <v>Jump distance is not limited by height</v>
          </cell>
          <cell r="D448" t="str">
            <v>WotC</v>
          </cell>
          <cell r="E448" t="str">
            <v xml:space="preserve">ELH </v>
          </cell>
          <cell r="F448">
            <v>62</v>
          </cell>
          <cell r="G448" t="str">
            <v>Epic</v>
          </cell>
          <cell r="H448">
            <v>1</v>
          </cell>
          <cell r="I448" t="str">
            <v>Jump 24 ranks</v>
          </cell>
        </row>
        <row r="449">
          <cell r="A449" t="str">
            <v>Legendary Rider</v>
          </cell>
          <cell r="C449" t="str">
            <v>No penalties for riding unfamiliar mounts or bareback, and never check to control mounts in combat</v>
          </cell>
          <cell r="D449" t="str">
            <v>WotC</v>
          </cell>
          <cell r="E449" t="str">
            <v xml:space="preserve">ELH </v>
          </cell>
          <cell r="F449">
            <v>62</v>
          </cell>
          <cell r="G449" t="str">
            <v>Epic</v>
          </cell>
          <cell r="H449">
            <v>1</v>
          </cell>
          <cell r="I449" t="str">
            <v>Ride 24 ranks</v>
          </cell>
        </row>
        <row r="450">
          <cell r="A450" t="str">
            <v>Legendary Tracker</v>
          </cell>
          <cell r="C450" t="str">
            <v>Can track across/through water and air; See ref.</v>
          </cell>
          <cell r="D450" t="str">
            <v>WotC</v>
          </cell>
          <cell r="E450" t="str">
            <v xml:space="preserve">ELH </v>
          </cell>
          <cell r="F450">
            <v>62</v>
          </cell>
          <cell r="G450" t="str">
            <v>Epic</v>
          </cell>
          <cell r="H450">
            <v>4</v>
          </cell>
          <cell r="I450" t="str">
            <v xml:space="preserve">Wis 25, Track, Knowledge (Nature) 30 ranks, Survival 30 ranks </v>
          </cell>
        </row>
        <row r="451">
          <cell r="A451" t="str">
            <v>Legendary Wrestler</v>
          </cell>
          <cell r="C451" t="str">
            <v>+10 unnamed bonus on grapple checks</v>
          </cell>
          <cell r="D451" t="str">
            <v>WotC</v>
          </cell>
          <cell r="E451" t="str">
            <v xml:space="preserve">ELH </v>
          </cell>
          <cell r="F451">
            <v>62</v>
          </cell>
          <cell r="G451" t="str">
            <v>Epic</v>
          </cell>
          <cell r="H451">
            <v>4</v>
          </cell>
          <cell r="I451" t="str">
            <v>Str 21, Dex 21, Improved Unarmed Strike (or Monk levels), Escape Artist 15 ranks</v>
          </cell>
        </row>
        <row r="452">
          <cell r="A452" t="str">
            <v>Librarian</v>
          </cell>
          <cell r="C452" t="str">
            <v>+2 bonus on any 2 knowledge skills.</v>
          </cell>
          <cell r="D452" t="str">
            <v>BP</v>
          </cell>
          <cell r="E452" t="str">
            <v xml:space="preserve">InQ </v>
          </cell>
          <cell r="F452">
            <v>11</v>
          </cell>
          <cell r="G452" t="str">
            <v>General</v>
          </cell>
          <cell r="H452">
            <v>2</v>
          </cell>
          <cell r="I452" t="str">
            <v>Int 15+, Comprehend Writing</v>
          </cell>
        </row>
        <row r="453">
          <cell r="A453" t="str">
            <v>Light Footed</v>
          </cell>
          <cell r="C453" t="str">
            <v>Can make a Move Silently check against a creature with Tremorsense.</v>
          </cell>
          <cell r="D453" t="str">
            <v>AEG</v>
          </cell>
          <cell r="E453" t="str">
            <v xml:space="preserve">Dra </v>
          </cell>
          <cell r="F453">
            <v>30</v>
          </cell>
          <cell r="G453" t="str">
            <v>General</v>
          </cell>
          <cell r="H453">
            <v>1</v>
          </cell>
          <cell r="I453" t="str">
            <v>Dex 13+</v>
          </cell>
        </row>
        <row r="454">
          <cell r="A454" t="str">
            <v>Light Sleeper</v>
          </cell>
          <cell r="C454" t="str">
            <v>Listen check as if awake; wake up on success; make 2nd check to determine reason</v>
          </cell>
          <cell r="D454" t="str">
            <v>AEG</v>
          </cell>
          <cell r="E454" t="str">
            <v xml:space="preserve">Dun </v>
          </cell>
          <cell r="F454">
            <v>82</v>
          </cell>
          <cell r="G454" t="str">
            <v>General</v>
          </cell>
          <cell r="H454">
            <v>0</v>
          </cell>
        </row>
        <row r="455">
          <cell r="A455" t="str">
            <v>Light Sleeper</v>
          </cell>
          <cell r="C455" t="str">
            <v>Listen check to wake from sleep at any noise.</v>
          </cell>
          <cell r="D455" t="str">
            <v>AEG</v>
          </cell>
          <cell r="E455" t="str">
            <v xml:space="preserve">Merc </v>
          </cell>
          <cell r="F455">
            <v>64</v>
          </cell>
          <cell r="G455" t="str">
            <v>General</v>
          </cell>
          <cell r="H455">
            <v>0</v>
          </cell>
        </row>
        <row r="456">
          <cell r="A456" t="str">
            <v>Lightning Fists</v>
          </cell>
          <cell r="C456" t="str">
            <v>Full Attack; Make 2 extra unarmed attacks in round; all suffer -5 penalty.</v>
          </cell>
          <cell r="D456" t="str">
            <v>WotC</v>
          </cell>
          <cell r="E456" t="str">
            <v xml:space="preserve">SnF </v>
          </cell>
          <cell r="F456">
            <v>7</v>
          </cell>
          <cell r="G456" t="str">
            <v>General</v>
          </cell>
          <cell r="H456">
            <v>0</v>
          </cell>
        </row>
        <row r="457">
          <cell r="A457" t="str">
            <v>Lightning Grab</v>
          </cell>
          <cell r="C457" t="str">
            <v>Take an item from flatfooted foe.</v>
          </cell>
          <cell r="D457" t="str">
            <v>MGP</v>
          </cell>
          <cell r="E457" t="str">
            <v xml:space="preserve">TQR </v>
          </cell>
          <cell r="F457">
            <v>50</v>
          </cell>
          <cell r="G457" t="str">
            <v>Rogue</v>
          </cell>
          <cell r="H457">
            <v>3</v>
          </cell>
          <cell r="I457" t="str">
            <v>Rogue, Improved Initiative, Dex 15+</v>
          </cell>
        </row>
        <row r="458">
          <cell r="A458" t="str">
            <v>Lightning Reflexes</v>
          </cell>
          <cell r="C458" t="str">
            <v>+2 bonus to all Reflex saving throws.</v>
          </cell>
          <cell r="D458" t="str">
            <v>WotC</v>
          </cell>
          <cell r="E458" t="str">
            <v xml:space="preserve">PHB </v>
          </cell>
          <cell r="F458">
            <v>83</v>
          </cell>
          <cell r="G458" t="str">
            <v>General</v>
          </cell>
          <cell r="H458">
            <v>0</v>
          </cell>
        </row>
        <row r="459">
          <cell r="A459" t="str">
            <v>Lingering Damage</v>
          </cell>
          <cell r="C459" t="str">
            <v>Sneak attack damage is dealt again on your next turn</v>
          </cell>
          <cell r="D459" t="str">
            <v>WotC</v>
          </cell>
          <cell r="E459" t="str">
            <v xml:space="preserve">ELH </v>
          </cell>
          <cell r="F459">
            <v>62</v>
          </cell>
          <cell r="G459" t="str">
            <v>Epic</v>
          </cell>
          <cell r="H459">
            <v>2</v>
          </cell>
          <cell r="I459" t="str">
            <v>Sneak attack +8d6, Crippling Strike class feature</v>
          </cell>
        </row>
        <row r="460">
          <cell r="A460" t="str">
            <v>Linguist</v>
          </cell>
          <cell r="C460" t="str">
            <v>+0 bonus to decipher languages.  Gain 2 languages when spending 1 skill point to learn.</v>
          </cell>
          <cell r="D460" t="str">
            <v>AEG</v>
          </cell>
          <cell r="E460" t="str">
            <v xml:space="preserve">Merc </v>
          </cell>
          <cell r="F460">
            <v>64</v>
          </cell>
          <cell r="G460" t="str">
            <v>General</v>
          </cell>
          <cell r="H460">
            <v>1</v>
          </cell>
          <cell r="I460" t="str">
            <v>Int 13+</v>
          </cell>
        </row>
        <row r="461">
          <cell r="A461" t="str">
            <v>Living Shield</v>
          </cell>
          <cell r="C461" t="str">
            <v>Gain AC cover bonus from helpless victim.</v>
          </cell>
          <cell r="D461" t="str">
            <v>AEG</v>
          </cell>
          <cell r="E461" t="str">
            <v xml:space="preserve">Evil </v>
          </cell>
          <cell r="F461">
            <v>58</v>
          </cell>
          <cell r="G461" t="str">
            <v>General</v>
          </cell>
          <cell r="H461">
            <v>1</v>
          </cell>
        </row>
        <row r="462">
          <cell r="A462" t="str">
            <v>Lliira's Heart</v>
          </cell>
          <cell r="C462" t="str">
            <v>+2 holy bonus vs. compulsion/fear effects.</v>
          </cell>
          <cell r="D462" t="str">
            <v>WotC</v>
          </cell>
          <cell r="E462" t="str">
            <v xml:space="preserve">MoF </v>
          </cell>
          <cell r="F462">
            <v>30</v>
          </cell>
          <cell r="G462" t="str">
            <v>Harper Priest</v>
          </cell>
          <cell r="H462">
            <v>3</v>
          </cell>
          <cell r="I462" t="str">
            <v>Harper Priest level + Wis Bonus: 6+</v>
          </cell>
        </row>
        <row r="463">
          <cell r="A463" t="str">
            <v>Lock Shields</v>
          </cell>
          <cell r="C463" t="str">
            <v>When adjacent to an ally with this feat &amp; you both have shields, gain 1/4 cover.</v>
          </cell>
          <cell r="D463" t="str">
            <v>Green Ronin</v>
          </cell>
          <cell r="E463" t="str">
            <v xml:space="preserve">HnH </v>
          </cell>
          <cell r="F463">
            <v>17</v>
          </cell>
          <cell r="G463" t="str">
            <v>General</v>
          </cell>
          <cell r="H463">
            <v>1</v>
          </cell>
          <cell r="I463" t="str">
            <v>Shield Wall</v>
          </cell>
        </row>
        <row r="464">
          <cell r="A464" t="str">
            <v>Low Key</v>
          </cell>
          <cell r="C464" t="str">
            <v>+2 bonus to Disguise and Hide checks.</v>
          </cell>
          <cell r="D464" t="str">
            <v>MGP</v>
          </cell>
          <cell r="E464" t="str">
            <v xml:space="preserve">TQR </v>
          </cell>
          <cell r="F464">
            <v>50</v>
          </cell>
          <cell r="G464" t="str">
            <v>General</v>
          </cell>
          <cell r="H464">
            <v>0</v>
          </cell>
          <cell r="I464" t="str">
            <v>May only be taken at first level</v>
          </cell>
        </row>
        <row r="465">
          <cell r="A465" t="str">
            <v>Low to the Ground</v>
          </cell>
          <cell r="C465" t="str">
            <v>+4 bonus to avoid being tripped, overrun, or pushed back.</v>
          </cell>
          <cell r="D465" t="str">
            <v>Green Ronin</v>
          </cell>
          <cell r="E465" t="str">
            <v xml:space="preserve">HnH </v>
          </cell>
          <cell r="F465">
            <v>17</v>
          </cell>
          <cell r="G465" t="str">
            <v>General</v>
          </cell>
          <cell r="H465">
            <v>1</v>
          </cell>
          <cell r="I465" t="str">
            <v>Str 13+</v>
          </cell>
        </row>
        <row r="466">
          <cell r="A466" t="str">
            <v>Luck of Heroes</v>
          </cell>
          <cell r="C466" t="str">
            <v>+1 luck bonus to all saving throws</v>
          </cell>
          <cell r="D466" t="str">
            <v>WotC</v>
          </cell>
          <cell r="E466" t="str">
            <v xml:space="preserve">FRCS </v>
          </cell>
          <cell r="F466">
            <v>36</v>
          </cell>
          <cell r="G466" t="str">
            <v>General</v>
          </cell>
          <cell r="H466">
            <v>0</v>
          </cell>
        </row>
        <row r="467">
          <cell r="A467" t="str">
            <v>Magical Artisan</v>
          </cell>
          <cell r="C467" t="str">
            <v>One Creation feat cost 25% less to create (for XP and raw material cost).</v>
          </cell>
          <cell r="D467" t="str">
            <v>WotC</v>
          </cell>
          <cell r="E467" t="str">
            <v xml:space="preserve">FRCS </v>
          </cell>
          <cell r="F467">
            <v>36</v>
          </cell>
          <cell r="G467" t="str">
            <v>General</v>
          </cell>
          <cell r="H467">
            <v>1</v>
          </cell>
          <cell r="I467" t="str">
            <v>Any item creation feat</v>
          </cell>
        </row>
        <row r="468">
          <cell r="A468" t="str">
            <v>Magical Beast Wild Shape (W)</v>
          </cell>
          <cell r="C468" t="str">
            <v>Can Wild Shape into magical beasts; See ref.</v>
          </cell>
          <cell r="D468" t="str">
            <v>WotC</v>
          </cell>
          <cell r="E468" t="str">
            <v xml:space="preserve">ELH </v>
          </cell>
          <cell r="F468">
            <v>62</v>
          </cell>
          <cell r="G468" t="str">
            <v>Epic</v>
          </cell>
          <cell r="H468">
            <v>4</v>
          </cell>
          <cell r="I468" t="str">
            <v>Wis 25, Beast Wild Shape, Knowledge (Nature) 27 ranks, Wild Shape 6/day</v>
          </cell>
        </row>
        <row r="469">
          <cell r="A469" t="str">
            <v>Magical Talent</v>
          </cell>
          <cell r="C469" t="str">
            <v>You gain a +2 bonus to Knowledge (arcana) and Spellcraft</v>
          </cell>
          <cell r="D469" t="str">
            <v>Malhavoc</v>
          </cell>
          <cell r="E469" t="str">
            <v>www.montecook.com</v>
          </cell>
          <cell r="G469" t="str">
            <v>General</v>
          </cell>
          <cell r="H469">
            <v>0</v>
          </cell>
        </row>
        <row r="470">
          <cell r="A470" t="str">
            <v>Magical Training</v>
          </cell>
          <cell r="C470" t="str">
            <v>Can cast Dancing Lights, Daze, and Mage Hand once per day.  (1st)</v>
          </cell>
          <cell r="D470" t="str">
            <v>WotC</v>
          </cell>
          <cell r="E470" t="str">
            <v xml:space="preserve">FRCS </v>
          </cell>
          <cell r="F470">
            <v>36</v>
          </cell>
          <cell r="G470" t="str">
            <v>General</v>
          </cell>
          <cell r="H470">
            <v>1</v>
          </cell>
          <cell r="I470" t="str">
            <v>Int 10+</v>
          </cell>
        </row>
        <row r="471">
          <cell r="A471" t="str">
            <v>Mantis Leap</v>
          </cell>
          <cell r="C471" t="str">
            <v>Jump skill and charge; normal damage, double STR mod.</v>
          </cell>
          <cell r="D471" t="str">
            <v>WotC</v>
          </cell>
          <cell r="E471" t="str">
            <v xml:space="preserve">SnF </v>
          </cell>
          <cell r="F471">
            <v>7</v>
          </cell>
          <cell r="G471" t="str">
            <v>General</v>
          </cell>
          <cell r="H471">
            <v>0</v>
          </cell>
        </row>
        <row r="472">
          <cell r="A472" t="str">
            <v>Manufacture Magic Poison</v>
          </cell>
          <cell r="C472" t="str">
            <v>Create magical poisons.</v>
          </cell>
          <cell r="D472" t="str">
            <v>Mal</v>
          </cell>
          <cell r="E472" t="str">
            <v xml:space="preserve">BoEM </v>
          </cell>
          <cell r="F472">
            <v>4</v>
          </cell>
          <cell r="G472" t="str">
            <v>Item Creation</v>
          </cell>
          <cell r="H472">
            <v>0</v>
          </cell>
        </row>
        <row r="473">
          <cell r="A473" t="str">
            <v>Manyshot</v>
          </cell>
          <cell r="C473" t="str">
            <v>Can fire multiple arrows at one enemy within 30' as a standard action.  See ref.</v>
          </cell>
          <cell r="D473" t="str">
            <v>Revised PHB</v>
          </cell>
          <cell r="E473" t="str">
            <v>Revised PHB</v>
          </cell>
          <cell r="F473" t="str">
            <v>Revised PHB</v>
          </cell>
          <cell r="G473" t="str">
            <v>General</v>
          </cell>
          <cell r="H473">
            <v>4</v>
          </cell>
          <cell r="I473" t="str">
            <v>Dex 17, Point Blank Shot, Rapid Shot, BAB +6</v>
          </cell>
        </row>
        <row r="474">
          <cell r="A474" t="str">
            <v>Martial Weapon Proficiency</v>
          </cell>
          <cell r="C474" t="str">
            <v>Weapon proficiency with a martial weapon.</v>
          </cell>
          <cell r="D474" t="str">
            <v>WotC</v>
          </cell>
          <cell r="E474" t="str">
            <v xml:space="preserve">PHB </v>
          </cell>
          <cell r="F474">
            <v>83</v>
          </cell>
          <cell r="G474" t="str">
            <v>General</v>
          </cell>
          <cell r="H474">
            <v>0</v>
          </cell>
        </row>
        <row r="475">
          <cell r="A475" t="str">
            <v>Master Artisan</v>
          </cell>
          <cell r="C475" t="str">
            <v>+1 bonus to Craft (any 1 skill), 2x value of items made from chosen skill.</v>
          </cell>
          <cell r="D475" t="str">
            <v>Green Ronin</v>
          </cell>
          <cell r="E475" t="str">
            <v xml:space="preserve">HnH </v>
          </cell>
          <cell r="F475">
            <v>17</v>
          </cell>
          <cell r="G475" t="str">
            <v>General</v>
          </cell>
          <cell r="H475">
            <v>0</v>
          </cell>
          <cell r="I475" t="str">
            <v>Artisan</v>
          </cell>
        </row>
        <row r="476">
          <cell r="A476" t="str">
            <v>Master Discipline</v>
          </cell>
          <cell r="C476" t="str">
            <v>Learn one additional power from your primary discipline.</v>
          </cell>
          <cell r="D476" t="str">
            <v>WotC</v>
          </cell>
          <cell r="E476" t="str">
            <v xml:space="preserve">Mind's Eye </v>
          </cell>
          <cell r="F476">
            <v>40</v>
          </cell>
          <cell r="G476" t="str">
            <v>Psionic</v>
          </cell>
          <cell r="H476">
            <v>2</v>
          </cell>
          <cell r="I476" t="str">
            <v>Extra Power, Spellcaster Level 3+</v>
          </cell>
        </row>
        <row r="477">
          <cell r="A477" t="str">
            <v>Master Dorje</v>
          </cell>
          <cell r="C477" t="str">
            <v>Manifest a power stored in a dorje without expending a charge.  +2 power points.</v>
          </cell>
          <cell r="D477" t="str">
            <v>WotC</v>
          </cell>
          <cell r="E477" t="str">
            <v xml:space="preserve">PsiHB </v>
          </cell>
          <cell r="F477">
            <v>26</v>
          </cell>
          <cell r="G477" t="str">
            <v>Metapsionic</v>
          </cell>
          <cell r="H477">
            <v>0</v>
          </cell>
        </row>
        <row r="478">
          <cell r="A478" t="str">
            <v>Master of Counterspelling</v>
          </cell>
          <cell r="C478" t="str">
            <v>Spell turned back on caster.  (cost: 7th lvl spell on feat selection)</v>
          </cell>
          <cell r="D478" t="str">
            <v>WotC</v>
          </cell>
          <cell r="E478" t="str">
            <v xml:space="preserve">FRCS </v>
          </cell>
          <cell r="F478">
            <v>42</v>
          </cell>
          <cell r="G478" t="str">
            <v>High Arcana</v>
          </cell>
          <cell r="H478">
            <v>2</v>
          </cell>
          <cell r="I478" t="str">
            <v>Archmage</v>
          </cell>
        </row>
        <row r="479">
          <cell r="A479" t="str">
            <v>Master of the Past</v>
          </cell>
          <cell r="C479" t="str">
            <v>Spells that target incorporeal creatures get a +2 bonus to their DC.</v>
          </cell>
          <cell r="D479" t="str">
            <v>Green Ronin</v>
          </cell>
          <cell r="E479" t="str">
            <v xml:space="preserve">SCoN </v>
          </cell>
          <cell r="F479">
            <v>17</v>
          </cell>
          <cell r="G479" t="str">
            <v>Metamagic</v>
          </cell>
          <cell r="H479">
            <v>4</v>
          </cell>
          <cell r="I479" t="str">
            <v>Necromancer Level 3+, Wis 12+</v>
          </cell>
        </row>
        <row r="480">
          <cell r="A480" t="str">
            <v>Master Staff</v>
          </cell>
          <cell r="C480" t="str">
            <v>Can use spell slots in place of staff charges; See ref.</v>
          </cell>
          <cell r="D480" t="str">
            <v>WotC</v>
          </cell>
          <cell r="E480" t="str">
            <v xml:space="preserve">ELH </v>
          </cell>
          <cell r="F480">
            <v>62</v>
          </cell>
          <cell r="G480" t="str">
            <v>Epic</v>
          </cell>
          <cell r="H480">
            <v>2</v>
          </cell>
          <cell r="I480" t="str">
            <v>Craft Staff, Spellcraft 15 ranks</v>
          </cell>
        </row>
        <row r="481">
          <cell r="A481" t="str">
            <v>Master Summoner</v>
          </cell>
          <cell r="C481" t="str">
            <v>Summoning spells gain the medium range (100+10/lvl).  Increases corruption.</v>
          </cell>
          <cell r="D481" t="str">
            <v>Green Ronin</v>
          </cell>
          <cell r="E481" t="str">
            <v xml:space="preserve">AotA </v>
          </cell>
          <cell r="F481">
            <v>12</v>
          </cell>
          <cell r="G481" t="str">
            <v>Special</v>
          </cell>
          <cell r="H481">
            <v>1</v>
          </cell>
          <cell r="I481" t="str">
            <v>Adept Summoner</v>
          </cell>
        </row>
        <row r="482">
          <cell r="A482" t="str">
            <v>Master Wand</v>
          </cell>
          <cell r="C482" t="str">
            <v>Can use spell slots in place of wand charges; See ref.</v>
          </cell>
          <cell r="D482" t="str">
            <v>WotC</v>
          </cell>
          <cell r="E482" t="str">
            <v xml:space="preserve">ELH </v>
          </cell>
          <cell r="F482">
            <v>62</v>
          </cell>
          <cell r="G482" t="str">
            <v>Epic</v>
          </cell>
          <cell r="H482">
            <v>2</v>
          </cell>
          <cell r="I482" t="str">
            <v>Craft Wand, Spellcraft 15 ranks</v>
          </cell>
        </row>
        <row r="483">
          <cell r="A483" t="str">
            <v>Mastery of Element</v>
          </cell>
          <cell r="C483" t="str">
            <v>Spell uses different element.  (cost: 8th lvl spell on feat selection)</v>
          </cell>
          <cell r="D483" t="str">
            <v>WotC</v>
          </cell>
          <cell r="E483" t="str">
            <v xml:space="preserve">FRCS </v>
          </cell>
          <cell r="F483">
            <v>42</v>
          </cell>
          <cell r="G483" t="str">
            <v>High Arcana</v>
          </cell>
          <cell r="H483">
            <v>2</v>
          </cell>
          <cell r="I483" t="str">
            <v>Archmage</v>
          </cell>
        </row>
        <row r="484">
          <cell r="A484" t="str">
            <v>Mastery of Energy</v>
          </cell>
          <cell r="C484" t="str">
            <v>+4 bonus to turning checks and turning damage.</v>
          </cell>
          <cell r="D484" t="str">
            <v>WotC</v>
          </cell>
          <cell r="E484" t="str">
            <v xml:space="preserve">FRCS </v>
          </cell>
          <cell r="F484">
            <v>48</v>
          </cell>
          <cell r="G484" t="str">
            <v>Special Ability</v>
          </cell>
          <cell r="H484">
            <v>2</v>
          </cell>
          <cell r="I484" t="str">
            <v>Hierophant</v>
          </cell>
        </row>
        <row r="485">
          <cell r="A485" t="str">
            <v>Mastery of Shaping</v>
          </cell>
          <cell r="C485" t="str">
            <v>Alter area affected.  (cost: 6th lvl spell on feat selection)</v>
          </cell>
          <cell r="D485" t="str">
            <v>WotC</v>
          </cell>
          <cell r="E485" t="str">
            <v xml:space="preserve">FRCS </v>
          </cell>
          <cell r="F485">
            <v>42</v>
          </cell>
          <cell r="G485" t="str">
            <v>High Arcana</v>
          </cell>
          <cell r="H485">
            <v>2</v>
          </cell>
          <cell r="I485" t="str">
            <v>Archmage</v>
          </cell>
        </row>
        <row r="486">
          <cell r="A486" t="str">
            <v>Maximize Poison</v>
          </cell>
          <cell r="C486" t="str">
            <v>Poisons do maximum damage.</v>
          </cell>
          <cell r="D486" t="str">
            <v>Green Ronin</v>
          </cell>
          <cell r="E486" t="str">
            <v xml:space="preserve">AH </v>
          </cell>
          <cell r="F486">
            <v>20</v>
          </cell>
          <cell r="G486" t="str">
            <v>General</v>
          </cell>
          <cell r="H486">
            <v>3</v>
          </cell>
          <cell r="I486" t="str">
            <v>BAB 6+, Poison Use, Empower Poison</v>
          </cell>
        </row>
        <row r="487">
          <cell r="A487" t="str">
            <v>Maximize Power</v>
          </cell>
          <cell r="C487" t="str">
            <v>All variable, numeric effects of a maximized power are maximized. +6 power points.</v>
          </cell>
          <cell r="D487" t="str">
            <v>WotC</v>
          </cell>
          <cell r="E487" t="str">
            <v xml:space="preserve">PsiHB </v>
          </cell>
          <cell r="F487">
            <v>26</v>
          </cell>
          <cell r="G487" t="str">
            <v>Metapsionic</v>
          </cell>
          <cell r="H487">
            <v>0</v>
          </cell>
        </row>
        <row r="488">
          <cell r="A488" t="str">
            <v>Maximize Spell</v>
          </cell>
          <cell r="C488" t="str">
            <v>All variable, numeric effects of a spell are maximized; +3 spell levels.</v>
          </cell>
          <cell r="D488" t="str">
            <v>WotC</v>
          </cell>
          <cell r="E488" t="str">
            <v xml:space="preserve">PHB </v>
          </cell>
          <cell r="F488">
            <v>83</v>
          </cell>
          <cell r="G488" t="str">
            <v>Metamagic</v>
          </cell>
          <cell r="H488">
            <v>0</v>
          </cell>
        </row>
        <row r="489">
          <cell r="A489" t="str">
            <v>Mechanical Aptitude</v>
          </cell>
          <cell r="C489" t="str">
            <v>+2 to Disable Device &amp; Open Locks checks</v>
          </cell>
          <cell r="D489" t="str">
            <v>FFG</v>
          </cell>
          <cell r="E489" t="str">
            <v xml:space="preserve">TnT </v>
          </cell>
          <cell r="F489">
            <v>37</v>
          </cell>
          <cell r="G489" t="str">
            <v>General</v>
          </cell>
          <cell r="H489">
            <v>1</v>
          </cell>
          <cell r="I489" t="str">
            <v>Dex 15+</v>
          </cell>
        </row>
        <row r="490">
          <cell r="A490" t="str">
            <v>Mental Adversary</v>
          </cell>
          <cell r="C490" t="str">
            <v>+1 ability damage on a successful psionic attack.  +3 power points.</v>
          </cell>
          <cell r="D490" t="str">
            <v>WotC</v>
          </cell>
          <cell r="E490" t="str">
            <v xml:space="preserve">PsiHB </v>
          </cell>
          <cell r="F490">
            <v>27</v>
          </cell>
          <cell r="G490" t="str">
            <v>Psionic</v>
          </cell>
          <cell r="H490">
            <v>1</v>
          </cell>
          <cell r="I490" t="str">
            <v>Cha 13+</v>
          </cell>
        </row>
        <row r="491">
          <cell r="A491" t="str">
            <v>Mental Combatant</v>
          </cell>
          <cell r="C491" t="str">
            <v>+0 dodge bonus to AC against designated opponent.</v>
          </cell>
          <cell r="D491" t="str">
            <v>AEG</v>
          </cell>
          <cell r="E491" t="str">
            <v xml:space="preserve">Merc </v>
          </cell>
          <cell r="F491">
            <v>64</v>
          </cell>
          <cell r="G491" t="str">
            <v>Fighter</v>
          </cell>
          <cell r="H491">
            <v>2</v>
          </cell>
          <cell r="I491" t="str">
            <v>Int 13+, Combat Reflexes</v>
          </cell>
        </row>
        <row r="492">
          <cell r="A492" t="str">
            <v>Mental Leap</v>
          </cell>
          <cell r="C492" t="str">
            <v xml:space="preserve">Jump twice as far or as high as indicated on your Jump check.  </v>
          </cell>
          <cell r="D492" t="str">
            <v>WotC</v>
          </cell>
          <cell r="E492" t="str">
            <v xml:space="preserve">PsiHB </v>
          </cell>
          <cell r="F492">
            <v>27</v>
          </cell>
          <cell r="G492" t="str">
            <v>Psionic</v>
          </cell>
          <cell r="H492">
            <v>3</v>
          </cell>
          <cell r="I492" t="str">
            <v>Str 13+, 6 ranks of the Jump skill, reserve power points 3+</v>
          </cell>
        </row>
        <row r="493">
          <cell r="A493" t="str">
            <v>Mercantile Background</v>
          </cell>
          <cell r="C493" t="str">
            <v>+2 bonus to Appraise and one Craft or Profession skill.</v>
          </cell>
          <cell r="D493" t="str">
            <v>WotC</v>
          </cell>
          <cell r="E493" t="str">
            <v xml:space="preserve">FRCS </v>
          </cell>
          <cell r="F493">
            <v>36</v>
          </cell>
          <cell r="G493" t="str">
            <v>General</v>
          </cell>
          <cell r="H493">
            <v>0</v>
          </cell>
        </row>
        <row r="494">
          <cell r="A494" t="str">
            <v>Metacreative</v>
          </cell>
          <cell r="C494" t="str">
            <v>One Creation feat cost 25% less to create (for XP and raw material cost).</v>
          </cell>
          <cell r="D494" t="str">
            <v>WotC</v>
          </cell>
          <cell r="E494" t="str">
            <v xml:space="preserve">PsiHB </v>
          </cell>
          <cell r="F494">
            <v>27</v>
          </cell>
          <cell r="G494" t="str">
            <v>Psionic</v>
          </cell>
          <cell r="H494">
            <v>1</v>
          </cell>
          <cell r="I494" t="str">
            <v>Any item creation feat</v>
          </cell>
        </row>
        <row r="495">
          <cell r="A495" t="str">
            <v>Mielikki's Step</v>
          </cell>
          <cell r="C495" t="str">
            <v>Add +10' in light/medium armor/encumbrance.</v>
          </cell>
          <cell r="D495" t="str">
            <v>WotC</v>
          </cell>
          <cell r="E495" t="str">
            <v xml:space="preserve">MoF </v>
          </cell>
          <cell r="F495">
            <v>30</v>
          </cell>
          <cell r="G495" t="str">
            <v>Harper Priest</v>
          </cell>
          <cell r="H495">
            <v>2</v>
          </cell>
          <cell r="I495" t="str">
            <v>Harper Priest level + Wis Bonus: 5+</v>
          </cell>
        </row>
        <row r="496">
          <cell r="A496" t="str">
            <v>Mighty Rage</v>
          </cell>
          <cell r="C496" t="str">
            <v>Rage bonuses increase to +8 Str and Con, +4 (morale) to Will saves</v>
          </cell>
          <cell r="D496" t="str">
            <v>WotC</v>
          </cell>
          <cell r="E496" t="str">
            <v xml:space="preserve">ELH </v>
          </cell>
          <cell r="F496">
            <v>63</v>
          </cell>
          <cell r="G496" t="str">
            <v>Epic</v>
          </cell>
          <cell r="H496">
            <v>3</v>
          </cell>
          <cell r="I496" t="str">
            <v>Str 21, Con 21, greater rage class feature</v>
          </cell>
        </row>
        <row r="497">
          <cell r="A497" t="str">
            <v>Milil's Voice</v>
          </cell>
          <cell r="C497" t="str">
            <v>+1 holy bonus on all Charisma-based skills.</v>
          </cell>
          <cell r="D497" t="str">
            <v>WotC</v>
          </cell>
          <cell r="E497" t="str">
            <v xml:space="preserve">MoF </v>
          </cell>
          <cell r="F497">
            <v>30</v>
          </cell>
          <cell r="G497" t="str">
            <v>Harper Priest</v>
          </cell>
          <cell r="H497">
            <v>2</v>
          </cell>
          <cell r="I497" t="str">
            <v>Harper Priest level + Wis Bonus: 4+</v>
          </cell>
        </row>
        <row r="498">
          <cell r="A498" t="str">
            <v>Militia</v>
          </cell>
          <cell r="C498" t="str">
            <v>Martial Weapon Proficiency (Longbow / Longspear) or (Shortbow / Short Sword)</v>
          </cell>
          <cell r="D498" t="str">
            <v>WotC</v>
          </cell>
          <cell r="E498" t="str">
            <v xml:space="preserve">FRCS </v>
          </cell>
          <cell r="F498">
            <v>36</v>
          </cell>
          <cell r="G498" t="str">
            <v>General</v>
          </cell>
          <cell r="H498">
            <v>0</v>
          </cell>
        </row>
        <row r="499">
          <cell r="A499" t="str">
            <v>Mind Blank</v>
          </cell>
          <cell r="C499" t="str">
            <v>Full Round concentration gains +6 bonus to Will saves for 2 rounds.</v>
          </cell>
          <cell r="D499" t="str">
            <v>AEG</v>
          </cell>
          <cell r="E499" t="str">
            <v xml:space="preserve">Merc </v>
          </cell>
          <cell r="F499">
            <v>64</v>
          </cell>
          <cell r="G499" t="str">
            <v>General</v>
          </cell>
          <cell r="H499">
            <v>0</v>
          </cell>
        </row>
        <row r="500">
          <cell r="A500" t="str">
            <v>Mind Blind</v>
          </cell>
          <cell r="C500" t="str">
            <v>Gain Mental Hardness 3; all your attacks suffer -3 to dmg (min 1 pt.)</v>
          </cell>
          <cell r="D500" t="str">
            <v>Piazo</v>
          </cell>
          <cell r="E500" t="str">
            <v>Dragon #287</v>
          </cell>
          <cell r="F500">
            <v>55</v>
          </cell>
          <cell r="G500" t="str">
            <v>Psionic</v>
          </cell>
          <cell r="H500">
            <v>1</v>
          </cell>
          <cell r="I500" t="str">
            <v>Psychic Bastion</v>
          </cell>
        </row>
        <row r="501">
          <cell r="A501" t="str">
            <v>Mind Over Body</v>
          </cell>
          <cell r="C501" t="str">
            <v>INT modifier for 1st level HP (instead of CON); +1 HP each Metamagic feat.  (1st)</v>
          </cell>
          <cell r="D501" t="str">
            <v>WotC</v>
          </cell>
          <cell r="E501" t="str">
            <v xml:space="preserve">FRCS </v>
          </cell>
          <cell r="F501">
            <v>37</v>
          </cell>
          <cell r="G501" t="str">
            <v>General</v>
          </cell>
          <cell r="H501">
            <v>0</v>
          </cell>
        </row>
        <row r="502">
          <cell r="A502" t="str">
            <v>Mind Trap</v>
          </cell>
          <cell r="C502" t="str">
            <v>Deplete foe's power points when they deal ability dmg to you, +3 power points.</v>
          </cell>
          <cell r="D502" t="str">
            <v>WotC</v>
          </cell>
          <cell r="E502" t="str">
            <v xml:space="preserve">PsiHB </v>
          </cell>
          <cell r="F502">
            <v>27</v>
          </cell>
          <cell r="G502" t="str">
            <v>Psionic</v>
          </cell>
          <cell r="H502">
            <v>1</v>
          </cell>
          <cell r="I502" t="str">
            <v>Psychic Bastion</v>
          </cell>
        </row>
        <row r="503">
          <cell r="A503" t="str">
            <v>Mirror Sight</v>
          </cell>
          <cell r="C503" t="str">
            <v>Once per day, as a scry attempt, look "through" a mirror.</v>
          </cell>
          <cell r="D503" t="str">
            <v>Mal</v>
          </cell>
          <cell r="E503" t="str">
            <v xml:space="preserve">BoEM </v>
          </cell>
          <cell r="F503">
            <v>4</v>
          </cell>
          <cell r="G503" t="str">
            <v>Eldritch</v>
          </cell>
          <cell r="H503">
            <v>0</v>
          </cell>
        </row>
        <row r="504">
          <cell r="A504" t="str">
            <v>Mobile Defense</v>
          </cell>
          <cell r="C504" t="str">
            <v>Can take a 5-foot step each round while in defensive stance</v>
          </cell>
          <cell r="D504" t="str">
            <v>WotC</v>
          </cell>
          <cell r="E504" t="str">
            <v xml:space="preserve">ELH </v>
          </cell>
          <cell r="F504">
            <v>63</v>
          </cell>
          <cell r="G504" t="str">
            <v>Epic</v>
          </cell>
          <cell r="H504">
            <v>5</v>
          </cell>
          <cell r="I504" t="str">
            <v>Dex 15, Dodge, Mobility, Spring Attack, defensive stance 5/day</v>
          </cell>
        </row>
        <row r="505">
          <cell r="A505" t="str">
            <v>Mobility</v>
          </cell>
          <cell r="C505" t="str">
            <v>+4 Dodge bonus when you move within a threatened area.</v>
          </cell>
          <cell r="D505" t="str">
            <v>WotC</v>
          </cell>
          <cell r="E505" t="str">
            <v xml:space="preserve">PHB </v>
          </cell>
          <cell r="F505">
            <v>83</v>
          </cell>
          <cell r="G505" t="str">
            <v>General</v>
          </cell>
          <cell r="H505">
            <v>2</v>
          </cell>
          <cell r="I505" t="str">
            <v>Dex 13+, Dodge</v>
          </cell>
        </row>
        <row r="506">
          <cell r="A506" t="str">
            <v>Monkey Grip</v>
          </cell>
          <cell r="C506" t="str">
            <v>Use weapon one size larger; -2 attack rolls; one weapon per time taken.</v>
          </cell>
          <cell r="D506" t="str">
            <v>WotC</v>
          </cell>
          <cell r="E506" t="str">
            <v xml:space="preserve">SnF </v>
          </cell>
          <cell r="F506">
            <v>7</v>
          </cell>
          <cell r="G506" t="str">
            <v>General</v>
          </cell>
          <cell r="H506">
            <v>0</v>
          </cell>
        </row>
        <row r="507">
          <cell r="A507" t="str">
            <v>Mountain's Youth</v>
          </cell>
          <cell r="C507" t="str">
            <v>Don't suffer penalties or gain benefits from moving to middle age.</v>
          </cell>
          <cell r="D507" t="str">
            <v>Green Ronin</v>
          </cell>
          <cell r="E507" t="str">
            <v xml:space="preserve">HnH </v>
          </cell>
          <cell r="F507">
            <v>18</v>
          </cell>
          <cell r="G507" t="str">
            <v>General</v>
          </cell>
          <cell r="H507">
            <v>1</v>
          </cell>
          <cell r="I507" t="str">
            <v>Con 13+, Middle Age or Younger</v>
          </cell>
        </row>
        <row r="508">
          <cell r="A508" t="str">
            <v>Mounted Archery</v>
          </cell>
          <cell r="C508" t="str">
            <v>Penalties for shooting from horseback are halved.</v>
          </cell>
          <cell r="D508" t="str">
            <v>WotC</v>
          </cell>
          <cell r="E508" t="str">
            <v xml:space="preserve">PHB </v>
          </cell>
          <cell r="F508">
            <v>83</v>
          </cell>
          <cell r="G508" t="str">
            <v>General</v>
          </cell>
          <cell r="H508">
            <v>0</v>
          </cell>
        </row>
        <row r="509">
          <cell r="A509" t="str">
            <v>Mounted Combat</v>
          </cell>
          <cell r="C509" t="str">
            <v>Once per round, make a Ride check (for mount's AC) to negate hit.</v>
          </cell>
          <cell r="D509" t="str">
            <v>WotC</v>
          </cell>
          <cell r="E509" t="str">
            <v xml:space="preserve">PHB </v>
          </cell>
          <cell r="F509">
            <v>83</v>
          </cell>
          <cell r="G509" t="str">
            <v>General</v>
          </cell>
          <cell r="H509">
            <v>0</v>
          </cell>
        </row>
        <row r="510">
          <cell r="A510" t="str">
            <v>Multiattack *</v>
          </cell>
          <cell r="C510" t="str">
            <v>Creature's 2ndary attack with a natural weapon suffers a -2 penalty.</v>
          </cell>
          <cell r="D510" t="str">
            <v>WotC</v>
          </cell>
          <cell r="E510" t="str">
            <v xml:space="preserve">MM </v>
          </cell>
          <cell r="F510">
            <v>11</v>
          </cell>
          <cell r="G510" t="str">
            <v>General</v>
          </cell>
          <cell r="H510">
            <v>0</v>
          </cell>
        </row>
        <row r="511">
          <cell r="A511" t="str">
            <v>Multidexterity *</v>
          </cell>
          <cell r="C511" t="str">
            <v>Creature ignores all off-hand penalties.</v>
          </cell>
          <cell r="D511" t="str">
            <v>WotC</v>
          </cell>
          <cell r="E511" t="str">
            <v xml:space="preserve">MM </v>
          </cell>
          <cell r="F511">
            <v>11</v>
          </cell>
          <cell r="G511" t="str">
            <v>General</v>
          </cell>
          <cell r="H511">
            <v>0</v>
          </cell>
        </row>
        <row r="512">
          <cell r="A512" t="str">
            <v>Multispell</v>
          </cell>
          <cell r="C512" t="str">
            <v>Can cast one more quickened spell per round</v>
          </cell>
          <cell r="D512" t="str">
            <v>WotC</v>
          </cell>
          <cell r="E512" t="str">
            <v xml:space="preserve">ELH </v>
          </cell>
          <cell r="F512">
            <v>63</v>
          </cell>
          <cell r="G512" t="str">
            <v>Epic</v>
          </cell>
          <cell r="H512">
            <v>2</v>
          </cell>
          <cell r="I512" t="str">
            <v>Quicken Spell, 9th level spells</v>
          </cell>
        </row>
        <row r="513">
          <cell r="A513" t="str">
            <v>Multitasking</v>
          </cell>
          <cell r="C513" t="str">
            <v>Each pair of arms can perform a distinct partial action.</v>
          </cell>
          <cell r="D513" t="str">
            <v>WotC</v>
          </cell>
          <cell r="E513" t="str">
            <v xml:space="preserve">SnF </v>
          </cell>
          <cell r="F513">
            <v>62</v>
          </cell>
          <cell r="G513" t="str">
            <v>General</v>
          </cell>
          <cell r="H513">
            <v>0</v>
          </cell>
        </row>
        <row r="514">
          <cell r="A514" t="str">
            <v>Multiweapon Fighting *</v>
          </cell>
          <cell r="C514" t="str">
            <v>Penalties for fighting with multiple weapons are reduced by two.</v>
          </cell>
          <cell r="D514" t="str">
            <v>WotC</v>
          </cell>
          <cell r="E514" t="str">
            <v xml:space="preserve">MM </v>
          </cell>
          <cell r="F514">
            <v>11</v>
          </cell>
          <cell r="G514" t="str">
            <v>General</v>
          </cell>
          <cell r="H514">
            <v>0</v>
          </cell>
        </row>
        <row r="515">
          <cell r="A515" t="str">
            <v>Multiweapon Rend</v>
          </cell>
          <cell r="C515" t="str">
            <v>Can rend opponents when two or more attacks hit; See ref.</v>
          </cell>
          <cell r="D515" t="str">
            <v>WotC</v>
          </cell>
          <cell r="E515" t="str">
            <v xml:space="preserve">ELH </v>
          </cell>
          <cell r="F515">
            <v>63</v>
          </cell>
          <cell r="G515" t="str">
            <v>Epic</v>
          </cell>
          <cell r="H515">
            <v>5</v>
          </cell>
          <cell r="I515" t="str">
            <v>Dex 15, BAB +9, Multidexterity, Multiweapon Fighting, Three or more hands</v>
          </cell>
        </row>
        <row r="516">
          <cell r="A516" t="str">
            <v>Music of the Gods</v>
          </cell>
          <cell r="C516" t="str">
            <v>Bardic Music can affect beings immune to mind-affecting effects; See ref.</v>
          </cell>
          <cell r="D516" t="str">
            <v>WotC</v>
          </cell>
          <cell r="E516" t="str">
            <v xml:space="preserve">ELH </v>
          </cell>
          <cell r="F516">
            <v>63</v>
          </cell>
          <cell r="G516" t="str">
            <v>Epic</v>
          </cell>
          <cell r="H516">
            <v>3</v>
          </cell>
          <cell r="I516" t="str">
            <v>Cha 25, Perform 30 ranks, bardic music class feature</v>
          </cell>
        </row>
        <row r="517">
          <cell r="A517" t="str">
            <v>Mystic Endurance</v>
          </cell>
          <cell r="C517" t="str">
            <v>Transmutation - +1 Con for each spell level burned, 4th+ immune to poison for 1 minute.</v>
          </cell>
          <cell r="D517" t="str">
            <v>Green Ronin</v>
          </cell>
          <cell r="E517" t="str">
            <v xml:space="preserve">HnH </v>
          </cell>
          <cell r="F517">
            <v>18</v>
          </cell>
          <cell r="G517" t="str">
            <v>Spell Channeling</v>
          </cell>
          <cell r="H517">
            <v>2</v>
          </cell>
          <cell r="I517" t="str">
            <v>Spellcaster Level 5+, Toughness</v>
          </cell>
        </row>
        <row r="518">
          <cell r="A518" t="str">
            <v>Mystic Force</v>
          </cell>
          <cell r="C518" t="str">
            <v>Evocation - +1 bonus for each spell level burned on next attempt to penetrate SR in the next minute.</v>
          </cell>
          <cell r="D518" t="str">
            <v>Green Ronin</v>
          </cell>
          <cell r="E518" t="str">
            <v xml:space="preserve">HnH </v>
          </cell>
          <cell r="F518">
            <v>18</v>
          </cell>
          <cell r="G518" t="str">
            <v>Spell Channeling</v>
          </cell>
          <cell r="H518">
            <v>2</v>
          </cell>
          <cell r="I518" t="str">
            <v>Spellcaster Level 5+, Str 13+</v>
          </cell>
        </row>
        <row r="519">
          <cell r="A519" t="str">
            <v>Mystic Presence</v>
          </cell>
          <cell r="C519" t="str">
            <v>Enchantment - +1 Con for each spell level burned, 4th+ free action intimidate for 1 minute.</v>
          </cell>
          <cell r="D519" t="str">
            <v>Green Ronin</v>
          </cell>
          <cell r="E519" t="str">
            <v xml:space="preserve">HnH </v>
          </cell>
          <cell r="F519">
            <v>18</v>
          </cell>
          <cell r="G519" t="str">
            <v>Spell Channeling</v>
          </cell>
          <cell r="H519">
            <v>2</v>
          </cell>
          <cell r="I519" t="str">
            <v>Spellcaster Level 5+, Cha 13+</v>
          </cell>
        </row>
        <row r="520">
          <cell r="A520" t="str">
            <v>Mystic Resistance</v>
          </cell>
          <cell r="C520" t="str">
            <v>Abjuration - 3 resistance for each spell level burned to an energy (4th+ choose 2 energies) for 1 minute.</v>
          </cell>
          <cell r="D520" t="str">
            <v>Green Ronin</v>
          </cell>
          <cell r="E520" t="str">
            <v xml:space="preserve">HnH </v>
          </cell>
          <cell r="F520">
            <v>18</v>
          </cell>
          <cell r="G520" t="str">
            <v>Spell Channeling</v>
          </cell>
          <cell r="H520">
            <v>2</v>
          </cell>
          <cell r="I520" t="str">
            <v>Spellcaster Level 5+, Con 13+</v>
          </cell>
        </row>
        <row r="521">
          <cell r="A521" t="str">
            <v>Mystic Sight</v>
          </cell>
          <cell r="C521" t="str">
            <v>Divination - +2 to Spot for each spell level burned, 4th+ gain low-light vision (or 3x range) for 1 minute.</v>
          </cell>
          <cell r="D521" t="str">
            <v>Green Ronin</v>
          </cell>
          <cell r="E521" t="str">
            <v xml:space="preserve">HnH </v>
          </cell>
          <cell r="F521">
            <v>18</v>
          </cell>
          <cell r="G521" t="str">
            <v>Spell Channeling</v>
          </cell>
          <cell r="H521">
            <v>2</v>
          </cell>
          <cell r="I521" t="str">
            <v>Spellcaster Level 3+, Wis 13+</v>
          </cell>
        </row>
        <row r="522">
          <cell r="A522" t="str">
            <v>Mystic Stealth</v>
          </cell>
          <cell r="C522" t="str">
            <v>Illusion - burn spell level &gt; # of onlookers to attempt to Hide in their sight.</v>
          </cell>
          <cell r="D522" t="str">
            <v>Green Ronin</v>
          </cell>
          <cell r="E522" t="str">
            <v xml:space="preserve">HnH </v>
          </cell>
          <cell r="F522">
            <v>18</v>
          </cell>
          <cell r="G522" t="str">
            <v>Spell Channeling</v>
          </cell>
          <cell r="H522">
            <v>2</v>
          </cell>
          <cell r="I522" t="str">
            <v>Spellcaster Level 5+, Dex 13+</v>
          </cell>
        </row>
        <row r="523">
          <cell r="A523" t="str">
            <v>Mystic Summoning</v>
          </cell>
          <cell r="C523" t="str">
            <v>Conjuration - Next summoned creature has extra HD equal to the level of the spell burned.</v>
          </cell>
          <cell r="D523" t="str">
            <v>Green Ronin</v>
          </cell>
          <cell r="E523" t="str">
            <v xml:space="preserve">HnH </v>
          </cell>
          <cell r="F523">
            <v>18</v>
          </cell>
          <cell r="G523" t="str">
            <v>Spell Channeling</v>
          </cell>
          <cell r="H523">
            <v>2</v>
          </cell>
          <cell r="I523" t="str">
            <v>Spellcaster Level 5+, Spell Focus (Conjuration)</v>
          </cell>
        </row>
        <row r="524">
          <cell r="A524" t="str">
            <v>Mystic Turning</v>
          </cell>
          <cell r="C524" t="str">
            <v>Necromancy - +1 bonus for each spell level burned on turning checks &amp; damage for 1 minute.</v>
          </cell>
          <cell r="D524" t="str">
            <v>Green Ronin</v>
          </cell>
          <cell r="E524" t="str">
            <v xml:space="preserve">HnH </v>
          </cell>
          <cell r="F524">
            <v>18</v>
          </cell>
          <cell r="G524" t="str">
            <v>Spell Channeling</v>
          </cell>
          <cell r="H524">
            <v>1</v>
          </cell>
          <cell r="I524" t="str">
            <v>Spellcaster Level 5+, ability to turn or rebuke undead</v>
          </cell>
        </row>
        <row r="525">
          <cell r="A525" t="str">
            <v>Mystra's Grace</v>
          </cell>
          <cell r="C525" t="str">
            <v>+2 insight bonus vs. magical effects.</v>
          </cell>
          <cell r="D525" t="str">
            <v>WotC</v>
          </cell>
          <cell r="E525" t="str">
            <v xml:space="preserve">MoF </v>
          </cell>
          <cell r="F525">
            <v>30</v>
          </cell>
          <cell r="G525" t="str">
            <v>Harper Priest</v>
          </cell>
          <cell r="H525">
            <v>3</v>
          </cell>
          <cell r="I525" t="str">
            <v>Harper Priest level + Wis Bonus: 9+</v>
          </cell>
        </row>
        <row r="526">
          <cell r="A526" t="str">
            <v>Natural Born Leader</v>
          </cell>
          <cell r="C526" t="str">
            <v>-1/day Full Round to inspire allies within 30', +-2 morale bonus to hit split between them in any way.</v>
          </cell>
          <cell r="D526" t="str">
            <v>AEG</v>
          </cell>
          <cell r="E526" t="str">
            <v xml:space="preserve">Merc </v>
          </cell>
          <cell r="F526">
            <v>65</v>
          </cell>
          <cell r="G526" t="str">
            <v>General</v>
          </cell>
          <cell r="H526">
            <v>1</v>
          </cell>
          <cell r="I526" t="str">
            <v>Natural Leader</v>
          </cell>
        </row>
        <row r="527">
          <cell r="A527" t="str">
            <v>Natural Leader</v>
          </cell>
          <cell r="C527" t="str">
            <v>-1/day Full Round to instruct &amp; give someone a +-2 insight bonus on a skill check.</v>
          </cell>
          <cell r="D527" t="str">
            <v>AEG</v>
          </cell>
          <cell r="E527" t="str">
            <v xml:space="preserve">Merc </v>
          </cell>
          <cell r="F527">
            <v>64</v>
          </cell>
          <cell r="G527" t="str">
            <v>General</v>
          </cell>
          <cell r="H527">
            <v>1</v>
          </cell>
          <cell r="I527" t="str">
            <v>Cha 13+</v>
          </cell>
        </row>
        <row r="528">
          <cell r="A528" t="str">
            <v>Negative Energy Burst (D)</v>
          </cell>
          <cell r="C528" t="str">
            <v>Can release a burst of negative energy against living beings, bestowing negative levels; See ref.</v>
          </cell>
          <cell r="D528" t="str">
            <v>WotC</v>
          </cell>
          <cell r="E528" t="str">
            <v xml:space="preserve">ELH </v>
          </cell>
          <cell r="F528">
            <v>63</v>
          </cell>
          <cell r="G528" t="str">
            <v>Epic</v>
          </cell>
          <cell r="H528">
            <v>4</v>
          </cell>
          <cell r="I528" t="str">
            <v>Cha 25, Rebuke/Command Undead, inflict critical wounds, any evil alignment</v>
          </cell>
        </row>
        <row r="529">
          <cell r="A529" t="str">
            <v>Neutralize Enemy</v>
          </cell>
          <cell r="C529" t="str">
            <v xml:space="preserve">Distract target up to 1 size larger so they can't take AoOs.  You can't take AoOs as well. </v>
          </cell>
          <cell r="D529" t="str">
            <v>AEG</v>
          </cell>
          <cell r="E529" t="str">
            <v xml:space="preserve">War </v>
          </cell>
          <cell r="F529">
            <v>46</v>
          </cell>
          <cell r="G529" t="str">
            <v>General</v>
          </cell>
          <cell r="H529">
            <v>1</v>
          </cell>
          <cell r="I529" t="str">
            <v>BAB 3+</v>
          </cell>
        </row>
        <row r="530">
          <cell r="A530" t="str">
            <v>Nimble Fingers</v>
          </cell>
          <cell r="C530" t="str">
            <v>You gain a +2 bonus to Disable Device and Open Locks checks</v>
          </cell>
          <cell r="D530" t="str">
            <v>Malhavoc</v>
          </cell>
          <cell r="E530" t="str">
            <v>www.montecook.com</v>
          </cell>
          <cell r="G530" t="str">
            <v>General</v>
          </cell>
          <cell r="H530">
            <v>0</v>
          </cell>
        </row>
        <row r="531">
          <cell r="A531" t="str">
            <v>Non-Threatening</v>
          </cell>
          <cell r="C531" t="str">
            <v>+2 bonus to Bluff &amp; Diplomacy with creatures of large size or larger.</v>
          </cell>
          <cell r="D531" t="str">
            <v>AEG</v>
          </cell>
          <cell r="E531" t="str">
            <v xml:space="preserve">Dra </v>
          </cell>
          <cell r="F531">
            <v>30</v>
          </cell>
          <cell r="G531" t="str">
            <v>General</v>
          </cell>
          <cell r="H531">
            <v>1</v>
          </cell>
          <cell r="I531" t="str">
            <v>Small size or smaller</v>
          </cell>
        </row>
        <row r="532">
          <cell r="A532" t="str">
            <v>Oath</v>
          </cell>
          <cell r="C532" t="str">
            <v>+1 bonus to all rolls while in direct pursuit of the oath.</v>
          </cell>
          <cell r="D532" t="str">
            <v>AEG</v>
          </cell>
          <cell r="E532" t="str">
            <v xml:space="preserve">Merc </v>
          </cell>
          <cell r="F532">
            <v>65</v>
          </cell>
          <cell r="G532" t="str">
            <v>General</v>
          </cell>
          <cell r="H532">
            <v>2</v>
          </cell>
          <cell r="I532" t="str">
            <v>Iron Will, Any Lawful</v>
          </cell>
        </row>
        <row r="533">
          <cell r="A533" t="str">
            <v>Oath of Dreams</v>
          </cell>
          <cell r="C533" t="str">
            <v>Creature type changes to fey.</v>
          </cell>
          <cell r="D533" t="str">
            <v>Green Ronin</v>
          </cell>
          <cell r="E533" t="str">
            <v xml:space="preserve">HnH </v>
          </cell>
          <cell r="F533">
            <v>19</v>
          </cell>
          <cell r="G533" t="str">
            <v>Bonding</v>
          </cell>
          <cell r="H533">
            <v>0</v>
          </cell>
          <cell r="I533" t="str">
            <v>Bonding Ritual, any Metamagic feat, Wilderness Lore 10+ ranks</v>
          </cell>
        </row>
        <row r="534">
          <cell r="A534" t="str">
            <v>Oath of Iron</v>
          </cell>
          <cell r="C534" t="str">
            <v>+5 bonus to appraise &amp; can gauge enchantment (DC 15+caster lvl) of metal items.</v>
          </cell>
          <cell r="D534" t="str">
            <v>Green Ronin</v>
          </cell>
          <cell r="E534" t="str">
            <v xml:space="preserve">HnH </v>
          </cell>
          <cell r="F534">
            <v>19</v>
          </cell>
          <cell r="G534" t="str">
            <v>Bonding</v>
          </cell>
          <cell r="H534">
            <v>0</v>
          </cell>
          <cell r="I534" t="str">
            <v>Bonding Ritual, Appraise 5+ ranks</v>
          </cell>
        </row>
        <row r="535">
          <cell r="A535" t="str">
            <v>Off-Hand Parry</v>
          </cell>
          <cell r="C535" t="str">
            <v>Sacrifice off-hand attacks for +2 dodge bonus to AC.</v>
          </cell>
          <cell r="D535" t="str">
            <v>WotC</v>
          </cell>
          <cell r="E535" t="str">
            <v xml:space="preserve">SnF </v>
          </cell>
          <cell r="F535">
            <v>7</v>
          </cell>
          <cell r="G535" t="str">
            <v>General</v>
          </cell>
          <cell r="H535">
            <v>0</v>
          </cell>
        </row>
        <row r="536">
          <cell r="A536" t="str">
            <v>Off-Handed</v>
          </cell>
          <cell r="C536" t="str">
            <v>With single off-hand weapon, +2 to hit, opponent -4 to hit.</v>
          </cell>
          <cell r="D536" t="str">
            <v>AEG</v>
          </cell>
          <cell r="E536" t="str">
            <v xml:space="preserve">Evil </v>
          </cell>
          <cell r="F536">
            <v>59</v>
          </cell>
          <cell r="G536" t="str">
            <v>General</v>
          </cell>
          <cell r="H536">
            <v>2</v>
          </cell>
          <cell r="I536" t="str">
            <v>Dex 13+, Ambidexterity</v>
          </cell>
        </row>
        <row r="537">
          <cell r="A537" t="str">
            <v>Off-Handed Parry</v>
          </cell>
          <cell r="C537" t="e">
            <v>#REF!</v>
          </cell>
          <cell r="D537" t="str">
            <v>AEG</v>
          </cell>
          <cell r="E537" t="str">
            <v xml:space="preserve">Merc </v>
          </cell>
          <cell r="F537">
            <v>65</v>
          </cell>
          <cell r="G537" t="str">
            <v>General</v>
          </cell>
          <cell r="H537">
            <v>1</v>
          </cell>
          <cell r="I537" t="str">
            <v>Two-Weapon Fighting</v>
          </cell>
        </row>
        <row r="538">
          <cell r="A538" t="str">
            <v>Oghma's Insight</v>
          </cell>
          <cell r="C538" t="str">
            <v>Skill Focus (any Knowledge) feat.</v>
          </cell>
          <cell r="D538" t="str">
            <v>WotC</v>
          </cell>
          <cell r="E538" t="str">
            <v xml:space="preserve">MoF </v>
          </cell>
          <cell r="F538">
            <v>30</v>
          </cell>
          <cell r="G538" t="str">
            <v>Harper Priest</v>
          </cell>
          <cell r="H538">
            <v>3</v>
          </cell>
          <cell r="I538" t="str">
            <v>Harper Priest level + Wis Bonus: 7+</v>
          </cell>
        </row>
        <row r="539">
          <cell r="A539" t="str">
            <v>Outdoorsman</v>
          </cell>
          <cell r="C539" t="str">
            <v>You gain a +2 bonus to Handle Animal and Wilderness Lore</v>
          </cell>
          <cell r="D539" t="str">
            <v>Malhavoc</v>
          </cell>
          <cell r="E539" t="str">
            <v>www.montecook.com</v>
          </cell>
          <cell r="G539" t="str">
            <v>General</v>
          </cell>
          <cell r="H539">
            <v>0</v>
          </cell>
        </row>
        <row r="540">
          <cell r="A540" t="str">
            <v>Overpower</v>
          </cell>
          <cell r="C540" t="str">
            <v>You can manifest a power at twice its normal effect.  +8 power points.</v>
          </cell>
          <cell r="D540" t="str">
            <v>WotC</v>
          </cell>
          <cell r="E540" t="str">
            <v xml:space="preserve">Mind's Eye </v>
          </cell>
          <cell r="F540">
            <v>41</v>
          </cell>
          <cell r="G540" t="str">
            <v>Metapsionic</v>
          </cell>
          <cell r="H540">
            <v>1</v>
          </cell>
          <cell r="I540" t="str">
            <v>Fortify Power</v>
          </cell>
        </row>
        <row r="541">
          <cell r="A541" t="str">
            <v>Overpowering Attack</v>
          </cell>
          <cell r="C541" t="str">
            <v>+2 bonus to strike targets fighting defensively or using total defense.</v>
          </cell>
          <cell r="D541" t="str">
            <v>AEG</v>
          </cell>
          <cell r="E541" t="str">
            <v xml:space="preserve">War </v>
          </cell>
          <cell r="F541">
            <v>45</v>
          </cell>
          <cell r="G541" t="str">
            <v>General</v>
          </cell>
          <cell r="H541">
            <v>2</v>
          </cell>
          <cell r="I541" t="str">
            <v>Str 15+, Power Attack</v>
          </cell>
        </row>
        <row r="542">
          <cell r="A542" t="str">
            <v>Overwhelming Critical</v>
          </cell>
          <cell r="C542" t="str">
            <v>Critical hits deal +1d6 damage for x2, +2d6 for x3, +3d6 for x4.  Can be taken multiple times, does not stack</v>
          </cell>
          <cell r="D542" t="str">
            <v>WotC</v>
          </cell>
          <cell r="E542" t="str">
            <v xml:space="preserve">ELH </v>
          </cell>
          <cell r="F542">
            <v>63</v>
          </cell>
          <cell r="G542" t="str">
            <v>Epic</v>
          </cell>
          <cell r="H542">
            <v>6</v>
          </cell>
          <cell r="I542" t="str">
            <v>Str 23, Cleave, Great Cleave, Power Attack, Improved Critical and Weapon Focus (chosen weapon)</v>
          </cell>
        </row>
        <row r="543">
          <cell r="A543" t="str">
            <v>Pain Touch</v>
          </cell>
          <cell r="C543" t="str">
            <v>On a successful stun, enemy is nauseated for 1 round.</v>
          </cell>
          <cell r="D543" t="str">
            <v>WotC</v>
          </cell>
          <cell r="E543" t="str">
            <v xml:space="preserve">SnF </v>
          </cell>
          <cell r="F543">
            <v>8</v>
          </cell>
          <cell r="G543" t="str">
            <v>General</v>
          </cell>
          <cell r="H543">
            <v>0</v>
          </cell>
        </row>
        <row r="544">
          <cell r="A544" t="str">
            <v>Painful Strike</v>
          </cell>
          <cell r="C544" t="str">
            <v>Cause temporary -2 to foe's attack rolls.</v>
          </cell>
          <cell r="D544" t="str">
            <v>MGP</v>
          </cell>
          <cell r="E544" t="str">
            <v xml:space="preserve">TQR </v>
          </cell>
          <cell r="F544">
            <v>51</v>
          </cell>
          <cell r="G544" t="str">
            <v>Rogue</v>
          </cell>
          <cell r="H544">
            <v>3</v>
          </cell>
          <cell r="I544" t="str">
            <v>Rogue, BAB 3+, Back Alley Brawler</v>
          </cell>
        </row>
        <row r="545">
          <cell r="A545" t="str">
            <v>Parry</v>
          </cell>
          <cell r="C545" t="str">
            <v>+1 dodge bonus to AC vs. melee opponents in front of you.</v>
          </cell>
          <cell r="D545" t="str">
            <v>AEG</v>
          </cell>
          <cell r="E545" t="str">
            <v xml:space="preserve">Merc </v>
          </cell>
          <cell r="F545">
            <v>65</v>
          </cell>
          <cell r="G545" t="str">
            <v>General</v>
          </cell>
          <cell r="H545">
            <v>1</v>
          </cell>
          <cell r="I545" t="str">
            <v>Weapon Finesse</v>
          </cell>
        </row>
        <row r="546">
          <cell r="A546" t="str">
            <v>Pebble Underfoot</v>
          </cell>
          <cell r="C546" t="str">
            <v>Opponent 2+ sizes larger, +4 bonus on opposed checks to trip</v>
          </cell>
          <cell r="D546" t="str">
            <v>Piazo</v>
          </cell>
          <cell r="E546" t="str">
            <v>Dragon #279</v>
          </cell>
          <cell r="F546">
            <v>63</v>
          </cell>
          <cell r="G546" t="str">
            <v>General</v>
          </cell>
          <cell r="H546">
            <v>0</v>
          </cell>
        </row>
        <row r="547">
          <cell r="A547" t="str">
            <v>Penetrate Damage Reduction</v>
          </cell>
          <cell r="C547" t="str">
            <v>Attacks bypass DR as though +2 higher bonus</v>
          </cell>
          <cell r="D547" t="str">
            <v>WotC</v>
          </cell>
          <cell r="E547" t="str">
            <v xml:space="preserve">ELH </v>
          </cell>
          <cell r="F547">
            <v>63</v>
          </cell>
          <cell r="G547" t="str">
            <v>Epic</v>
          </cell>
          <cell r="H547">
            <v>0</v>
          </cell>
          <cell r="I547" t="str">
            <v>(no requirements)</v>
          </cell>
        </row>
        <row r="548">
          <cell r="A548" t="str">
            <v>Perfect Health</v>
          </cell>
          <cell r="C548" t="str">
            <v>Immune to diseases and poisons of save DC 25 or less</v>
          </cell>
          <cell r="D548" t="str">
            <v>WotC</v>
          </cell>
          <cell r="E548" t="str">
            <v xml:space="preserve">ELH </v>
          </cell>
          <cell r="F548">
            <v>63</v>
          </cell>
          <cell r="G548" t="str">
            <v>Epic</v>
          </cell>
          <cell r="H548">
            <v>2</v>
          </cell>
          <cell r="I548" t="str">
            <v>Con 25, Great Fortitude</v>
          </cell>
        </row>
        <row r="549">
          <cell r="A549" t="str">
            <v>Perfect Memory</v>
          </cell>
          <cell r="C549" t="str">
            <v>Can mem a page for reproduction in 1 round.  Up to 0 pages can be mem'ed.</v>
          </cell>
          <cell r="D549" t="str">
            <v>FFG</v>
          </cell>
          <cell r="E549" t="str">
            <v xml:space="preserve">TnT </v>
          </cell>
          <cell r="F549">
            <v>37</v>
          </cell>
          <cell r="G549" t="str">
            <v>General</v>
          </cell>
          <cell r="H549">
            <v>1</v>
          </cell>
          <cell r="I549" t="str">
            <v>Int 14+</v>
          </cell>
        </row>
        <row r="550">
          <cell r="A550" t="str">
            <v>Perfect Multiweapon Fighting</v>
          </cell>
          <cell r="C550" t="str">
            <v>Can attack with each hand as well as primary hand; See ref.</v>
          </cell>
          <cell r="D550" t="str">
            <v>WotC</v>
          </cell>
          <cell r="E550" t="str">
            <v xml:space="preserve">ELH </v>
          </cell>
          <cell r="F550">
            <v>63</v>
          </cell>
          <cell r="G550" t="str">
            <v>Epic</v>
          </cell>
          <cell r="H550">
            <v>5</v>
          </cell>
          <cell r="I550" t="str">
            <v>Dex 25, Greater Multiweapon Fighting, Multidexterity, Multiweapon Fighting, three or more arms</v>
          </cell>
        </row>
        <row r="551">
          <cell r="A551" t="str">
            <v>Perfect Shot</v>
          </cell>
          <cell r="C551" t="str">
            <v>Auto critical on any natural 20 attack roll.</v>
          </cell>
          <cell r="D551" t="str">
            <v>AEG</v>
          </cell>
          <cell r="E551" t="str">
            <v xml:space="preserve">Merc </v>
          </cell>
          <cell r="F551">
            <v>65</v>
          </cell>
          <cell r="G551" t="str">
            <v>General</v>
          </cell>
          <cell r="H551">
            <v>2</v>
          </cell>
          <cell r="I551" t="str">
            <v>Perfect Shot, Weapon Focus (Light Crossbow)</v>
          </cell>
        </row>
        <row r="552">
          <cell r="A552" t="str">
            <v>Perfect Two-Weapon Fighting</v>
          </cell>
          <cell r="C552" t="str">
            <v>Can attack with your off hand as well as you do with your primary hand</v>
          </cell>
          <cell r="D552" t="str">
            <v>WotC</v>
          </cell>
          <cell r="E552" t="str">
            <v xml:space="preserve">ELH </v>
          </cell>
          <cell r="F552">
            <v>64</v>
          </cell>
          <cell r="G552" t="str">
            <v>Epic</v>
          </cell>
          <cell r="H552">
            <v>5</v>
          </cell>
          <cell r="I552" t="str">
            <v>Dex 25, Ambidexterity, Greater Two Weapon Fighting, Improved Two Weapon Fighting, Two Weapon Fighting</v>
          </cell>
        </row>
        <row r="553">
          <cell r="A553" t="str">
            <v>Permanent Emanation</v>
          </cell>
          <cell r="C553" t="str">
            <v>Can choose one spell that emanates from you to be permanent; See ref.</v>
          </cell>
          <cell r="D553" t="str">
            <v>WotC</v>
          </cell>
          <cell r="E553" t="str">
            <v xml:space="preserve">ELH </v>
          </cell>
          <cell r="F553">
            <v>64</v>
          </cell>
          <cell r="G553" t="str">
            <v>Epic</v>
          </cell>
          <cell r="H553">
            <v>2</v>
          </cell>
          <cell r="I553" t="str">
            <v>Spellcraft 25 ranks, must be able to cast chosen spell</v>
          </cell>
        </row>
        <row r="554">
          <cell r="A554" t="str">
            <v>Pernicious Magic</v>
          </cell>
          <cell r="C554" t="str">
            <v>Shadow Weave magic is harder to counter; you counter Weave magic decreases.</v>
          </cell>
          <cell r="D554" t="str">
            <v>WotC</v>
          </cell>
          <cell r="E554" t="str">
            <v xml:space="preserve">FRCS </v>
          </cell>
          <cell r="F554">
            <v>37</v>
          </cell>
          <cell r="G554" t="str">
            <v>Metamagic</v>
          </cell>
          <cell r="H554">
            <v>1</v>
          </cell>
          <cell r="I554" t="str">
            <v>Shadow Weave Magic</v>
          </cell>
        </row>
        <row r="555">
          <cell r="A555" t="str">
            <v>Persistent Power</v>
          </cell>
          <cell r="C555" t="str">
            <v>One of powers lasts all day.  +8 power points.</v>
          </cell>
          <cell r="D555" t="str">
            <v>WotC</v>
          </cell>
          <cell r="E555" t="str">
            <v xml:space="preserve">PsiHB </v>
          </cell>
          <cell r="F555">
            <v>27</v>
          </cell>
          <cell r="G555" t="str">
            <v>Metapsionic</v>
          </cell>
          <cell r="H555">
            <v>1</v>
          </cell>
          <cell r="I555" t="str">
            <v>Extend Power</v>
          </cell>
        </row>
        <row r="556">
          <cell r="A556" t="str">
            <v>Persistent Spell</v>
          </cell>
          <cell r="C556" t="str">
            <v>One spell lasts all day; +4 spell levels.</v>
          </cell>
          <cell r="D556" t="str">
            <v>WotC</v>
          </cell>
          <cell r="E556" t="str">
            <v xml:space="preserve">TnB </v>
          </cell>
          <cell r="F556">
            <v>41</v>
          </cell>
          <cell r="G556" t="str">
            <v>Metamagic</v>
          </cell>
          <cell r="H556">
            <v>1</v>
          </cell>
          <cell r="I556" t="str">
            <v>Extend Spell</v>
          </cell>
        </row>
        <row r="557">
          <cell r="A557" t="str">
            <v>Persuasion</v>
          </cell>
          <cell r="C557" t="str">
            <v>+2 to Bluff &amp; Gather Info, can retry an Intimidate check.</v>
          </cell>
          <cell r="D557" t="str">
            <v>BP</v>
          </cell>
          <cell r="E557" t="str">
            <v xml:space="preserve">InQ </v>
          </cell>
          <cell r="F557">
            <v>11</v>
          </cell>
          <cell r="G557" t="str">
            <v>General</v>
          </cell>
          <cell r="H557">
            <v>1</v>
          </cell>
          <cell r="I557" t="str">
            <v>Cha 15+</v>
          </cell>
        </row>
        <row r="558">
          <cell r="A558" t="str">
            <v>Phalanx</v>
          </cell>
          <cell r="C558" t="str">
            <v>+1 (+2 if ally has feat) bonus to AC when fighting within 5' on an ally.  Cannot be flanked.</v>
          </cell>
          <cell r="D558" t="str">
            <v>AEG</v>
          </cell>
          <cell r="E558" t="str">
            <v xml:space="preserve">Merc </v>
          </cell>
          <cell r="F558">
            <v>65</v>
          </cell>
          <cell r="G558" t="str">
            <v>Fighter</v>
          </cell>
          <cell r="H558">
            <v>2</v>
          </cell>
          <cell r="I558" t="str">
            <v>BAB 3+, Armor Proficiency (Heavy)</v>
          </cell>
        </row>
        <row r="559">
          <cell r="A559" t="str">
            <v>Phalanx Fighting</v>
          </cell>
          <cell r="C559" t="str">
            <v>+1 bonus to AC when fighting with a large shield &amp; light weapon, if adjacent to another, grants 1/4 cover (+2 AC, +1 Reflex saves)</v>
          </cell>
          <cell r="D559" t="str">
            <v>WotC</v>
          </cell>
          <cell r="E559" t="str">
            <v xml:space="preserve">LoD </v>
          </cell>
          <cell r="F559">
            <v>189</v>
          </cell>
          <cell r="G559" t="str">
            <v>Fighter</v>
          </cell>
          <cell r="H559">
            <v>0</v>
          </cell>
        </row>
        <row r="560">
          <cell r="A560" t="str">
            <v>Philologist</v>
          </cell>
          <cell r="C560" t="str">
            <v>Can read any languages that share a chosen alphabet.</v>
          </cell>
          <cell r="D560" t="str">
            <v>BP</v>
          </cell>
          <cell r="E560" t="str">
            <v xml:space="preserve">InQ </v>
          </cell>
          <cell r="F560">
            <v>11</v>
          </cell>
          <cell r="G560" t="str">
            <v>General</v>
          </cell>
          <cell r="H560">
            <v>1</v>
          </cell>
          <cell r="I560" t="str">
            <v>Int 15+, Literacy</v>
          </cell>
        </row>
        <row r="561">
          <cell r="A561" t="str">
            <v>Pin Shield</v>
          </cell>
          <cell r="C561" t="str">
            <v>Offhand attack pins shield; make AoO w/ primary weapon, no shield bonus</v>
          </cell>
          <cell r="D561" t="str">
            <v>WotC</v>
          </cell>
          <cell r="E561" t="str">
            <v xml:space="preserve">SnF </v>
          </cell>
          <cell r="F561">
            <v>8</v>
          </cell>
          <cell r="G561" t="str">
            <v>General</v>
          </cell>
          <cell r="H561">
            <v>0</v>
          </cell>
        </row>
        <row r="562">
          <cell r="A562" t="str">
            <v>Planar Turning</v>
          </cell>
          <cell r="C562" t="str">
            <v>Can turn or rebuke outsiders, outsiders have turn resistance equal to half SR</v>
          </cell>
          <cell r="D562" t="str">
            <v>WotC</v>
          </cell>
          <cell r="E562" t="str">
            <v xml:space="preserve">ELH </v>
          </cell>
          <cell r="F562">
            <v>64</v>
          </cell>
          <cell r="G562" t="str">
            <v>Epic</v>
          </cell>
          <cell r="H562">
            <v>3</v>
          </cell>
          <cell r="I562" t="str">
            <v>Wis 25, Cha 25, ability to turn or rebuke undead</v>
          </cell>
        </row>
        <row r="563">
          <cell r="A563" t="str">
            <v>Plant Wild Shape (W)</v>
          </cell>
          <cell r="C563" t="str">
            <v>Can Wild Shape into plants; See ref.</v>
          </cell>
          <cell r="D563" t="str">
            <v>WotC</v>
          </cell>
          <cell r="E563" t="str">
            <v xml:space="preserve">ELH </v>
          </cell>
          <cell r="F563">
            <v>65</v>
          </cell>
          <cell r="G563" t="str">
            <v>Epic</v>
          </cell>
          <cell r="H563">
            <v>3</v>
          </cell>
          <cell r="I563" t="str">
            <v>Beast Wild Shape, Knowledge (Nature) 24 ranks, Wild Shape 6+/day</v>
          </cell>
        </row>
        <row r="564">
          <cell r="A564" t="str">
            <v>Pledge Arcane</v>
          </cell>
          <cell r="C564" t="e">
            <v>#REF!</v>
          </cell>
          <cell r="D564" t="str">
            <v>Green Ronin</v>
          </cell>
          <cell r="E564" t="str">
            <v xml:space="preserve">HnH </v>
          </cell>
          <cell r="F564">
            <v>19</v>
          </cell>
          <cell r="G564" t="str">
            <v>Bonding</v>
          </cell>
          <cell r="H564">
            <v>1</v>
          </cell>
          <cell r="I564" t="str">
            <v>Bonding Ritual, any Metamagic feat, Knowledge (Arcana) 10+ ranks, able to cast arcane spells</v>
          </cell>
        </row>
        <row r="565">
          <cell r="A565" t="str">
            <v>Pledge of Flame</v>
          </cell>
          <cell r="C565" t="str">
            <v>Gain fire subtype.</v>
          </cell>
          <cell r="D565" t="str">
            <v>Green Ronin</v>
          </cell>
          <cell r="E565" t="str">
            <v xml:space="preserve">HnH </v>
          </cell>
          <cell r="F565">
            <v>19</v>
          </cell>
          <cell r="G565" t="str">
            <v>Bonding</v>
          </cell>
          <cell r="H565">
            <v>1</v>
          </cell>
          <cell r="I565" t="str">
            <v>Bonding Ritual, Great Fortitude</v>
          </cell>
        </row>
        <row r="566">
          <cell r="A566" t="str">
            <v>Pledge of Frost</v>
          </cell>
          <cell r="C566" t="str">
            <v>Gain cold subtype.</v>
          </cell>
          <cell r="D566" t="str">
            <v>Green Ronin</v>
          </cell>
          <cell r="E566" t="str">
            <v xml:space="preserve">HnH </v>
          </cell>
          <cell r="F566">
            <v>19</v>
          </cell>
          <cell r="G566" t="str">
            <v>Bonding</v>
          </cell>
          <cell r="H566">
            <v>1</v>
          </cell>
          <cell r="I566" t="str">
            <v>Bonding Ritual, Great Fortitude</v>
          </cell>
        </row>
        <row r="567">
          <cell r="A567" t="str">
            <v>Pledge of Shadow</v>
          </cell>
          <cell r="C567" t="str">
            <v>While in concealment from shadows, your targets get no Dex bonus to AC.</v>
          </cell>
          <cell r="D567" t="str">
            <v>Green Ronin</v>
          </cell>
          <cell r="E567" t="str">
            <v xml:space="preserve">HnH </v>
          </cell>
          <cell r="F567">
            <v>19</v>
          </cell>
          <cell r="G567" t="str">
            <v>Bonding</v>
          </cell>
          <cell r="H567">
            <v>2</v>
          </cell>
          <cell r="I567" t="str">
            <v>Bonding Ritual, Deepblood, Shadowblend, Blind-Fight, Hide 10+ ranks</v>
          </cell>
        </row>
        <row r="568">
          <cell r="A568" t="str">
            <v>Point Blank Shot</v>
          </cell>
          <cell r="C568" t="str">
            <v>+1 to attack and dmg with ranged weapons w/i 30'.</v>
          </cell>
          <cell r="D568" t="str">
            <v>WotC</v>
          </cell>
          <cell r="E568" t="str">
            <v xml:space="preserve">PHB </v>
          </cell>
          <cell r="F568">
            <v>84</v>
          </cell>
          <cell r="G568" t="str">
            <v>General</v>
          </cell>
          <cell r="H568">
            <v>0</v>
          </cell>
        </row>
        <row r="569">
          <cell r="A569" t="str">
            <v>Poison Craftsman</v>
          </cell>
          <cell r="C569" t="str">
            <v>+4 to Craft (poisons) checks.</v>
          </cell>
          <cell r="D569" t="str">
            <v>MGP</v>
          </cell>
          <cell r="E569" t="str">
            <v xml:space="preserve">TQR </v>
          </cell>
          <cell r="F569">
            <v>51</v>
          </cell>
          <cell r="G569" t="str">
            <v>General</v>
          </cell>
          <cell r="H569">
            <v>1</v>
          </cell>
          <cell r="I569" t="str">
            <v>Craft (poisons)</v>
          </cell>
        </row>
        <row r="570">
          <cell r="A570" t="str">
            <v>Poison Focus</v>
          </cell>
          <cell r="C570" t="str">
            <v>+2 to DCs of a specific poison you make.</v>
          </cell>
          <cell r="D570" t="str">
            <v>Green Ronin</v>
          </cell>
          <cell r="E570" t="str">
            <v xml:space="preserve">AH </v>
          </cell>
          <cell r="F570">
            <v>20</v>
          </cell>
          <cell r="G570" t="str">
            <v>General</v>
          </cell>
          <cell r="H570">
            <v>1</v>
          </cell>
          <cell r="I570" t="str">
            <v>Poison Use</v>
          </cell>
        </row>
        <row r="571">
          <cell r="A571" t="str">
            <v>Poison Immunity</v>
          </cell>
          <cell r="C571" t="str">
            <v>+4 bonus to resist all poisons.</v>
          </cell>
          <cell r="D571" t="str">
            <v>FFG</v>
          </cell>
          <cell r="E571" t="str">
            <v xml:space="preserve">TnT </v>
          </cell>
          <cell r="F571">
            <v>37</v>
          </cell>
          <cell r="G571" t="str">
            <v>General</v>
          </cell>
          <cell r="H571">
            <v>1</v>
          </cell>
          <cell r="I571" t="str">
            <v>Con 12+, Knowledge (Poison) 5+ ranks</v>
          </cell>
        </row>
        <row r="572">
          <cell r="A572" t="str">
            <v>Poison Reaper</v>
          </cell>
          <cell r="C572" t="str">
            <v>Can extract poisons from dead monsters.</v>
          </cell>
          <cell r="D572" t="str">
            <v>MGP</v>
          </cell>
          <cell r="E572" t="str">
            <v xml:space="preserve">TQR </v>
          </cell>
          <cell r="F572">
            <v>51</v>
          </cell>
          <cell r="G572" t="str">
            <v>General</v>
          </cell>
          <cell r="H572">
            <v>2</v>
          </cell>
          <cell r="I572" t="str">
            <v>Poison Craftsman, Craft (poisons)</v>
          </cell>
        </row>
        <row r="573">
          <cell r="A573" t="str">
            <v>Poison Use</v>
          </cell>
          <cell r="C573" t="str">
            <v>Never risk poisoning yourself.</v>
          </cell>
          <cell r="D573" t="str">
            <v>Green Ronin</v>
          </cell>
          <cell r="E573" t="str">
            <v xml:space="preserve">AH </v>
          </cell>
          <cell r="F573">
            <v>20</v>
          </cell>
          <cell r="G573" t="str">
            <v>General</v>
          </cell>
          <cell r="H573">
            <v>1</v>
          </cell>
          <cell r="I573" t="str">
            <v>Dex 13+</v>
          </cell>
        </row>
        <row r="574">
          <cell r="A574" t="str">
            <v>Polyglot</v>
          </cell>
          <cell r="C574" t="str">
            <v>Can speak all languages, and read/write all languages if literate.</v>
          </cell>
          <cell r="D574" t="str">
            <v>WotC</v>
          </cell>
          <cell r="E574" t="str">
            <v xml:space="preserve">ELH </v>
          </cell>
          <cell r="F574">
            <v>65</v>
          </cell>
          <cell r="G574" t="str">
            <v>Epic</v>
          </cell>
          <cell r="H574">
            <v>2</v>
          </cell>
          <cell r="I574" t="str">
            <v>Int 25, must speak five languages</v>
          </cell>
        </row>
        <row r="575">
          <cell r="A575" t="str">
            <v>Positive Energy Aura</v>
          </cell>
          <cell r="C575" t="str">
            <v>All lesser undead within 15' are turned or destroyed; See ref.</v>
          </cell>
          <cell r="D575" t="str">
            <v>WotC</v>
          </cell>
          <cell r="E575" t="str">
            <v xml:space="preserve">ELH </v>
          </cell>
          <cell r="F575">
            <v>65</v>
          </cell>
          <cell r="G575" t="str">
            <v>Epic</v>
          </cell>
          <cell r="H575">
            <v>3</v>
          </cell>
          <cell r="I575" t="str">
            <v>Cha 25, ability to turn undead, ability to cast Dispel Evil</v>
          </cell>
        </row>
        <row r="576">
          <cell r="A576" t="str">
            <v>Power Attack</v>
          </cell>
          <cell r="C576" t="str">
            <v>Subtract (x) from attack, add to damage.  (x) is up to BAB.</v>
          </cell>
          <cell r="D576" t="str">
            <v>WotC</v>
          </cell>
          <cell r="E576" t="str">
            <v xml:space="preserve">PHB </v>
          </cell>
          <cell r="F576">
            <v>84</v>
          </cell>
          <cell r="G576" t="str">
            <v>General</v>
          </cell>
          <cell r="H576">
            <v>0</v>
          </cell>
        </row>
        <row r="577">
          <cell r="A577" t="str">
            <v>Power Lunge</v>
          </cell>
          <cell r="C577" t="str">
            <v>Charge and attack; suffer AoO; weapon normal dmg, double STR mod.</v>
          </cell>
          <cell r="D577" t="str">
            <v>WotC</v>
          </cell>
          <cell r="E577" t="str">
            <v xml:space="preserve">SnF </v>
          </cell>
          <cell r="F577">
            <v>8</v>
          </cell>
          <cell r="G577" t="str">
            <v>General</v>
          </cell>
          <cell r="H577">
            <v>0</v>
          </cell>
        </row>
        <row r="578">
          <cell r="A578" t="str">
            <v>Power of Nature</v>
          </cell>
          <cell r="C578" t="str">
            <v>Transfer druidic power to willing creature; lose power for duration.</v>
          </cell>
          <cell r="D578" t="str">
            <v>WotC</v>
          </cell>
          <cell r="E578" t="str">
            <v xml:space="preserve">FRCS </v>
          </cell>
          <cell r="F578">
            <v>48</v>
          </cell>
          <cell r="G578" t="str">
            <v>Special Ability</v>
          </cell>
          <cell r="H578">
            <v>2</v>
          </cell>
          <cell r="I578" t="str">
            <v>Hierophant</v>
          </cell>
        </row>
        <row r="579">
          <cell r="A579" t="str">
            <v>Power Penetration</v>
          </cell>
          <cell r="C579" t="str">
            <v>+2 bonus on manifester level to beat a creature's power resistance.</v>
          </cell>
          <cell r="D579" t="str">
            <v>WotC</v>
          </cell>
          <cell r="E579" t="str">
            <v xml:space="preserve">PsiHB </v>
          </cell>
          <cell r="F579">
            <v>27</v>
          </cell>
          <cell r="G579" t="str">
            <v>Psionic</v>
          </cell>
          <cell r="H579">
            <v>0</v>
          </cell>
        </row>
        <row r="580">
          <cell r="A580" t="str">
            <v>Power Shot</v>
          </cell>
          <cell r="C580" t="str">
            <v>1/rnd can hit a 2nd target with the same shot if behind your 1st target at the same BAB.</v>
          </cell>
          <cell r="D580" t="str">
            <v>AEG</v>
          </cell>
          <cell r="E580" t="str">
            <v xml:space="preserve">War </v>
          </cell>
          <cell r="F580">
            <v>46</v>
          </cell>
          <cell r="G580" t="str">
            <v>General</v>
          </cell>
          <cell r="H580">
            <v>3</v>
          </cell>
          <cell r="I580" t="str">
            <v>BAB 5+, Point Blank Shot, Power Attack</v>
          </cell>
        </row>
        <row r="581">
          <cell r="A581" t="str">
            <v>Power Specialization</v>
          </cell>
          <cell r="C581" t="str">
            <v>Add +2 dmg to (ray or energy missile) powers within 30'.</v>
          </cell>
          <cell r="D581" t="str">
            <v>Piazo</v>
          </cell>
          <cell r="E581" t="str">
            <v>Dragon #287</v>
          </cell>
          <cell r="F581">
            <v>56</v>
          </cell>
          <cell r="G581" t="str">
            <v>Psionic</v>
          </cell>
          <cell r="H581">
            <v>2</v>
          </cell>
          <cell r="I581" t="str">
            <v>Weapon Focus (ray), Spellcaster Level 4+</v>
          </cell>
        </row>
        <row r="582">
          <cell r="A582" t="str">
            <v>Power Throw</v>
          </cell>
          <cell r="C582" t="str">
            <v>No penalty for throwing improvised weapons.  +2 to hit, +1 to damage, +10' range w/ all thrown.</v>
          </cell>
          <cell r="D582" t="str">
            <v>AEG</v>
          </cell>
          <cell r="E582" t="str">
            <v xml:space="preserve">Merc </v>
          </cell>
          <cell r="F582">
            <v>65</v>
          </cell>
          <cell r="G582" t="str">
            <v>General</v>
          </cell>
          <cell r="H582">
            <v>1</v>
          </cell>
          <cell r="I582" t="str">
            <v>Dex 13+</v>
          </cell>
        </row>
        <row r="583">
          <cell r="A583" t="str">
            <v>Power Throw</v>
          </cell>
          <cell r="C583" t="str">
            <v>Throw grappled target up to 15' for 1d4+Str bonus subdual damage.</v>
          </cell>
          <cell r="D583" t="str">
            <v>AEG</v>
          </cell>
          <cell r="E583" t="str">
            <v xml:space="preserve">War </v>
          </cell>
          <cell r="F583">
            <v>46</v>
          </cell>
          <cell r="G583" t="str">
            <v>General</v>
          </cell>
          <cell r="H583">
            <v>1</v>
          </cell>
          <cell r="I583" t="str">
            <v>Str 15+</v>
          </cell>
        </row>
        <row r="584">
          <cell r="A584" t="str">
            <v>Power Touch</v>
          </cell>
          <cell r="C584" t="str">
            <v xml:space="preserve">You can make power-enhanced attacks of opportunity. </v>
          </cell>
          <cell r="D584" t="str">
            <v>WotC</v>
          </cell>
          <cell r="E584" t="str">
            <v xml:space="preserve">PsiHB </v>
          </cell>
          <cell r="F584">
            <v>27</v>
          </cell>
          <cell r="G584" t="str">
            <v>Psionic</v>
          </cell>
          <cell r="H584">
            <v>2</v>
          </cell>
          <cell r="I584" t="str">
            <v>Str 13+, Psionic Fist</v>
          </cell>
        </row>
        <row r="585">
          <cell r="A585" t="str">
            <v>Prat Fall</v>
          </cell>
          <cell r="C585" t="str">
            <v>+2 to Tumble, no damage from falls less than 20'.</v>
          </cell>
          <cell r="D585" t="str">
            <v>BP</v>
          </cell>
          <cell r="E585" t="str">
            <v xml:space="preserve">InQ </v>
          </cell>
          <cell r="F585">
            <v>11</v>
          </cell>
          <cell r="G585" t="str">
            <v>General</v>
          </cell>
          <cell r="H585">
            <v>2</v>
          </cell>
          <cell r="I585" t="str">
            <v>Dex 13+, Perform (Acting) 1+ ranks</v>
          </cell>
        </row>
        <row r="586">
          <cell r="A586" t="str">
            <v>Precise Shot</v>
          </cell>
          <cell r="C586" t="str">
            <v>Ignore the -4 penalty for firing into melee.</v>
          </cell>
          <cell r="D586" t="str">
            <v>WotC</v>
          </cell>
          <cell r="E586" t="str">
            <v xml:space="preserve">PHB </v>
          </cell>
          <cell r="F586">
            <v>84</v>
          </cell>
          <cell r="G586" t="str">
            <v>General</v>
          </cell>
          <cell r="H586">
            <v>0</v>
          </cell>
        </row>
        <row r="587">
          <cell r="A587" t="str">
            <v>Prodigy</v>
          </cell>
          <cell r="C587" t="str">
            <v>+2 bonus to any 2 Perform checks.</v>
          </cell>
          <cell r="D587" t="str">
            <v>BP</v>
          </cell>
          <cell r="E587" t="str">
            <v xml:space="preserve">InQ </v>
          </cell>
          <cell r="F587">
            <v>11</v>
          </cell>
          <cell r="G587" t="str">
            <v>General</v>
          </cell>
          <cell r="H587">
            <v>0</v>
          </cell>
        </row>
        <row r="588">
          <cell r="A588" t="str">
            <v>Prolific Writer</v>
          </cell>
          <cell r="C588" t="str">
            <v>Scribe time takes 1/2 normal.</v>
          </cell>
          <cell r="D588" t="str">
            <v>BP</v>
          </cell>
          <cell r="E588" t="str">
            <v xml:space="preserve">InQ </v>
          </cell>
          <cell r="F588">
            <v>11</v>
          </cell>
          <cell r="G588" t="str">
            <v>Metamagic</v>
          </cell>
          <cell r="H588">
            <v>1</v>
          </cell>
          <cell r="I588" t="str">
            <v>Scribe Scroll</v>
          </cell>
        </row>
        <row r="589">
          <cell r="A589" t="str">
            <v>Prone Attack</v>
          </cell>
          <cell r="C589" t="str">
            <v>Attack from prone position w/ no penalty; successful attack, stand for free.</v>
          </cell>
          <cell r="D589" t="str">
            <v>WotC</v>
          </cell>
          <cell r="E589" t="str">
            <v xml:space="preserve">SnF </v>
          </cell>
          <cell r="F589">
            <v>8</v>
          </cell>
          <cell r="G589" t="str">
            <v>General</v>
          </cell>
          <cell r="H589">
            <v>0</v>
          </cell>
        </row>
        <row r="590">
          <cell r="A590" t="str">
            <v>Prone Shot</v>
          </cell>
          <cell r="C590" t="str">
            <v>+2 AB when firing a ranged weapon while prone.</v>
          </cell>
          <cell r="D590" t="str">
            <v>Green Ronin</v>
          </cell>
          <cell r="E590" t="str">
            <v xml:space="preserve">AH </v>
          </cell>
          <cell r="F590">
            <v>20</v>
          </cell>
          <cell r="G590" t="str">
            <v>General</v>
          </cell>
          <cell r="H590">
            <v>1</v>
          </cell>
          <cell r="I590" t="str">
            <v>Point Blank Shot</v>
          </cell>
        </row>
        <row r="591">
          <cell r="A591" t="str">
            <v>Protected Archery</v>
          </cell>
          <cell r="C591" t="str">
            <v>When adjacent to ally with B-to-B feat, you don’t' provoke AoO's for ranged attacks.</v>
          </cell>
          <cell r="D591" t="str">
            <v>Green Ronin</v>
          </cell>
          <cell r="E591" t="str">
            <v xml:space="preserve">HnH </v>
          </cell>
          <cell r="F591">
            <v>19</v>
          </cell>
          <cell r="G591" t="str">
            <v>General</v>
          </cell>
          <cell r="H591">
            <v>2</v>
          </cell>
          <cell r="I591" t="str">
            <v>Back-to-Back, Point Blank Shot</v>
          </cell>
        </row>
        <row r="592">
          <cell r="A592" t="str">
            <v>Protected Casting</v>
          </cell>
          <cell r="C592" t="str">
            <v>When adjacent to ally with B-to-B feat, gain +4 bonus to casting defensively.</v>
          </cell>
          <cell r="D592" t="str">
            <v>Green Ronin</v>
          </cell>
          <cell r="E592" t="str">
            <v xml:space="preserve">HnH </v>
          </cell>
          <cell r="F592">
            <v>19</v>
          </cell>
          <cell r="G592" t="str">
            <v>General</v>
          </cell>
          <cell r="H592">
            <v>2</v>
          </cell>
          <cell r="I592" t="str">
            <v>Back-to-Back, Combat Casting</v>
          </cell>
        </row>
        <row r="593">
          <cell r="A593" t="str">
            <v>Psionic Body</v>
          </cell>
          <cell r="C593" t="str">
            <v>Prime modifier for 1st level HP (instead of CON); +1 HP each Metapsionic feat.  (1st)</v>
          </cell>
          <cell r="D593" t="str">
            <v>WotC</v>
          </cell>
          <cell r="E593" t="str">
            <v xml:space="preserve">PsiHB </v>
          </cell>
          <cell r="F593">
            <v>27</v>
          </cell>
          <cell r="G593" t="str">
            <v>Psionic</v>
          </cell>
          <cell r="H593">
            <v>0</v>
          </cell>
        </row>
        <row r="594">
          <cell r="A594" t="str">
            <v>Psionic Boost</v>
          </cell>
          <cell r="C594" t="str">
            <v>Trade two 0-level powers to increase base speed +10 feet and a +2 CON enhancement bonus for 1 minute.</v>
          </cell>
          <cell r="D594" t="str">
            <v>WotC</v>
          </cell>
          <cell r="E594" t="str">
            <v xml:space="preserve">Mind's Eye </v>
          </cell>
          <cell r="F594">
            <v>45</v>
          </cell>
          <cell r="G594" t="str">
            <v>Psionic</v>
          </cell>
          <cell r="H594">
            <v>3</v>
          </cell>
          <cell r="I594" t="str">
            <v>3rd-level psion or psychic warrior</v>
          </cell>
        </row>
        <row r="595">
          <cell r="A595" t="str">
            <v>Psionic Charge</v>
          </cell>
          <cell r="C595" t="str">
            <v>You can charge in a crooked line.</v>
          </cell>
          <cell r="D595" t="str">
            <v>WotC</v>
          </cell>
          <cell r="E595" t="str">
            <v xml:space="preserve">PsiHB </v>
          </cell>
          <cell r="F595">
            <v>28</v>
          </cell>
          <cell r="G595" t="str">
            <v>Psionic</v>
          </cell>
          <cell r="H595">
            <v>2</v>
          </cell>
          <cell r="I595" t="str">
            <v>Wis 13+, Speed of Thought, reserve power points 3+</v>
          </cell>
        </row>
        <row r="596">
          <cell r="A596" t="str">
            <v>Psionic Combat Buffer</v>
          </cell>
          <cell r="C596" t="str">
            <v>Add +2 to saves vs. powers of a chosen discipline.</v>
          </cell>
          <cell r="D596" t="str">
            <v>WotC</v>
          </cell>
          <cell r="E596" t="str">
            <v>Mind's Eye</v>
          </cell>
          <cell r="F596">
            <v>41</v>
          </cell>
          <cell r="G596" t="str">
            <v>Psionic</v>
          </cell>
          <cell r="H596">
            <v>4</v>
          </cell>
          <cell r="I596" t="str">
            <v>Minimum level 6th+, any other psionic combat feat</v>
          </cell>
        </row>
        <row r="597">
          <cell r="A597" t="str">
            <v>Psionic Defense</v>
          </cell>
          <cell r="C597" t="str">
            <v>Add +2 to saves vs. powers of a chosen discipline.</v>
          </cell>
          <cell r="D597" t="str">
            <v>Piazo</v>
          </cell>
          <cell r="E597" t="str">
            <v>Dragon #287</v>
          </cell>
          <cell r="F597">
            <v>54</v>
          </cell>
          <cell r="G597" t="str">
            <v>Psionic</v>
          </cell>
          <cell r="H597">
            <v>0</v>
          </cell>
        </row>
        <row r="598">
          <cell r="A598" t="str">
            <v>Psionic Dodge</v>
          </cell>
          <cell r="C598" t="str">
            <v>+1 Dodge bonus to AC against one opponent per round.  Stacks with Dodge.</v>
          </cell>
          <cell r="D598" t="str">
            <v>WotC</v>
          </cell>
          <cell r="E598" t="str">
            <v xml:space="preserve">PsiHB </v>
          </cell>
          <cell r="F598">
            <v>28</v>
          </cell>
          <cell r="G598" t="str">
            <v>Psionic</v>
          </cell>
          <cell r="H598">
            <v>2</v>
          </cell>
          <cell r="I598" t="str">
            <v>Dex 13+, Dodge, reserve power points 5+</v>
          </cell>
        </row>
        <row r="599">
          <cell r="A599" t="str">
            <v>Psionic Energy Admixture</v>
          </cell>
          <cell r="C599" t="str">
            <v>Add bonus damage in different energy; +8 power points.</v>
          </cell>
          <cell r="D599" t="str">
            <v>Piazo</v>
          </cell>
          <cell r="E599" t="str">
            <v>Dragon #287</v>
          </cell>
          <cell r="F599">
            <v>55</v>
          </cell>
          <cell r="G599" t="str">
            <v>Metapsionic</v>
          </cell>
          <cell r="H599">
            <v>3</v>
          </cell>
          <cell r="I599" t="str">
            <v>Psionic Energy Substitution, one other metapsionic feat, 5 ranks in Knowledge (psionics)</v>
          </cell>
        </row>
        <row r="600">
          <cell r="A600" t="str">
            <v>Psionic Energy Substitution</v>
          </cell>
          <cell r="C600" t="str">
            <v>Switch energy type; +0 power points.</v>
          </cell>
          <cell r="D600" t="str">
            <v>Piazo</v>
          </cell>
          <cell r="E600" t="str">
            <v>Dragon #287</v>
          </cell>
          <cell r="F600">
            <v>54</v>
          </cell>
          <cell r="G600" t="str">
            <v>Metapsionic</v>
          </cell>
          <cell r="H600">
            <v>2</v>
          </cell>
          <cell r="I600" t="str">
            <v>one other metapsionic feat, 5 ranks in Knowledge (psionics)</v>
          </cell>
        </row>
        <row r="601">
          <cell r="A601" t="str">
            <v>Psionic Equilibrium</v>
          </cell>
          <cell r="C601" t="str">
            <v>Trade two 0-level powers for +2 to hit bonus with all melee and unarmed attacks for 1 minute.</v>
          </cell>
          <cell r="D601" t="str">
            <v>WotC</v>
          </cell>
          <cell r="E601" t="str">
            <v xml:space="preserve">Mind's Eye </v>
          </cell>
          <cell r="F601">
            <v>45</v>
          </cell>
          <cell r="G601" t="str">
            <v>Psionic</v>
          </cell>
          <cell r="H601">
            <v>3</v>
          </cell>
          <cell r="I601" t="str">
            <v>3rd-level psion or psychic warrior</v>
          </cell>
        </row>
        <row r="602">
          <cell r="A602" t="str">
            <v>Psionic Fist</v>
          </cell>
          <cell r="C602" t="str">
            <v>+1d4 bludgeoning damage to unarmed strikes.  1 power point.</v>
          </cell>
          <cell r="D602" t="str">
            <v>WotC</v>
          </cell>
          <cell r="E602" t="str">
            <v xml:space="preserve">PsiHB </v>
          </cell>
          <cell r="F602">
            <v>28</v>
          </cell>
          <cell r="G602" t="str">
            <v>Psionic</v>
          </cell>
          <cell r="H602">
            <v>1</v>
          </cell>
          <cell r="I602" t="str">
            <v>Str 13+</v>
          </cell>
        </row>
        <row r="603">
          <cell r="A603" t="str">
            <v>Psionic Focus</v>
          </cell>
          <cell r="C603" t="str">
            <v>+2 to the DC for saves against powers of the selected discipline.</v>
          </cell>
          <cell r="D603" t="str">
            <v>WotC</v>
          </cell>
          <cell r="E603" t="str">
            <v xml:space="preserve">PsiHB </v>
          </cell>
          <cell r="F603">
            <v>28</v>
          </cell>
          <cell r="G603" t="str">
            <v>Psionic</v>
          </cell>
          <cell r="H603">
            <v>0</v>
          </cell>
        </row>
        <row r="604">
          <cell r="A604" t="str">
            <v>Psionic Fortitude</v>
          </cell>
          <cell r="C604" t="str">
            <v>Trade two 0-level powers to grant all allies within a 30-foot burst (including yourself) a +2 insight bonus on Will saving throws for 1 minute.</v>
          </cell>
          <cell r="D604" t="str">
            <v>WotC</v>
          </cell>
          <cell r="E604" t="str">
            <v xml:space="preserve">Mind's Eye </v>
          </cell>
          <cell r="F604">
            <v>45</v>
          </cell>
          <cell r="G604" t="str">
            <v>Psionic</v>
          </cell>
          <cell r="H604">
            <v>3</v>
          </cell>
          <cell r="I604" t="str">
            <v>3rd-level psion or psychic warrior</v>
          </cell>
        </row>
        <row r="605">
          <cell r="A605" t="str">
            <v>Psionic Infusion</v>
          </cell>
          <cell r="C605" t="str">
            <v>Trade two 0-level powers to reduce the cost to manifest the power by 1 power point.</v>
          </cell>
          <cell r="D605" t="str">
            <v>WotC</v>
          </cell>
          <cell r="E605" t="str">
            <v xml:space="preserve">Mind's Eye </v>
          </cell>
          <cell r="F605">
            <v>45</v>
          </cell>
          <cell r="G605" t="str">
            <v>Psionic</v>
          </cell>
          <cell r="H605">
            <v>3</v>
          </cell>
          <cell r="I605" t="str">
            <v>1st-level psion or psychic warrior</v>
          </cell>
        </row>
        <row r="606">
          <cell r="A606" t="str">
            <v>Psionic Metabolism</v>
          </cell>
          <cell r="C606" t="str">
            <v>Convert 1 point of normal damage to subdual damage per hour.  1 power point/hour.</v>
          </cell>
          <cell r="D606" t="str">
            <v>WotC</v>
          </cell>
          <cell r="E606" t="str">
            <v xml:space="preserve">PsiHB </v>
          </cell>
          <cell r="F606">
            <v>28</v>
          </cell>
          <cell r="G606" t="str">
            <v>Psionic</v>
          </cell>
          <cell r="H606">
            <v>2</v>
          </cell>
          <cell r="I606" t="str">
            <v>Con 13+, Rapid Metabolism</v>
          </cell>
        </row>
        <row r="607">
          <cell r="A607" t="str">
            <v>Psionic Might</v>
          </cell>
          <cell r="C607" t="str">
            <v>Trade two 0-level powers to add the charged weapon special ability to all weapons you attack with until the end of your next action.</v>
          </cell>
          <cell r="D607" t="str">
            <v>WotC</v>
          </cell>
          <cell r="E607" t="str">
            <v xml:space="preserve">Mind's Eye </v>
          </cell>
          <cell r="F607">
            <v>45</v>
          </cell>
          <cell r="G607" t="str">
            <v>Psionic</v>
          </cell>
          <cell r="H607">
            <v>3</v>
          </cell>
          <cell r="I607" t="str">
            <v>1st-level psion or psychic warrior</v>
          </cell>
        </row>
        <row r="608">
          <cell r="A608" t="str">
            <v>Psionic Resistance</v>
          </cell>
          <cell r="C608" t="str">
            <v>Trade two 0-level powers to imbue all allies within a 30-foot burst (including yourself) with psionic energy resistance 5 (acid, cold, electricity, fire, and sonic). for 1 minute.</v>
          </cell>
          <cell r="D608" t="str">
            <v>WotC</v>
          </cell>
          <cell r="E608" t="str">
            <v xml:space="preserve">Mind's Eye </v>
          </cell>
          <cell r="F608">
            <v>46</v>
          </cell>
          <cell r="G608" t="str">
            <v>Psionic</v>
          </cell>
          <cell r="H608">
            <v>3</v>
          </cell>
          <cell r="I608" t="str">
            <v>3rd-level psion or psychic warrior</v>
          </cell>
        </row>
        <row r="609">
          <cell r="A609" t="str">
            <v>Psionic Shot</v>
          </cell>
          <cell r="C609" t="str">
            <v>+1d4 piercing damage to ranged attacks.  1 power point.</v>
          </cell>
          <cell r="D609" t="str">
            <v>WotC</v>
          </cell>
          <cell r="E609" t="str">
            <v xml:space="preserve">PsiHB </v>
          </cell>
          <cell r="F609">
            <v>28</v>
          </cell>
          <cell r="G609" t="str">
            <v>Psionic</v>
          </cell>
          <cell r="H609">
            <v>2</v>
          </cell>
          <cell r="I609" t="str">
            <v>Dex 13+, Point Blank Shot</v>
          </cell>
        </row>
        <row r="610">
          <cell r="A610" t="str">
            <v>Psionic Smash</v>
          </cell>
          <cell r="C610" t="str">
            <v>Trade two 0-level powers to add the charged weapon special ability to all unarmed attacks with until the end of your next action.</v>
          </cell>
          <cell r="D610" t="str">
            <v>WotC</v>
          </cell>
          <cell r="E610" t="str">
            <v xml:space="preserve">Mind's Eye </v>
          </cell>
          <cell r="F610">
            <v>46</v>
          </cell>
          <cell r="G610" t="str">
            <v>Psionic</v>
          </cell>
          <cell r="H610">
            <v>3</v>
          </cell>
          <cell r="I610" t="str">
            <v>1st-level psion or psychic warrior</v>
          </cell>
        </row>
        <row r="611">
          <cell r="A611" t="str">
            <v>Psionic Vengeance</v>
          </cell>
          <cell r="C611" t="str">
            <v>Trade two 0-level powers to create an energy barrier around yourself. Each successful attack against you causes 1D4 points of psionic energy damage to your opponent.  Lasts 10 minutes</v>
          </cell>
          <cell r="D611" t="str">
            <v>WotC</v>
          </cell>
          <cell r="E611" t="str">
            <v xml:space="preserve">Mind's Eye </v>
          </cell>
          <cell r="F611">
            <v>46</v>
          </cell>
          <cell r="G611" t="str">
            <v>Psionic</v>
          </cell>
          <cell r="H611">
            <v>3</v>
          </cell>
          <cell r="I611" t="str">
            <v>6th-level psion or psychic warrior</v>
          </cell>
        </row>
        <row r="612">
          <cell r="A612" t="str">
            <v>Psionic Weapon</v>
          </cell>
          <cell r="C612" t="str">
            <v>+1d4 damage (by weapon type) to melee attacks.  1 power point.</v>
          </cell>
          <cell r="D612" t="str">
            <v>WotC</v>
          </cell>
          <cell r="E612" t="str">
            <v xml:space="preserve">PsiHB </v>
          </cell>
          <cell r="F612">
            <v>28</v>
          </cell>
          <cell r="G612" t="str">
            <v>Psionic</v>
          </cell>
          <cell r="H612">
            <v>2</v>
          </cell>
          <cell r="I612" t="str">
            <v>Str 13+, Power Attack</v>
          </cell>
        </row>
        <row r="613">
          <cell r="A613" t="str">
            <v>Psychic Assault</v>
          </cell>
          <cell r="C613" t="str">
            <v>You can increase your chance of success in psionic combat.</v>
          </cell>
          <cell r="D613" t="str">
            <v>WotC</v>
          </cell>
          <cell r="E613" t="str">
            <v xml:space="preserve">Mind's Eye </v>
          </cell>
          <cell r="F613">
            <v>42</v>
          </cell>
          <cell r="G613" t="str">
            <v>Psionic</v>
          </cell>
          <cell r="H613">
            <v>0</v>
          </cell>
        </row>
        <row r="614">
          <cell r="A614" t="str">
            <v>Psychic Bastion</v>
          </cell>
          <cell r="C614" t="str">
            <v>+1 to mental hardness for every 3 power points paid.</v>
          </cell>
          <cell r="D614" t="str">
            <v>WotC</v>
          </cell>
          <cell r="E614" t="str">
            <v xml:space="preserve">PsiHB </v>
          </cell>
          <cell r="F614">
            <v>28</v>
          </cell>
          <cell r="G614" t="str">
            <v>Psionic</v>
          </cell>
          <cell r="H614">
            <v>0</v>
          </cell>
        </row>
        <row r="615">
          <cell r="A615" t="str">
            <v>Psychic Inquisitor</v>
          </cell>
          <cell r="C615" t="str">
            <v>Detect lies in conversation.</v>
          </cell>
          <cell r="D615" t="str">
            <v>WotC</v>
          </cell>
          <cell r="E615" t="str">
            <v xml:space="preserve">PsiHB </v>
          </cell>
          <cell r="F615">
            <v>29</v>
          </cell>
          <cell r="G615" t="str">
            <v>Psionic</v>
          </cell>
          <cell r="H615">
            <v>2</v>
          </cell>
          <cell r="I615" t="str">
            <v>Cha 13+, Psychoanalyst</v>
          </cell>
        </row>
        <row r="616">
          <cell r="A616" t="str">
            <v>Psychic Meditation</v>
          </cell>
          <cell r="C616" t="str">
            <v>grants access to one of the seven psychic energy centers. Must meditate for 10 minutes for 1 hour psychic energy effect.</v>
          </cell>
          <cell r="D616" t="str">
            <v>WotC</v>
          </cell>
          <cell r="E616" t="str">
            <v xml:space="preserve">Mind's Eye </v>
          </cell>
          <cell r="F616">
            <v>48</v>
          </cell>
          <cell r="G616" t="str">
            <v>Psionic</v>
          </cell>
          <cell r="H616">
            <v>0</v>
          </cell>
        </row>
        <row r="617">
          <cell r="A617" t="str">
            <v>Psychoanalyst</v>
          </cell>
          <cell r="C617" t="str">
            <v>+2 to Charisma, Diplomacy, Bluff, and Intimidate checks with humanoids (4+INT)</v>
          </cell>
          <cell r="D617" t="str">
            <v>WotC</v>
          </cell>
          <cell r="E617" t="str">
            <v xml:space="preserve">PsiHB </v>
          </cell>
          <cell r="F617">
            <v>29</v>
          </cell>
          <cell r="G617" t="str">
            <v>Psionic</v>
          </cell>
          <cell r="H617">
            <v>1</v>
          </cell>
          <cell r="I617" t="str">
            <v>Cha 13+</v>
          </cell>
        </row>
        <row r="618">
          <cell r="A618" t="str">
            <v>Pure Hearted</v>
          </cell>
          <cell r="C618" t="str">
            <v>2nd save to avoid energy drain.  If successful, foe takes 2d6 energy dmg.</v>
          </cell>
          <cell r="D618" t="str">
            <v>AEG</v>
          </cell>
          <cell r="E618" t="str">
            <v xml:space="preserve">Undead </v>
          </cell>
          <cell r="F618">
            <v>28</v>
          </cell>
          <cell r="G618" t="str">
            <v>General</v>
          </cell>
          <cell r="H618">
            <v>2</v>
          </cell>
          <cell r="I618" t="str">
            <v>Any Good, Stout Hearted</v>
          </cell>
        </row>
        <row r="619">
          <cell r="A619" t="str">
            <v>Quick Change</v>
          </cell>
          <cell r="C619" t="str">
            <v>Full round action to change your disguise.  DC 15.</v>
          </cell>
          <cell r="D619" t="str">
            <v>Green Ronin</v>
          </cell>
          <cell r="E619" t="str">
            <v xml:space="preserve">AH </v>
          </cell>
          <cell r="F619">
            <v>20</v>
          </cell>
          <cell r="G619" t="str">
            <v>General</v>
          </cell>
          <cell r="H619">
            <v>1</v>
          </cell>
          <cell r="I619" t="str">
            <v>Quick Draw</v>
          </cell>
        </row>
        <row r="620">
          <cell r="A620" t="str">
            <v>Quick Draw</v>
          </cell>
          <cell r="C620" t="str">
            <v>Draw weapon as a free action.</v>
          </cell>
          <cell r="D620" t="str">
            <v>WotC</v>
          </cell>
          <cell r="E620" t="str">
            <v xml:space="preserve">PHB </v>
          </cell>
          <cell r="F620">
            <v>84</v>
          </cell>
          <cell r="G620" t="str">
            <v>General</v>
          </cell>
          <cell r="H620">
            <v>0</v>
          </cell>
        </row>
        <row r="621">
          <cell r="A621" t="str">
            <v>Quick Load</v>
          </cell>
          <cell r="C621" t="str">
            <v>X-bow load times halved.  Rapid fire with bows no longer incurs -2 penalty to hit.</v>
          </cell>
          <cell r="D621" t="str">
            <v>AEG</v>
          </cell>
          <cell r="E621" t="str">
            <v xml:space="preserve">Merc </v>
          </cell>
          <cell r="F621">
            <v>65</v>
          </cell>
          <cell r="G621" t="str">
            <v>Fighter</v>
          </cell>
          <cell r="H621">
            <v>2</v>
          </cell>
          <cell r="I621" t="str">
            <v>BAB 1+, Dex 13+</v>
          </cell>
        </row>
        <row r="622">
          <cell r="A622" t="str">
            <v>Quick Shot</v>
          </cell>
          <cell r="C622" t="str">
            <v>Firing x-bow is free action.  -3 to hit w/ 2x normal range penalties.</v>
          </cell>
          <cell r="D622" t="str">
            <v>AEG</v>
          </cell>
          <cell r="E622" t="str">
            <v xml:space="preserve">Merc </v>
          </cell>
          <cell r="F622">
            <v>66</v>
          </cell>
          <cell r="G622" t="str">
            <v>Fighter</v>
          </cell>
          <cell r="H622">
            <v>2</v>
          </cell>
          <cell r="I622" t="str">
            <v>BAB 1+, Dex 13+</v>
          </cell>
        </row>
        <row r="623">
          <cell r="A623" t="str">
            <v>Quicken Poison</v>
          </cell>
          <cell r="C623" t="str">
            <v>Initial &amp; secondary damage occur in the same round.</v>
          </cell>
          <cell r="D623" t="str">
            <v>Green Ronin</v>
          </cell>
          <cell r="E623" t="str">
            <v xml:space="preserve">AH </v>
          </cell>
          <cell r="F623">
            <v>20</v>
          </cell>
          <cell r="G623" t="str">
            <v>General</v>
          </cell>
          <cell r="H623">
            <v>3</v>
          </cell>
          <cell r="I623" t="str">
            <v>BAB 8+, Poison Use, Killing Blow</v>
          </cell>
        </row>
        <row r="624">
          <cell r="A624" t="str">
            <v>Quicken Power</v>
          </cell>
          <cell r="C624" t="str">
            <v>Manifest a power as a free action.  +8 power points.</v>
          </cell>
          <cell r="D624" t="str">
            <v>WotC</v>
          </cell>
          <cell r="E624" t="str">
            <v xml:space="preserve">PsiHB </v>
          </cell>
          <cell r="F624">
            <v>29</v>
          </cell>
          <cell r="G624" t="str">
            <v>Metapsionic</v>
          </cell>
          <cell r="H624">
            <v>0</v>
          </cell>
        </row>
        <row r="625">
          <cell r="A625" t="str">
            <v>Quicken Spell</v>
          </cell>
          <cell r="C625" t="str">
            <v>Cast a spell as a free action; +4 spell levels.</v>
          </cell>
          <cell r="D625" t="str">
            <v>WotC</v>
          </cell>
          <cell r="E625" t="str">
            <v xml:space="preserve">PHB </v>
          </cell>
          <cell r="F625">
            <v>84</v>
          </cell>
          <cell r="G625" t="str">
            <v>Metamagic</v>
          </cell>
          <cell r="H625">
            <v>0</v>
          </cell>
        </row>
        <row r="626">
          <cell r="A626" t="str">
            <v>Quicken Spell-Like Ability *</v>
          </cell>
          <cell r="C626" t="str">
            <v>Creature may use one of its spell-like abilities ea. round as a free action .</v>
          </cell>
          <cell r="D626" t="str">
            <v>WotC</v>
          </cell>
          <cell r="E626" t="str">
            <v xml:space="preserve">MM </v>
          </cell>
          <cell r="F626">
            <v>62</v>
          </cell>
          <cell r="G626" t="str">
            <v>Dragon</v>
          </cell>
          <cell r="H626">
            <v>0</v>
          </cell>
        </row>
        <row r="627">
          <cell r="A627" t="str">
            <v>Quicken Turning</v>
          </cell>
          <cell r="C627" t="str">
            <v>Turn as a free action; -4 to turn check, turn damage</v>
          </cell>
          <cell r="D627" t="str">
            <v>WotC</v>
          </cell>
          <cell r="E627" t="str">
            <v xml:space="preserve">DotF </v>
          </cell>
          <cell r="F627">
            <v>20</v>
          </cell>
          <cell r="G627" t="str">
            <v>Special</v>
          </cell>
          <cell r="H627">
            <v>0</v>
          </cell>
        </row>
        <row r="628">
          <cell r="A628" t="str">
            <v>Quickstrike</v>
          </cell>
          <cell r="C628" t="str">
            <v>1/round, can take an AoO on a foe you just Sneak Attacked.</v>
          </cell>
          <cell r="D628" t="str">
            <v>FFG</v>
          </cell>
          <cell r="E628" t="str">
            <v xml:space="preserve">TnT </v>
          </cell>
          <cell r="F628">
            <v>37</v>
          </cell>
          <cell r="G628" t="str">
            <v>General</v>
          </cell>
          <cell r="H628">
            <v>1</v>
          </cell>
          <cell r="I628" t="str">
            <v>BAB 2+, Ability to Snack Attack</v>
          </cell>
        </row>
        <row r="629">
          <cell r="A629" t="str">
            <v>Rabble-Rouser</v>
          </cell>
          <cell r="C629" t="str">
            <v>Gain temporary followers for 1 day or until routed.</v>
          </cell>
          <cell r="D629" t="str">
            <v>AEG</v>
          </cell>
          <cell r="E629" t="str">
            <v xml:space="preserve">Merc </v>
          </cell>
          <cell r="F629">
            <v>66</v>
          </cell>
          <cell r="G629" t="str">
            <v>General</v>
          </cell>
          <cell r="H629">
            <v>2</v>
          </cell>
          <cell r="I629" t="str">
            <v>Cha 13+, Leadership</v>
          </cell>
        </row>
        <row r="630">
          <cell r="A630" t="str">
            <v>Ranged Disarm</v>
          </cell>
          <cell r="C630" t="str">
            <v>You can perform the disarm action with selected ranged weapon.</v>
          </cell>
          <cell r="D630" t="str">
            <v>Piazo</v>
          </cell>
          <cell r="E630" t="str">
            <v>Dragon #274</v>
          </cell>
          <cell r="F630">
            <v>60</v>
          </cell>
          <cell r="G630" t="str">
            <v>General</v>
          </cell>
          <cell r="H630">
            <v>0</v>
          </cell>
        </row>
        <row r="631">
          <cell r="A631" t="str">
            <v>Ranged Expertise</v>
          </cell>
          <cell r="C631" t="str">
            <v>Missile weapon: Up to -5 to hit, same number added to AC</v>
          </cell>
          <cell r="D631" t="str">
            <v>Malhavoc</v>
          </cell>
          <cell r="E631" t="str">
            <v>www.montecook.com</v>
          </cell>
          <cell r="G631" t="str">
            <v>General</v>
          </cell>
          <cell r="H631">
            <v>0</v>
          </cell>
        </row>
        <row r="632">
          <cell r="A632" t="str">
            <v>Ranged Inspiration</v>
          </cell>
          <cell r="C632" t="str">
            <v>Double the range of any ranged bardic music abilities; Can be stacked, see ref.</v>
          </cell>
          <cell r="D632" t="str">
            <v>WotC</v>
          </cell>
          <cell r="E632" t="str">
            <v xml:space="preserve">ELH </v>
          </cell>
          <cell r="F632">
            <v>65</v>
          </cell>
          <cell r="G632" t="str">
            <v>Epic</v>
          </cell>
          <cell r="H632">
            <v>2</v>
          </cell>
          <cell r="I632" t="str">
            <v>Bardic Music class feature, Perform 25 ranks</v>
          </cell>
        </row>
        <row r="633">
          <cell r="A633" t="str">
            <v>Ranged Pin</v>
          </cell>
          <cell r="C633" t="str">
            <v>Ranged grapple vs. foe by pinning clothing to nearby wall, tree, other</v>
          </cell>
          <cell r="D633" t="str">
            <v>Piazo</v>
          </cell>
          <cell r="E633" t="str">
            <v>Dragon #274</v>
          </cell>
          <cell r="F633">
            <v>60</v>
          </cell>
          <cell r="G633" t="str">
            <v>General</v>
          </cell>
          <cell r="H633">
            <v>0</v>
          </cell>
        </row>
        <row r="634">
          <cell r="A634" t="str">
            <v>Ranged Sunder</v>
          </cell>
          <cell r="C634" t="str">
            <v>When using ranged weapons, Deal normal damage to objects</v>
          </cell>
          <cell r="D634" t="str">
            <v>Piazo</v>
          </cell>
          <cell r="E634" t="str">
            <v>Dragon #274</v>
          </cell>
          <cell r="F634">
            <v>60</v>
          </cell>
          <cell r="G634" t="str">
            <v>General</v>
          </cell>
          <cell r="H634">
            <v>0</v>
          </cell>
        </row>
        <row r="635">
          <cell r="A635" t="str">
            <v>Rapid Healing</v>
          </cell>
          <cell r="C635" t="str">
            <v>Recover hps &amp; ability damage at 2x the normal rate.</v>
          </cell>
          <cell r="D635" t="str">
            <v>AEG</v>
          </cell>
          <cell r="E635" t="str">
            <v xml:space="preserve">Merc </v>
          </cell>
          <cell r="F635">
            <v>66</v>
          </cell>
          <cell r="G635" t="str">
            <v>General</v>
          </cell>
          <cell r="H635">
            <v>2</v>
          </cell>
          <cell r="I635" t="str">
            <v>Iron Will, Toughness</v>
          </cell>
        </row>
        <row r="636">
          <cell r="A636" t="str">
            <v>Rapid Inspiration</v>
          </cell>
          <cell r="C636" t="str">
            <v>Can use bardic inspiration as a standard action; See ref.</v>
          </cell>
          <cell r="D636" t="str">
            <v>WotC</v>
          </cell>
          <cell r="E636" t="str">
            <v xml:space="preserve">ELH </v>
          </cell>
          <cell r="F636">
            <v>66</v>
          </cell>
          <cell r="G636" t="str">
            <v>Epic</v>
          </cell>
          <cell r="H636">
            <v>2</v>
          </cell>
          <cell r="I636" t="str">
            <v>Perform 25 ranks, Bardic Music class feature</v>
          </cell>
        </row>
        <row r="637">
          <cell r="A637" t="str">
            <v>Rapid Metabolism</v>
          </cell>
          <cell r="C637" t="str">
            <v>Naturally heal your standard heal rate + your CON Mod each day.</v>
          </cell>
          <cell r="D637" t="str">
            <v>WotC</v>
          </cell>
          <cell r="E637" t="str">
            <v xml:space="preserve">PsiHB </v>
          </cell>
          <cell r="F637">
            <v>29</v>
          </cell>
          <cell r="G637" t="str">
            <v>Psionic</v>
          </cell>
          <cell r="H637">
            <v>1</v>
          </cell>
          <cell r="I637" t="str">
            <v>Con 13+</v>
          </cell>
        </row>
        <row r="638">
          <cell r="A638" t="str">
            <v>Rapid Reload</v>
          </cell>
          <cell r="C638" t="str">
            <v>Load hand or light xbow as free action; hvy xbow as move-equiv. action.</v>
          </cell>
          <cell r="D638" t="str">
            <v>WotC</v>
          </cell>
          <cell r="E638" t="str">
            <v xml:space="preserve">SnF </v>
          </cell>
          <cell r="F638">
            <v>9</v>
          </cell>
          <cell r="G638" t="str">
            <v>General</v>
          </cell>
          <cell r="H638">
            <v>0</v>
          </cell>
        </row>
        <row r="639">
          <cell r="A639" t="str">
            <v>Rapid Shot</v>
          </cell>
          <cell r="C639" t="str">
            <v>Extra attack with ranged weapon; all attacks at -2.</v>
          </cell>
          <cell r="D639" t="str">
            <v>WotC</v>
          </cell>
          <cell r="E639" t="str">
            <v xml:space="preserve">PHB </v>
          </cell>
          <cell r="F639">
            <v>84</v>
          </cell>
          <cell r="G639" t="str">
            <v>General</v>
          </cell>
          <cell r="H639">
            <v>0</v>
          </cell>
        </row>
        <row r="640">
          <cell r="A640" t="str">
            <v>Rapid Siege Engine Use</v>
          </cell>
          <cell r="C640" t="str">
            <v>Move Action to stay an active combatant.</v>
          </cell>
          <cell r="D640" t="str">
            <v>Green Ronin</v>
          </cell>
          <cell r="E640" t="str">
            <v xml:space="preserve">HnH </v>
          </cell>
          <cell r="F640">
            <v>19</v>
          </cell>
          <cell r="G640" t="str">
            <v>General</v>
          </cell>
          <cell r="H640">
            <v>1</v>
          </cell>
          <cell r="I640" t="str">
            <v>BAB 5+, Profession (Siege Engineer) 5+ ranks</v>
          </cell>
        </row>
        <row r="641">
          <cell r="A641" t="str">
            <v>Ray Burst</v>
          </cell>
          <cell r="C641" t="str">
            <v>You change ray spell to a 30-foot radius burst centered on yourself.</v>
          </cell>
          <cell r="D641" t="str">
            <v>Piazo</v>
          </cell>
          <cell r="E641" t="str">
            <v>Dragon Annual #5</v>
          </cell>
          <cell r="F641">
            <v>26</v>
          </cell>
          <cell r="G641" t="str">
            <v>Metamagic</v>
          </cell>
          <cell r="H641">
            <v>0</v>
          </cell>
        </row>
        <row r="642">
          <cell r="A642" t="str">
            <v>Ray Coning</v>
          </cell>
          <cell r="C642" t="str">
            <v>You expand a ray spell to a 30-foot cone</v>
          </cell>
          <cell r="D642" t="str">
            <v>Piazo</v>
          </cell>
          <cell r="E642" t="str">
            <v>Dragon Annual #5</v>
          </cell>
          <cell r="F642">
            <v>26</v>
          </cell>
          <cell r="G642" t="str">
            <v>Metamagic</v>
          </cell>
          <cell r="H642">
            <v>0</v>
          </cell>
        </row>
        <row r="643">
          <cell r="A643" t="str">
            <v>Ray Extension</v>
          </cell>
          <cell r="C643" t="str">
            <v>You maintain a ray spell for an additional round</v>
          </cell>
          <cell r="D643" t="str">
            <v>Piazo</v>
          </cell>
          <cell r="E643" t="str">
            <v>Dragon Annual #5</v>
          </cell>
          <cell r="F643">
            <v>26</v>
          </cell>
          <cell r="G643" t="str">
            <v>Metamagic</v>
          </cell>
          <cell r="H643">
            <v>0</v>
          </cell>
        </row>
        <row r="644">
          <cell r="A644" t="str">
            <v>Ray Focus</v>
          </cell>
          <cell r="C644" t="str">
            <v>Your ray spells are more effective than normal; +2 to DC of all ray spells</v>
          </cell>
          <cell r="D644" t="str">
            <v>Piazo</v>
          </cell>
          <cell r="E644" t="str">
            <v>Dragon Annual #5</v>
          </cell>
          <cell r="F644">
            <v>26</v>
          </cell>
          <cell r="G644" t="str">
            <v>General</v>
          </cell>
          <cell r="H644">
            <v>0</v>
          </cell>
        </row>
        <row r="645">
          <cell r="A645" t="str">
            <v>Ray Splitting</v>
          </cell>
          <cell r="C645" t="str">
            <v>You can attack three adjacent targets with a ray spell</v>
          </cell>
          <cell r="D645" t="str">
            <v>Piazo</v>
          </cell>
          <cell r="E645" t="str">
            <v>Dragon Annual #5</v>
          </cell>
          <cell r="F645">
            <v>26</v>
          </cell>
          <cell r="G645" t="str">
            <v>Metamagic</v>
          </cell>
          <cell r="H645">
            <v>0</v>
          </cell>
        </row>
        <row r="646">
          <cell r="A646" t="str">
            <v>Reach Power</v>
          </cell>
          <cell r="C646" t="str">
            <v>Touch power becomes a ray (25'); +2 power points.</v>
          </cell>
          <cell r="D646" t="str">
            <v>Piazo</v>
          </cell>
          <cell r="E646" t="str">
            <v>Dragon #287</v>
          </cell>
          <cell r="F646">
            <v>55</v>
          </cell>
          <cell r="G646" t="str">
            <v>Metapsionic</v>
          </cell>
          <cell r="H646">
            <v>1</v>
          </cell>
          <cell r="I646" t="str">
            <v>Enlarge Power</v>
          </cell>
        </row>
        <row r="647">
          <cell r="A647" t="str">
            <v>Reach Spell</v>
          </cell>
          <cell r="C647" t="str">
            <v>Touch spell becomes a ray (30'); +2 spell levels</v>
          </cell>
          <cell r="D647" t="str">
            <v>WotC</v>
          </cell>
          <cell r="E647" t="str">
            <v xml:space="preserve">DotF </v>
          </cell>
          <cell r="F647">
            <v>20</v>
          </cell>
          <cell r="G647" t="str">
            <v>Metamagic</v>
          </cell>
          <cell r="H647">
            <v>0</v>
          </cell>
        </row>
        <row r="648">
          <cell r="A648" t="str">
            <v>Reactive Countersong</v>
          </cell>
          <cell r="C648" t="str">
            <v>Can begin a countersong at any time, even when not your turn; See ref.</v>
          </cell>
          <cell r="D648" t="str">
            <v>WotC</v>
          </cell>
          <cell r="E648" t="str">
            <v xml:space="preserve">ELH </v>
          </cell>
          <cell r="F648">
            <v>66</v>
          </cell>
          <cell r="G648" t="str">
            <v>Epic</v>
          </cell>
          <cell r="H648">
            <v>3</v>
          </cell>
          <cell r="I648" t="str">
            <v>Combat Reflexes, Perform 30 ranks, Bardic Music class feature</v>
          </cell>
        </row>
        <row r="649">
          <cell r="A649" t="str">
            <v>Reactive Counterspell</v>
          </cell>
          <cell r="C649" t="str">
            <v>Counterspell without a ready action (1/round)</v>
          </cell>
          <cell r="D649" t="str">
            <v>WotC</v>
          </cell>
          <cell r="E649" t="str">
            <v xml:space="preserve">MoF </v>
          </cell>
          <cell r="F649">
            <v>22</v>
          </cell>
          <cell r="G649" t="str">
            <v>General</v>
          </cell>
          <cell r="H649">
            <v>2</v>
          </cell>
          <cell r="I649" t="str">
            <v>Improved Counterspell, Improved Initiative</v>
          </cell>
        </row>
        <row r="650">
          <cell r="A650" t="str">
            <v>Redirect Attacks</v>
          </cell>
          <cell r="C650" t="str">
            <v>Gain +2 AC, ally -2 if within 5'.  Notice with Int check (DC 20).</v>
          </cell>
          <cell r="D650" t="str">
            <v>AEG</v>
          </cell>
          <cell r="E650" t="str">
            <v xml:space="preserve">Evil </v>
          </cell>
          <cell r="F650">
            <v>59</v>
          </cell>
          <cell r="G650" t="str">
            <v>General</v>
          </cell>
          <cell r="H650">
            <v>2</v>
          </cell>
          <cell r="I650" t="str">
            <v>Dodge</v>
          </cell>
        </row>
        <row r="651">
          <cell r="A651" t="str">
            <v>Reflect Arrows</v>
          </cell>
          <cell r="C651" t="str">
            <v>Reflect ranged attacks back to attacker at your base ranged attack bonus</v>
          </cell>
          <cell r="D651" t="str">
            <v>WotC</v>
          </cell>
          <cell r="E651" t="str">
            <v xml:space="preserve">ELH </v>
          </cell>
          <cell r="F651">
            <v>66</v>
          </cell>
          <cell r="G651" t="str">
            <v>Epic</v>
          </cell>
          <cell r="H651">
            <v>3</v>
          </cell>
          <cell r="I651" t="str">
            <v>Dex 25, Deflect Arrows, Improved Unarmed Strike</v>
          </cell>
        </row>
        <row r="652">
          <cell r="A652" t="str">
            <v>Regeneration</v>
          </cell>
          <cell r="C652" t="str">
            <v>Regenerate 1 hp/round, but not from fire, sunlight, or holy water.</v>
          </cell>
          <cell r="D652" t="str">
            <v>Green Ronin</v>
          </cell>
          <cell r="E652" t="str">
            <v xml:space="preserve">SCoN </v>
          </cell>
          <cell r="F652">
            <v>54</v>
          </cell>
          <cell r="G652" t="str">
            <v>Undead</v>
          </cell>
          <cell r="H652">
            <v>2</v>
          </cell>
          <cell r="I652" t="str">
            <v>Con --, The Dark Lady's Kiss</v>
          </cell>
        </row>
        <row r="653">
          <cell r="A653" t="str">
            <v>Rejuvenation</v>
          </cell>
          <cell r="C653" t="str">
            <v>Return from death 2d4 after slain if a level check (d20 + level or HD) against DC 16 is made.</v>
          </cell>
          <cell r="D653" t="str">
            <v>Green Ronin</v>
          </cell>
          <cell r="E653" t="str">
            <v xml:space="preserve">SCoN </v>
          </cell>
          <cell r="F653">
            <v>54</v>
          </cell>
          <cell r="G653" t="str">
            <v>Undead</v>
          </cell>
          <cell r="H653">
            <v>2</v>
          </cell>
          <cell r="I653" t="str">
            <v>Con --, Discorporate</v>
          </cell>
        </row>
        <row r="654">
          <cell r="A654" t="str">
            <v>Relentless</v>
          </cell>
          <cell r="C654" t="str">
            <v>Auto success on massive damage checks.  Fort DC 15 to take actions at 0 to -9 hps.  Still loose hps.</v>
          </cell>
          <cell r="D654" t="str">
            <v>AEG</v>
          </cell>
          <cell r="E654" t="str">
            <v xml:space="preserve">War </v>
          </cell>
          <cell r="F654">
            <v>47</v>
          </cell>
          <cell r="G654" t="str">
            <v>General</v>
          </cell>
          <cell r="H654">
            <v>2</v>
          </cell>
          <cell r="I654" t="str">
            <v>Con 13+, Too Tough to Die</v>
          </cell>
        </row>
        <row r="655">
          <cell r="A655" t="str">
            <v>Remain Conscious</v>
          </cell>
          <cell r="C655" t="str">
            <v>When at 0 HP, take one partial action every round until you reach -10 HP.</v>
          </cell>
          <cell r="D655" t="str">
            <v>WotC</v>
          </cell>
          <cell r="E655" t="str">
            <v xml:space="preserve">SnF </v>
          </cell>
          <cell r="F655">
            <v>9</v>
          </cell>
          <cell r="G655" t="str">
            <v>General</v>
          </cell>
          <cell r="H655">
            <v>0</v>
          </cell>
        </row>
        <row r="656">
          <cell r="A656" t="str">
            <v>Remote Casting</v>
          </cell>
          <cell r="C656" t="str">
            <v>+3 spell levels, can cast spell with a broken line of sight.  Spellcraft DC 25+spell lvl.</v>
          </cell>
          <cell r="D656" t="str">
            <v>Green Ronin</v>
          </cell>
          <cell r="E656" t="str">
            <v xml:space="preserve">HnH </v>
          </cell>
          <cell r="F656">
            <v>20</v>
          </cell>
          <cell r="G656" t="str">
            <v>Metamagic</v>
          </cell>
          <cell r="H656">
            <v>0</v>
          </cell>
          <cell r="I656" t="str">
            <v>Stonecunning, Intuit Direction 10+ ranks, Spellcraft 10+ ranks</v>
          </cell>
        </row>
        <row r="657">
          <cell r="A657" t="str">
            <v>Repeat Power</v>
          </cell>
          <cell r="C657" t="str">
            <v>Power is manifested again next round; +6 power points.</v>
          </cell>
          <cell r="D657" t="str">
            <v>Piazo</v>
          </cell>
          <cell r="E657" t="str">
            <v>Dragon #287</v>
          </cell>
          <cell r="F657">
            <v>56</v>
          </cell>
          <cell r="G657" t="str">
            <v>Metapsionic</v>
          </cell>
          <cell r="H657">
            <v>1</v>
          </cell>
          <cell r="I657" t="str">
            <v>Any other metapsionic feat</v>
          </cell>
        </row>
        <row r="658">
          <cell r="A658" t="str">
            <v>Repeat Spell</v>
          </cell>
          <cell r="C658" t="str">
            <v>Spell is cast again next round; +3 spell levels.</v>
          </cell>
          <cell r="D658" t="str">
            <v>WotC</v>
          </cell>
          <cell r="E658" t="str">
            <v xml:space="preserve">TnB </v>
          </cell>
          <cell r="F658">
            <v>41</v>
          </cell>
          <cell r="G658" t="str">
            <v>Metamagic</v>
          </cell>
          <cell r="H658">
            <v>0</v>
          </cell>
        </row>
        <row r="659">
          <cell r="A659" t="str">
            <v>Resculpt Mind</v>
          </cell>
          <cell r="C659" t="str">
            <v>Instead of gaining a new combat mode, gain a psionic, metapsionic, or item creation feat.</v>
          </cell>
          <cell r="D659" t="str">
            <v>Piazo</v>
          </cell>
          <cell r="E659" t="str">
            <v>Dragon #287</v>
          </cell>
          <cell r="F659">
            <v>56</v>
          </cell>
          <cell r="G659" t="str">
            <v>Psionic</v>
          </cell>
          <cell r="H659">
            <v>4</v>
          </cell>
          <cell r="I659" t="str">
            <v>Psion only, Spellcaster level 3rd+</v>
          </cell>
        </row>
        <row r="660">
          <cell r="A660" t="str">
            <v>Resist Poison</v>
          </cell>
          <cell r="C660" t="str">
            <v>+4 Fortitude save vs. poison (1st)</v>
          </cell>
          <cell r="D660" t="str">
            <v>WotC</v>
          </cell>
          <cell r="E660" t="str">
            <v xml:space="preserve">FRCS </v>
          </cell>
          <cell r="F660">
            <v>37</v>
          </cell>
          <cell r="G660" t="str">
            <v>General</v>
          </cell>
          <cell r="H660">
            <v>0</v>
          </cell>
        </row>
        <row r="661">
          <cell r="A661" t="str">
            <v>Resourceful</v>
          </cell>
          <cell r="C661" t="str">
            <v>Free action to grab an item out of a container</v>
          </cell>
          <cell r="D661" t="str">
            <v>AEG</v>
          </cell>
          <cell r="E661" t="str">
            <v xml:space="preserve">Dra </v>
          </cell>
          <cell r="F661">
            <v>31</v>
          </cell>
          <cell r="G661" t="str">
            <v>General</v>
          </cell>
          <cell r="H661">
            <v>0</v>
          </cell>
        </row>
        <row r="662">
          <cell r="A662" t="str">
            <v>Return Shot</v>
          </cell>
          <cell r="C662" t="str">
            <v>Return incoming ranged weapons back at the foe who launched them.</v>
          </cell>
          <cell r="D662" t="str">
            <v>WotC</v>
          </cell>
          <cell r="E662" t="str">
            <v xml:space="preserve">PsiHB </v>
          </cell>
          <cell r="F662">
            <v>29</v>
          </cell>
          <cell r="G662" t="str">
            <v>Psionic</v>
          </cell>
          <cell r="H662">
            <v>3</v>
          </cell>
          <cell r="I662" t="str">
            <v>Dex 13+, Point Blank Shot, Psionic Shot, reserve power points 5+</v>
          </cell>
        </row>
        <row r="663">
          <cell r="A663" t="str">
            <v>Revenant</v>
          </cell>
          <cell r="C663" t="str">
            <v>Rise as a revenant 1d6 days after you are slain.</v>
          </cell>
          <cell r="D663" t="str">
            <v>Green Ronin</v>
          </cell>
          <cell r="E663" t="str">
            <v xml:space="preserve">SCoN </v>
          </cell>
          <cell r="F663">
            <v>17</v>
          </cell>
          <cell r="G663" t="str">
            <v>General</v>
          </cell>
          <cell r="H663">
            <v>4</v>
          </cell>
          <cell r="I663" t="str">
            <v>Character Level 5+, Wis 15+, Iron Will  (Death knights don't need to take Iron Will)</v>
          </cell>
        </row>
        <row r="664">
          <cell r="A664" t="str">
            <v>Ride-By-Attack</v>
          </cell>
          <cell r="C664" t="str">
            <v>When on horseback and charging, Move, attack, move; no AoO.</v>
          </cell>
          <cell r="D664" t="str">
            <v>WotC</v>
          </cell>
          <cell r="E664" t="str">
            <v xml:space="preserve">PHB </v>
          </cell>
          <cell r="F664">
            <v>84</v>
          </cell>
          <cell r="G664" t="str">
            <v>General</v>
          </cell>
          <cell r="H664">
            <v>0</v>
          </cell>
        </row>
        <row r="665">
          <cell r="A665" t="str">
            <v>Righteous Strike</v>
          </cell>
          <cell r="C665" t="str">
            <v>Unarmed strikes are treated as lawful weapons (+2d6 to chaotic).  Doesn't stack</v>
          </cell>
          <cell r="D665" t="str">
            <v>WotC</v>
          </cell>
          <cell r="E665" t="str">
            <v xml:space="preserve">ELH </v>
          </cell>
          <cell r="F665">
            <v>66</v>
          </cell>
          <cell r="G665" t="str">
            <v>Epic</v>
          </cell>
          <cell r="H665">
            <v>4</v>
          </cell>
          <cell r="I665" t="str">
            <v>Wis 19, Improved Unarmed Strike, Stunning Fist, any Lawful alignment</v>
          </cell>
        </row>
        <row r="666">
          <cell r="A666" t="str">
            <v>Riposte</v>
          </cell>
          <cell r="C666" t="str">
            <v>Single extra attack once per combat.</v>
          </cell>
          <cell r="D666" t="str">
            <v>MGP</v>
          </cell>
          <cell r="E666" t="str">
            <v xml:space="preserve">TQR </v>
          </cell>
          <cell r="F666">
            <v>51</v>
          </cell>
          <cell r="G666" t="str">
            <v>General</v>
          </cell>
          <cell r="H666">
            <v>2</v>
          </cell>
          <cell r="I666" t="str">
            <v>BAB 3+, Improved Initiative</v>
          </cell>
        </row>
        <row r="667">
          <cell r="A667" t="str">
            <v>Rocklike</v>
          </cell>
          <cell r="C667" t="str">
            <v>+1 Natural AC</v>
          </cell>
          <cell r="D667" t="str">
            <v>Green Ronin</v>
          </cell>
          <cell r="E667" t="str">
            <v xml:space="preserve">HnH </v>
          </cell>
          <cell r="F667">
            <v>20</v>
          </cell>
          <cell r="G667" t="str">
            <v>Bloodgift</v>
          </cell>
          <cell r="H667">
            <v>1</v>
          </cell>
          <cell r="I667" t="str">
            <v>Stoneblood</v>
          </cell>
        </row>
        <row r="668">
          <cell r="A668" t="str">
            <v>Rope a Dope</v>
          </cell>
          <cell r="C668" t="str">
            <v>Miss 1st attack on purpose.  2nd attack gets a +6 bonus to hit.</v>
          </cell>
          <cell r="D668" t="str">
            <v>AEG</v>
          </cell>
          <cell r="E668" t="str">
            <v xml:space="preserve">War </v>
          </cell>
          <cell r="F668">
            <v>47</v>
          </cell>
          <cell r="G668" t="str">
            <v>General</v>
          </cell>
          <cell r="H668">
            <v>1</v>
          </cell>
          <cell r="I668" t="str">
            <v>Dex 13+</v>
          </cell>
        </row>
        <row r="669">
          <cell r="A669" t="str">
            <v>Ruinous Rage</v>
          </cell>
          <cell r="C669" t="str">
            <v>Ignore object hardness while raging.  Double Str modifier to checks made to burst items.</v>
          </cell>
          <cell r="D669" t="str">
            <v>WotC</v>
          </cell>
          <cell r="E669" t="str">
            <v xml:space="preserve">ELH </v>
          </cell>
          <cell r="F669">
            <v>66</v>
          </cell>
          <cell r="G669" t="str">
            <v>Epic</v>
          </cell>
          <cell r="H669">
            <v>4</v>
          </cell>
          <cell r="I669" t="str">
            <v>Str 25, Power Attack, Sunder, rage 5/day</v>
          </cell>
        </row>
        <row r="670">
          <cell r="A670" t="str">
            <v>Run</v>
          </cell>
          <cell r="C670" t="str">
            <v>x5 run speed (instead of x4).  Increase running jump by 25%.</v>
          </cell>
          <cell r="D670" t="str">
            <v>WotC</v>
          </cell>
          <cell r="E670" t="str">
            <v xml:space="preserve">PHB </v>
          </cell>
          <cell r="F670">
            <v>84</v>
          </cell>
          <cell r="G670" t="str">
            <v>General</v>
          </cell>
          <cell r="H670">
            <v>0</v>
          </cell>
        </row>
        <row r="671">
          <cell r="A671" t="str">
            <v>Rune Master</v>
          </cell>
          <cell r="C671" t="str">
            <v>Glyph/written spells +1 dmg per level (+5 max), +2 to DCs.</v>
          </cell>
          <cell r="D671" t="str">
            <v>BP</v>
          </cell>
          <cell r="E671" t="str">
            <v xml:space="preserve">InQ </v>
          </cell>
          <cell r="F671">
            <v>12</v>
          </cell>
          <cell r="G671" t="str">
            <v>Metamagic</v>
          </cell>
          <cell r="H671">
            <v>0</v>
          </cell>
          <cell r="I671" t="str">
            <v>Any Metamagic feat, Draft any written work</v>
          </cell>
        </row>
        <row r="672">
          <cell r="A672" t="str">
            <v>Sacred Spell</v>
          </cell>
          <cell r="C672" t="str">
            <v>Half damage is now sacred (divine) damage; +2 spell levels.</v>
          </cell>
          <cell r="D672" t="str">
            <v>WotC</v>
          </cell>
          <cell r="E672" t="str">
            <v xml:space="preserve">DotF </v>
          </cell>
          <cell r="F672">
            <v>20</v>
          </cell>
          <cell r="G672" t="str">
            <v>Metamagic</v>
          </cell>
          <cell r="H672">
            <v>0</v>
          </cell>
        </row>
        <row r="673">
          <cell r="A673" t="str">
            <v>Saddleback</v>
          </cell>
          <cell r="C673" t="str">
            <v>+3 bonus to all Ride checks</v>
          </cell>
          <cell r="D673" t="str">
            <v>WotC</v>
          </cell>
          <cell r="E673" t="str">
            <v xml:space="preserve">FRCS </v>
          </cell>
          <cell r="F673">
            <v>37</v>
          </cell>
          <cell r="G673" t="str">
            <v>Fighter</v>
          </cell>
          <cell r="H673">
            <v>0</v>
          </cell>
        </row>
        <row r="674">
          <cell r="A674" t="str">
            <v>Sanctum Spell</v>
          </cell>
          <cell r="C674" t="str">
            <v>+1 caster level in sanctum, -1 otherwise.</v>
          </cell>
          <cell r="D674" t="str">
            <v>WotC</v>
          </cell>
          <cell r="E674" t="str">
            <v xml:space="preserve">TnB </v>
          </cell>
          <cell r="F674">
            <v>41</v>
          </cell>
          <cell r="G674" t="str">
            <v>Metamagic</v>
          </cell>
          <cell r="H674">
            <v>0</v>
          </cell>
        </row>
        <row r="675">
          <cell r="A675" t="str">
            <v>Scent of the Beast</v>
          </cell>
          <cell r="C675" t="str">
            <v>As per the Scent special ability in the MM.</v>
          </cell>
          <cell r="D675" t="str">
            <v>AEG</v>
          </cell>
          <cell r="E675" t="str">
            <v xml:space="preserve">Merc </v>
          </cell>
          <cell r="F675">
            <v>66</v>
          </cell>
          <cell r="G675" t="str">
            <v>General</v>
          </cell>
          <cell r="H675">
            <v>2</v>
          </cell>
          <cell r="I675" t="str">
            <v>Wis 13+, Track, Wilderness Lore 10+ ranks</v>
          </cell>
        </row>
        <row r="676">
          <cell r="A676" t="str">
            <v>School Focus</v>
          </cell>
          <cell r="C676" t="str">
            <v>Prepare 1 spell/day from the chosen school as if it were 1 level lower.</v>
          </cell>
          <cell r="D676" t="str">
            <v>AEG</v>
          </cell>
          <cell r="E676" t="str">
            <v xml:space="preserve">Merc </v>
          </cell>
          <cell r="F676">
            <v>66</v>
          </cell>
          <cell r="G676" t="str">
            <v>Metamagic</v>
          </cell>
          <cell r="H676">
            <v>2</v>
          </cell>
          <cell r="I676" t="str">
            <v>Wizard Level 3+</v>
          </cell>
        </row>
        <row r="677">
          <cell r="A677" t="str">
            <v>Scribe Epic Scroll (I)</v>
          </cell>
          <cell r="C677" t="str">
            <v>Can scribe Epic scrolls (10+ level spells and/or caster level 21+)</v>
          </cell>
          <cell r="D677" t="str">
            <v>WotC</v>
          </cell>
          <cell r="E677" t="str">
            <v xml:space="preserve">ELH </v>
          </cell>
          <cell r="F677">
            <v>66</v>
          </cell>
          <cell r="G677" t="str">
            <v>Epic</v>
          </cell>
          <cell r="H677">
            <v>3</v>
          </cell>
          <cell r="I677" t="str">
            <v>Scribe Scroll, Knowledge (arcana) 24 ranks, Spellcraft 24 ranks</v>
          </cell>
        </row>
        <row r="678">
          <cell r="A678" t="str">
            <v>Scribe Scroll</v>
          </cell>
          <cell r="C678" t="str">
            <v>Create a scroll; XP, gold cost.</v>
          </cell>
          <cell r="D678" t="str">
            <v>WotC</v>
          </cell>
          <cell r="E678" t="str">
            <v xml:space="preserve">PHB </v>
          </cell>
          <cell r="F678">
            <v>84</v>
          </cell>
          <cell r="G678" t="str">
            <v>Item Creation</v>
          </cell>
          <cell r="H678">
            <v>0</v>
          </cell>
        </row>
        <row r="679">
          <cell r="A679" t="str">
            <v>Scribe Tattoo</v>
          </cell>
          <cell r="C679" t="str">
            <v>Create psionic tattoos which store psionic powers in their designs.</v>
          </cell>
          <cell r="D679" t="str">
            <v>WotC</v>
          </cell>
          <cell r="E679" t="str">
            <v xml:space="preserve">PsiHB </v>
          </cell>
          <cell r="F679">
            <v>29</v>
          </cell>
          <cell r="G679" t="str">
            <v>Item Creation</v>
          </cell>
          <cell r="H679">
            <v>1</v>
          </cell>
          <cell r="I679" t="str">
            <v>Spellcaster level 3rd+</v>
          </cell>
        </row>
        <row r="680">
          <cell r="A680" t="str">
            <v>Sculpt Power</v>
          </cell>
          <cell r="C680" t="str">
            <v>Change area of effect to ball, cone, or cylinder; +2 power points.</v>
          </cell>
          <cell r="D680" t="str">
            <v>Piazo</v>
          </cell>
          <cell r="E680" t="str">
            <v>Dragon #287</v>
          </cell>
          <cell r="F680">
            <v>56</v>
          </cell>
          <cell r="G680" t="str">
            <v>Metapsionic</v>
          </cell>
          <cell r="H680">
            <v>1</v>
          </cell>
          <cell r="I680" t="str">
            <v>Any other metapsionic feat</v>
          </cell>
        </row>
        <row r="681">
          <cell r="A681" t="str">
            <v>Sculpt Spell</v>
          </cell>
          <cell r="C681" t="str">
            <v>Change area of effect to ball, cone, or cylinder; +1 spell level.</v>
          </cell>
          <cell r="D681" t="str">
            <v>WotC</v>
          </cell>
          <cell r="E681" t="str">
            <v xml:space="preserve">TnB </v>
          </cell>
          <cell r="F681">
            <v>42</v>
          </cell>
          <cell r="G681" t="str">
            <v>Metamagic</v>
          </cell>
          <cell r="H681">
            <v>0</v>
          </cell>
        </row>
        <row r="682">
          <cell r="A682" t="str">
            <v>Seaborn Sorcery</v>
          </cell>
          <cell r="C682" t="str">
            <v>Use Str instead of Cha for spell casting.  (1st level only.)</v>
          </cell>
          <cell r="D682" t="str">
            <v>Green Ronin</v>
          </cell>
          <cell r="E682" t="str">
            <v xml:space="preserve">HnH </v>
          </cell>
          <cell r="F682">
            <v>20</v>
          </cell>
          <cell r="G682" t="str">
            <v>General</v>
          </cell>
          <cell r="H682">
            <v>2</v>
          </cell>
          <cell r="I682" t="str">
            <v>Dwarf, Str 13+</v>
          </cell>
        </row>
        <row r="683">
          <cell r="A683" t="str">
            <v>Self-Concealment</v>
          </cell>
          <cell r="C683" t="str">
            <v>Gain 1/4 concealment vs. attacks against you; Can be stacked to 50%, see ref.</v>
          </cell>
          <cell r="D683" t="str">
            <v>WotC</v>
          </cell>
          <cell r="E683" t="str">
            <v xml:space="preserve">ELH </v>
          </cell>
          <cell r="F683">
            <v>66</v>
          </cell>
          <cell r="G683" t="str">
            <v>Epic</v>
          </cell>
          <cell r="H683">
            <v>4</v>
          </cell>
          <cell r="I683" t="str">
            <v>Dex 30, Hide 30 ranks, Tumble 30 ranks, Improved Evasion</v>
          </cell>
        </row>
        <row r="684">
          <cell r="A684" t="str">
            <v>Selune's Radiance</v>
          </cell>
          <cell r="C684" t="str">
            <v>Low-Light vision (or, double range)</v>
          </cell>
          <cell r="D684" t="str">
            <v>WotC</v>
          </cell>
          <cell r="E684" t="str">
            <v xml:space="preserve">MoF </v>
          </cell>
          <cell r="F684">
            <v>30</v>
          </cell>
          <cell r="G684" t="str">
            <v>Harper Priest</v>
          </cell>
          <cell r="H684">
            <v>3</v>
          </cell>
          <cell r="I684" t="str">
            <v>Harper Priest level + Wis Bonus: 8+</v>
          </cell>
        </row>
        <row r="685">
          <cell r="A685" t="str">
            <v>Sense Life</v>
          </cell>
          <cell r="C685" t="str">
            <v>See p. 17</v>
          </cell>
          <cell r="D685" t="str">
            <v>Green Ronin</v>
          </cell>
          <cell r="E685" t="str">
            <v xml:space="preserve">SCoN </v>
          </cell>
          <cell r="F685">
            <v>17</v>
          </cell>
          <cell r="G685" t="str">
            <v>General</v>
          </cell>
          <cell r="H685">
            <v>1</v>
          </cell>
          <cell r="I685" t="str">
            <v>Wis 12+, Concentration 3+  ranks</v>
          </cell>
        </row>
        <row r="686">
          <cell r="A686" t="str">
            <v>Sense Undead</v>
          </cell>
          <cell r="C686" t="str">
            <v>See p. 17</v>
          </cell>
          <cell r="D686" t="str">
            <v>Green Ronin</v>
          </cell>
          <cell r="E686" t="str">
            <v xml:space="preserve">SCoN </v>
          </cell>
          <cell r="F686">
            <v>17</v>
          </cell>
          <cell r="G686" t="str">
            <v>General</v>
          </cell>
          <cell r="H686">
            <v>1</v>
          </cell>
          <cell r="I686" t="str">
            <v>Arcane Spellcaster, Concentration 4+  ranks, Sense Life</v>
          </cell>
        </row>
        <row r="687">
          <cell r="A687" t="str">
            <v>Sensitive</v>
          </cell>
          <cell r="C687" t="str">
            <v>Spot check (DC 20) to detect magic that has been cast in the last 2 hours.</v>
          </cell>
          <cell r="D687" t="str">
            <v>AEG</v>
          </cell>
          <cell r="E687" t="str">
            <v xml:space="preserve">Merc </v>
          </cell>
          <cell r="F687">
            <v>67</v>
          </cell>
          <cell r="G687" t="str">
            <v>General</v>
          </cell>
          <cell r="H687">
            <v>1</v>
          </cell>
          <cell r="I687" t="str">
            <v>Wis 13+</v>
          </cell>
        </row>
        <row r="688">
          <cell r="A688" t="str">
            <v>Shadow</v>
          </cell>
          <cell r="C688" t="str">
            <v>Tracking for the city.  See p, 37-38.</v>
          </cell>
          <cell r="D688" t="str">
            <v>FFG</v>
          </cell>
          <cell r="E688" t="str">
            <v xml:space="preserve">TnT </v>
          </cell>
          <cell r="F688">
            <v>37</v>
          </cell>
          <cell r="G688" t="str">
            <v>General</v>
          </cell>
          <cell r="H688">
            <v>0</v>
          </cell>
        </row>
        <row r="689">
          <cell r="A689" t="str">
            <v>Shadow Focus</v>
          </cell>
          <cell r="C689" t="str">
            <v>+2 to DC of spells with the "shadow" descriptor.</v>
          </cell>
          <cell r="D689" t="str">
            <v>Green Ronin</v>
          </cell>
          <cell r="E689" t="str">
            <v xml:space="preserve">AH </v>
          </cell>
          <cell r="F689">
            <v>20</v>
          </cell>
          <cell r="G689" t="str">
            <v>General</v>
          </cell>
          <cell r="H689">
            <v>1</v>
          </cell>
          <cell r="I689" t="str">
            <v>Spell Focus</v>
          </cell>
        </row>
        <row r="690">
          <cell r="A690" t="str">
            <v>Shadow Weave Magic</v>
          </cell>
          <cell r="C690" t="str">
            <v>Cast spells using the Shadow Weave, instead of the Weave</v>
          </cell>
          <cell r="D690" t="str">
            <v>WotC</v>
          </cell>
          <cell r="E690" t="str">
            <v xml:space="preserve">FRCS </v>
          </cell>
          <cell r="F690">
            <v>37</v>
          </cell>
          <cell r="G690" t="str">
            <v>General</v>
          </cell>
          <cell r="H690">
            <v>2</v>
          </cell>
          <cell r="I690" t="str">
            <v>Wis 13+ or patron diety (Shar)</v>
          </cell>
        </row>
        <row r="691">
          <cell r="A691" t="str">
            <v>Shadowblend</v>
          </cell>
          <cell r="C691" t="str">
            <v>Concealment from shadows 1 step better.</v>
          </cell>
          <cell r="D691" t="str">
            <v>Green Ronin</v>
          </cell>
          <cell r="E691" t="str">
            <v xml:space="preserve">HnH </v>
          </cell>
          <cell r="F691">
            <v>20</v>
          </cell>
          <cell r="G691" t="str">
            <v>Bloodgift</v>
          </cell>
          <cell r="H691">
            <v>1</v>
          </cell>
          <cell r="I691" t="str">
            <v>Deepblood, Hide 5+ ranks</v>
          </cell>
        </row>
        <row r="692">
          <cell r="A692" t="str">
            <v>Sharp-Shooting</v>
          </cell>
          <cell r="C692" t="str">
            <v>+2 to ranged attacks vs. targets w/ cover.</v>
          </cell>
          <cell r="D692" t="str">
            <v>WotC</v>
          </cell>
          <cell r="E692" t="str">
            <v xml:space="preserve">SnF </v>
          </cell>
          <cell r="F692">
            <v>9</v>
          </cell>
          <cell r="G692" t="str">
            <v>General</v>
          </cell>
          <cell r="H692">
            <v>0</v>
          </cell>
        </row>
        <row r="693">
          <cell r="A693" t="str">
            <v>Shattering Strike</v>
          </cell>
          <cell r="C693" t="str">
            <v>Make a Concentration check instead of Str check to break an object; See ref.</v>
          </cell>
          <cell r="D693" t="str">
            <v>WotC</v>
          </cell>
          <cell r="E693" t="str">
            <v xml:space="preserve">ELH </v>
          </cell>
          <cell r="F693">
            <v>66</v>
          </cell>
          <cell r="G693" t="str">
            <v>Epic</v>
          </cell>
          <cell r="H693">
            <v>4</v>
          </cell>
          <cell r="I693" t="str">
            <v>Epic Weapon Focus (unarmed strike), Weapon Focus (unarmed strike), Concentration 25 ranks, Ki strike +3</v>
          </cell>
        </row>
        <row r="694">
          <cell r="A694" t="str">
            <v>Shield Charge</v>
          </cell>
          <cell r="C694" t="str">
            <v>When charging, shield bash does double normal damage</v>
          </cell>
          <cell r="D694" t="str">
            <v>WotC</v>
          </cell>
          <cell r="E694" t="str">
            <v xml:space="preserve">DotF </v>
          </cell>
          <cell r="F694">
            <v>20</v>
          </cell>
          <cell r="G694" t="str">
            <v>General</v>
          </cell>
          <cell r="H694">
            <v>0</v>
          </cell>
        </row>
        <row r="695">
          <cell r="A695" t="str">
            <v>Shield Expert</v>
          </cell>
          <cell r="C695" t="str">
            <v>Retain shield bonus when using for a shield bash.</v>
          </cell>
          <cell r="D695" t="str">
            <v>WotC</v>
          </cell>
          <cell r="E695" t="str">
            <v xml:space="preserve">SnF </v>
          </cell>
          <cell r="F695">
            <v>9</v>
          </cell>
          <cell r="G695" t="str">
            <v>General</v>
          </cell>
          <cell r="H695">
            <v>0</v>
          </cell>
        </row>
        <row r="696">
          <cell r="A696" t="str">
            <v>Shield Focus</v>
          </cell>
          <cell r="C696" t="str">
            <v>+1 dodge bonus to AC when using a shield.  Armor check penalty improves by 1.</v>
          </cell>
          <cell r="D696" t="str">
            <v>AEG</v>
          </cell>
          <cell r="E696" t="str">
            <v xml:space="preserve">Merc </v>
          </cell>
          <cell r="F696">
            <v>67</v>
          </cell>
          <cell r="G696" t="str">
            <v>Fighter</v>
          </cell>
          <cell r="H696">
            <v>0</v>
          </cell>
          <cell r="I696" t="str">
            <v>Shield Proficiency</v>
          </cell>
        </row>
        <row r="697">
          <cell r="A697" t="str">
            <v>Shield Proficiency</v>
          </cell>
          <cell r="C697" t="str">
            <v>Proficient with all shields.</v>
          </cell>
          <cell r="D697" t="str">
            <v>WotC</v>
          </cell>
          <cell r="E697" t="str">
            <v xml:space="preserve">PHB </v>
          </cell>
          <cell r="F697">
            <v>85</v>
          </cell>
          <cell r="G697" t="str">
            <v>General</v>
          </cell>
          <cell r="H697">
            <v>0</v>
          </cell>
        </row>
        <row r="698">
          <cell r="A698" t="str">
            <v>Shield Wall</v>
          </cell>
          <cell r="C698" t="str">
            <v>When adjacent to an ally with this feat, you both gain a +2 bonus to AC.</v>
          </cell>
          <cell r="D698" t="str">
            <v>Green Ronin</v>
          </cell>
          <cell r="E698" t="str">
            <v xml:space="preserve">HnH </v>
          </cell>
          <cell r="F698">
            <v>20</v>
          </cell>
          <cell r="G698" t="str">
            <v>General</v>
          </cell>
          <cell r="H698">
            <v>1</v>
          </cell>
          <cell r="I698" t="str">
            <v>Shield Proficiency</v>
          </cell>
        </row>
        <row r="699">
          <cell r="A699" t="str">
            <v>Shot on the Run</v>
          </cell>
          <cell r="C699" t="str">
            <v>Move both before and after shooting your ranged weapon.</v>
          </cell>
          <cell r="D699" t="str">
            <v>WotC</v>
          </cell>
          <cell r="E699" t="str">
            <v xml:space="preserve">PHB </v>
          </cell>
          <cell r="F699">
            <v>85</v>
          </cell>
          <cell r="G699" t="str">
            <v>General</v>
          </cell>
          <cell r="H699">
            <v>0</v>
          </cell>
        </row>
        <row r="700">
          <cell r="A700" t="str">
            <v>Show of Faith</v>
          </cell>
          <cell r="C700" t="str">
            <v>Duplicates clerical turning with some exceptions.  See book.</v>
          </cell>
          <cell r="D700" t="str">
            <v>AEG</v>
          </cell>
          <cell r="E700" t="str">
            <v xml:space="preserve">Undead </v>
          </cell>
          <cell r="F700">
            <v>28</v>
          </cell>
          <cell r="G700" t="str">
            <v>General</v>
          </cell>
          <cell r="H700">
            <v>2</v>
          </cell>
          <cell r="I700" t="str">
            <v>Wis 13+, Any Good</v>
          </cell>
        </row>
        <row r="701">
          <cell r="A701" t="str">
            <v>Sign Language</v>
          </cell>
          <cell r="C701" t="str">
            <v>+4 bonus to Innuendo checks, gains as class skill.</v>
          </cell>
          <cell r="D701" t="str">
            <v>AEG</v>
          </cell>
          <cell r="E701" t="str">
            <v xml:space="preserve">Merc </v>
          </cell>
          <cell r="F701">
            <v>68</v>
          </cell>
          <cell r="G701" t="str">
            <v>General</v>
          </cell>
          <cell r="H701">
            <v>0</v>
          </cell>
        </row>
        <row r="702">
          <cell r="A702" t="str">
            <v>Signature Skill</v>
          </cell>
          <cell r="C702" t="str">
            <v>Cross-class skills is made into a class skill.</v>
          </cell>
          <cell r="D702" t="str">
            <v>FFG</v>
          </cell>
          <cell r="E702" t="str">
            <v xml:space="preserve">TnT </v>
          </cell>
          <cell r="F702">
            <v>38</v>
          </cell>
          <cell r="G702" t="str">
            <v>General</v>
          </cell>
          <cell r="H702">
            <v>0</v>
          </cell>
        </row>
        <row r="703">
          <cell r="A703" t="str">
            <v>Signature Spell</v>
          </cell>
          <cell r="C703" t="str">
            <v>Convert prepared spells into signature spell</v>
          </cell>
          <cell r="D703" t="str">
            <v>WotC</v>
          </cell>
          <cell r="E703" t="str">
            <v xml:space="preserve">FRCS </v>
          </cell>
          <cell r="F703">
            <v>37</v>
          </cell>
          <cell r="G703" t="str">
            <v>General</v>
          </cell>
          <cell r="H703">
            <v>1</v>
          </cell>
          <cell r="I703" t="str">
            <v>Spell Mastery</v>
          </cell>
        </row>
        <row r="704">
          <cell r="A704" t="str">
            <v>Signature Weapon</v>
          </cell>
          <cell r="C704" t="str">
            <v>+2 bonus to hit with a single chosen masterwork weapon.</v>
          </cell>
          <cell r="D704" t="str">
            <v>AEG</v>
          </cell>
          <cell r="E704" t="str">
            <v xml:space="preserve">Merc </v>
          </cell>
          <cell r="F704">
            <v>67</v>
          </cell>
          <cell r="G704" t="str">
            <v>Fighter</v>
          </cell>
          <cell r="H704">
            <v>1</v>
          </cell>
          <cell r="I704" t="str">
            <v>BAB 6+, Proficiency with Weapon</v>
          </cell>
        </row>
        <row r="705">
          <cell r="A705" t="str">
            <v>Silent Spell</v>
          </cell>
          <cell r="C705" t="str">
            <v>Cast a spell without verbal components; +1 spell levels.</v>
          </cell>
          <cell r="D705" t="str">
            <v>WotC</v>
          </cell>
          <cell r="E705" t="str">
            <v xml:space="preserve">PHB </v>
          </cell>
          <cell r="F705">
            <v>85</v>
          </cell>
          <cell r="G705" t="str">
            <v>Metamagic</v>
          </cell>
          <cell r="H705">
            <v>0</v>
          </cell>
        </row>
        <row r="706">
          <cell r="A706" t="str">
            <v>Silvanus's Staff</v>
          </cell>
          <cell r="C706" t="str">
            <v>Weapon Focus (Quarterstaff)</v>
          </cell>
          <cell r="D706" t="str">
            <v>WotC</v>
          </cell>
          <cell r="E706" t="str">
            <v xml:space="preserve">MoF </v>
          </cell>
          <cell r="F706">
            <v>30</v>
          </cell>
          <cell r="G706" t="str">
            <v>Harper Priest</v>
          </cell>
          <cell r="H706">
            <v>2</v>
          </cell>
          <cell r="I706" t="str">
            <v>Harper Priest level + Wis Bonus: 2+</v>
          </cell>
        </row>
        <row r="707">
          <cell r="A707" t="str">
            <v>Silver Palm</v>
          </cell>
          <cell r="C707" t="str">
            <v>+2 bonus to Appraise and Bluff checks</v>
          </cell>
          <cell r="D707" t="str">
            <v>WotC</v>
          </cell>
          <cell r="E707" t="str">
            <v xml:space="preserve">FRCS </v>
          </cell>
          <cell r="F707">
            <v>37</v>
          </cell>
          <cell r="G707" t="str">
            <v>General</v>
          </cell>
          <cell r="H707">
            <v>0</v>
          </cell>
        </row>
        <row r="708">
          <cell r="A708" t="str">
            <v>Simple Weapon Proficiency</v>
          </cell>
          <cell r="C708" t="str">
            <v>Weapon proficiency with all simple weapons.</v>
          </cell>
          <cell r="D708" t="str">
            <v>WotC</v>
          </cell>
          <cell r="E708" t="str">
            <v xml:space="preserve">PHB </v>
          </cell>
          <cell r="F708">
            <v>85</v>
          </cell>
          <cell r="G708" t="str">
            <v>General</v>
          </cell>
          <cell r="H708">
            <v>0</v>
          </cell>
        </row>
        <row r="709">
          <cell r="A709" t="str">
            <v>Sixth Sense</v>
          </cell>
          <cell r="C709" t="str">
            <v>Spot check to detect incorporeal creatures (DC 30) or scrying (DC 35) within 30'</v>
          </cell>
          <cell r="D709" t="str">
            <v>AEG</v>
          </cell>
          <cell r="E709" t="str">
            <v xml:space="preserve">Undead </v>
          </cell>
          <cell r="F709">
            <v>28</v>
          </cell>
          <cell r="G709" t="str">
            <v>General</v>
          </cell>
          <cell r="H709">
            <v>1</v>
          </cell>
          <cell r="I709" t="str">
            <v>Alertness</v>
          </cell>
        </row>
        <row r="710">
          <cell r="A710" t="str">
            <v>Skill Focus</v>
          </cell>
          <cell r="C710" t="str">
            <v>+2 bonus to specific skill.</v>
          </cell>
          <cell r="D710" t="str">
            <v>WotC</v>
          </cell>
          <cell r="E710" t="str">
            <v xml:space="preserve">PHB </v>
          </cell>
          <cell r="F710">
            <v>85</v>
          </cell>
          <cell r="G710" t="str">
            <v>General</v>
          </cell>
          <cell r="H710">
            <v>0</v>
          </cell>
        </row>
        <row r="711">
          <cell r="A711" t="str">
            <v>Skybond</v>
          </cell>
          <cell r="C711" t="str">
            <v>Gain air subtype.</v>
          </cell>
          <cell r="D711" t="str">
            <v>Green Ronin</v>
          </cell>
          <cell r="E711" t="str">
            <v xml:space="preserve">HnH </v>
          </cell>
          <cell r="F711">
            <v>20</v>
          </cell>
          <cell r="G711" t="str">
            <v>Bonding</v>
          </cell>
          <cell r="H711">
            <v>1</v>
          </cell>
          <cell r="I711" t="str">
            <v>Bonding Ritual, Lightning Reflexes</v>
          </cell>
        </row>
        <row r="712">
          <cell r="A712" t="str">
            <v>Skyborn Sorcery</v>
          </cell>
          <cell r="C712" t="str">
            <v>Use Wis instead of Cha for spell casting.  (1st level only.)</v>
          </cell>
          <cell r="D712" t="str">
            <v>Green Ronin</v>
          </cell>
          <cell r="E712" t="str">
            <v xml:space="preserve">HnH </v>
          </cell>
          <cell r="F712">
            <v>20</v>
          </cell>
          <cell r="G712" t="str">
            <v>General</v>
          </cell>
          <cell r="H712">
            <v>2</v>
          </cell>
          <cell r="I712" t="str">
            <v>Dwarf, Wis 13+</v>
          </cell>
        </row>
        <row r="713">
          <cell r="A713" t="str">
            <v>Skystride</v>
          </cell>
          <cell r="C713" t="e">
            <v>#REF!</v>
          </cell>
          <cell r="D713" t="str">
            <v>Green Ronin</v>
          </cell>
          <cell r="E713" t="str">
            <v xml:space="preserve">HnH </v>
          </cell>
          <cell r="F713">
            <v>20</v>
          </cell>
          <cell r="G713" t="str">
            <v>Bonding</v>
          </cell>
          <cell r="H713">
            <v>2</v>
          </cell>
          <cell r="I713" t="str">
            <v>Bonding Ritual, Skybond, Spring Attack, Jump 10+ ranks</v>
          </cell>
        </row>
        <row r="714">
          <cell r="A714" t="str">
            <v>Smooth Operator</v>
          </cell>
          <cell r="C714" t="str">
            <v>+2 to Cha based checks with opposite sex, 1 in 10 for someone of the same sex.</v>
          </cell>
          <cell r="D714" t="str">
            <v>BP</v>
          </cell>
          <cell r="E714" t="str">
            <v xml:space="preserve">InQ </v>
          </cell>
          <cell r="F714">
            <v>12</v>
          </cell>
          <cell r="G714" t="str">
            <v>General</v>
          </cell>
          <cell r="H714">
            <v>2</v>
          </cell>
          <cell r="I714" t="str">
            <v>Cha 17+, Perform (acting, poetry, or instrument) 3+ ranks</v>
          </cell>
        </row>
        <row r="715">
          <cell r="A715" t="str">
            <v>Smooth Talk</v>
          </cell>
          <cell r="C715" t="str">
            <v>+2 bonus to Diplomacy and Sense Motive checks</v>
          </cell>
          <cell r="D715" t="str">
            <v>WotC</v>
          </cell>
          <cell r="E715" t="str">
            <v xml:space="preserve">FRCS </v>
          </cell>
          <cell r="F715">
            <v>37</v>
          </cell>
          <cell r="G715" t="str">
            <v>General</v>
          </cell>
          <cell r="H715">
            <v>0</v>
          </cell>
        </row>
        <row r="716">
          <cell r="A716" t="str">
            <v>Snake Blood</v>
          </cell>
          <cell r="C716" t="str">
            <v>+2 Fortitude vs. poison; +1 bonus on Reflex saves (1st)</v>
          </cell>
          <cell r="D716" t="str">
            <v>WotC</v>
          </cell>
          <cell r="E716" t="str">
            <v xml:space="preserve">FRCS </v>
          </cell>
          <cell r="F716">
            <v>38</v>
          </cell>
          <cell r="G716" t="str">
            <v>General</v>
          </cell>
          <cell r="H716">
            <v>0</v>
          </cell>
        </row>
        <row r="717">
          <cell r="A717" t="str">
            <v>Snatch *</v>
          </cell>
          <cell r="C717" t="str">
            <v>A creature that hits with a claw or bite may initiate a grapple, as Improved Grab.</v>
          </cell>
          <cell r="D717" t="str">
            <v>WotC</v>
          </cell>
          <cell r="E717" t="str">
            <v xml:space="preserve">MM </v>
          </cell>
          <cell r="F717">
            <v>62</v>
          </cell>
          <cell r="G717" t="str">
            <v>Dragon</v>
          </cell>
          <cell r="H717">
            <v>0</v>
          </cell>
        </row>
        <row r="718">
          <cell r="A718" t="str">
            <v>Snatch Arrows</v>
          </cell>
          <cell r="C718" t="str">
            <v>Catch weapon instead of deflecting; must have one hand free; 1 / rnd.</v>
          </cell>
          <cell r="D718" t="str">
            <v>WotC</v>
          </cell>
          <cell r="E718" t="str">
            <v xml:space="preserve">SnF </v>
          </cell>
          <cell r="F718">
            <v>9</v>
          </cell>
          <cell r="G718" t="str">
            <v>General</v>
          </cell>
          <cell r="H718">
            <v>0</v>
          </cell>
        </row>
        <row r="719">
          <cell r="A719" t="str">
            <v>Sneak Attack of Opportunity</v>
          </cell>
          <cell r="C719" t="str">
            <v>Attacks of opportunity you make are sneak attacks</v>
          </cell>
          <cell r="D719" t="str">
            <v>WotC</v>
          </cell>
          <cell r="E719" t="str">
            <v xml:space="preserve">ELH </v>
          </cell>
          <cell r="F719">
            <v>66</v>
          </cell>
          <cell r="G719" t="str">
            <v>Epic</v>
          </cell>
          <cell r="H719">
            <v>2</v>
          </cell>
          <cell r="I719" t="str">
            <v>Sneak Attack +8d6, Opportunist class feature</v>
          </cell>
        </row>
        <row r="720">
          <cell r="A720" t="str">
            <v>Sniper</v>
          </cell>
          <cell r="C720" t="str">
            <v>Max ranged sneak attack range increased to 90'.</v>
          </cell>
          <cell r="D720" t="str">
            <v>AEG</v>
          </cell>
          <cell r="E720" t="str">
            <v xml:space="preserve">Merc </v>
          </cell>
          <cell r="F720">
            <v>68</v>
          </cell>
          <cell r="G720" t="str">
            <v>General</v>
          </cell>
          <cell r="H720">
            <v>1</v>
          </cell>
          <cell r="I720" t="str">
            <v>Improved Ranged Sneak Attack</v>
          </cell>
        </row>
        <row r="721">
          <cell r="A721" t="str">
            <v>Social Scourge</v>
          </cell>
          <cell r="C721" t="str">
            <v>Opposed diplomacy check to give someone a -5 penalty to their check.</v>
          </cell>
          <cell r="D721" t="str">
            <v>AEG</v>
          </cell>
          <cell r="E721" t="str">
            <v xml:space="preserve">Dra </v>
          </cell>
          <cell r="F721">
            <v>31</v>
          </cell>
          <cell r="G721" t="str">
            <v>General</v>
          </cell>
          <cell r="H721">
            <v>1</v>
          </cell>
          <cell r="I721" t="str">
            <v>Cha 13+</v>
          </cell>
        </row>
        <row r="722">
          <cell r="A722" t="str">
            <v>Soul of Iron</v>
          </cell>
          <cell r="C722" t="str">
            <v xml:space="preserve">Gain Iron-souled template 1/day for Con bonus rounds. </v>
          </cell>
          <cell r="D722" t="str">
            <v>Green Ronin</v>
          </cell>
          <cell r="E722" t="str">
            <v xml:space="preserve">HnH </v>
          </cell>
          <cell r="F722">
            <v>21</v>
          </cell>
          <cell r="G722" t="str">
            <v>Bonding</v>
          </cell>
          <cell r="H722">
            <v>3</v>
          </cell>
          <cell r="I722" t="str">
            <v>Bonding Ritual, Oath of Iron, Con 15+</v>
          </cell>
        </row>
        <row r="723">
          <cell r="A723" t="str">
            <v>Spectral Strike</v>
          </cell>
          <cell r="C723" t="str">
            <v>Your attacks damage incorporeal creatures normally</v>
          </cell>
          <cell r="D723" t="str">
            <v>WotC</v>
          </cell>
          <cell r="E723" t="str">
            <v xml:space="preserve">ELH </v>
          </cell>
          <cell r="F723">
            <v>66</v>
          </cell>
          <cell r="G723" t="str">
            <v>Epic</v>
          </cell>
          <cell r="H723">
            <v>2</v>
          </cell>
          <cell r="I723" t="str">
            <v>Wis 19, Ability to turn or rebuke undead</v>
          </cell>
        </row>
        <row r="724">
          <cell r="A724" t="str">
            <v>Speed of Thought</v>
          </cell>
          <cell r="C724" t="str">
            <v>Move faster when you have power points in reserve.</v>
          </cell>
          <cell r="D724" t="str">
            <v>WotC</v>
          </cell>
          <cell r="E724" t="str">
            <v xml:space="preserve">PsiHB </v>
          </cell>
          <cell r="F724">
            <v>29</v>
          </cell>
          <cell r="G724" t="str">
            <v>Psionic</v>
          </cell>
          <cell r="H724">
            <v>1</v>
          </cell>
          <cell r="I724" t="str">
            <v>Wis 13+, reserve power points 1+</v>
          </cell>
        </row>
        <row r="725">
          <cell r="A725" t="str">
            <v>Speedy Trapper</v>
          </cell>
          <cell r="C725" t="str">
            <v>Take 1/2 normal time to make traps</v>
          </cell>
          <cell r="D725" t="str">
            <v>MGP</v>
          </cell>
          <cell r="E725" t="str">
            <v xml:space="preserve">TQR </v>
          </cell>
          <cell r="F725">
            <v>52</v>
          </cell>
          <cell r="G725" t="str">
            <v>Rogue</v>
          </cell>
          <cell r="H725">
            <v>4</v>
          </cell>
          <cell r="I725" t="str">
            <v>Rogue, Clever Designer, Trapmaster, Dex 15+</v>
          </cell>
        </row>
        <row r="726">
          <cell r="A726" t="str">
            <v>Spell Exchange</v>
          </cell>
          <cell r="C726" t="str">
            <v>Full Round spontaneous casting of a mastered spell (Spell Mastery) in place of a higher level one.</v>
          </cell>
          <cell r="D726" t="str">
            <v>AEG</v>
          </cell>
          <cell r="E726" t="str">
            <v xml:space="preserve">Merc </v>
          </cell>
          <cell r="F726">
            <v>68</v>
          </cell>
          <cell r="G726" t="str">
            <v>General</v>
          </cell>
          <cell r="H726">
            <v>2</v>
          </cell>
          <cell r="I726" t="str">
            <v>Wizard Level 3+</v>
          </cell>
        </row>
        <row r="727">
          <cell r="A727" t="str">
            <v>Spell Focus</v>
          </cell>
          <cell r="C727" t="str">
            <v>+2 DC on saving throws in a specific school.</v>
          </cell>
          <cell r="D727" t="str">
            <v>WotC</v>
          </cell>
          <cell r="E727" t="str">
            <v xml:space="preserve">PHB </v>
          </cell>
          <cell r="F727">
            <v>85</v>
          </cell>
          <cell r="G727" t="str">
            <v>General</v>
          </cell>
          <cell r="H727">
            <v>0</v>
          </cell>
        </row>
        <row r="728">
          <cell r="A728" t="str">
            <v>Spell Girding</v>
          </cell>
          <cell r="C728" t="str">
            <v>Dispel checks against you are at -2.</v>
          </cell>
          <cell r="D728" t="str">
            <v>WotC</v>
          </cell>
          <cell r="E728" t="str">
            <v xml:space="preserve">MoF </v>
          </cell>
          <cell r="F728">
            <v>22</v>
          </cell>
          <cell r="G728" t="str">
            <v>General</v>
          </cell>
          <cell r="H728">
            <v>0</v>
          </cell>
        </row>
        <row r="729">
          <cell r="A729" t="str">
            <v>Spell Knowledge</v>
          </cell>
          <cell r="C729" t="str">
            <v>Learn two new spells of any level you can cast; Can be stacked.</v>
          </cell>
          <cell r="D729" t="str">
            <v>WotC</v>
          </cell>
          <cell r="E729" t="str">
            <v xml:space="preserve">ELH </v>
          </cell>
          <cell r="F729">
            <v>67</v>
          </cell>
          <cell r="G729" t="str">
            <v>Epic</v>
          </cell>
          <cell r="H729">
            <v>1</v>
          </cell>
          <cell r="I729" t="str">
            <v>Ability to cast spells of maximum normal spell level of an arcane spellcasting class</v>
          </cell>
        </row>
        <row r="730">
          <cell r="A730" t="str">
            <v>Spell Mastery</v>
          </cell>
          <cell r="C730" t="str">
            <v>Spellbook not needed to prepare specified spells.</v>
          </cell>
          <cell r="D730" t="str">
            <v>WotC</v>
          </cell>
          <cell r="E730" t="str">
            <v xml:space="preserve">PHB </v>
          </cell>
          <cell r="F730" t="str">
            <v>85, 54</v>
          </cell>
          <cell r="G730" t="str">
            <v>Special</v>
          </cell>
          <cell r="H730">
            <v>2</v>
          </cell>
          <cell r="I730" t="str">
            <v>Wizard</v>
          </cell>
        </row>
        <row r="731">
          <cell r="A731" t="str">
            <v>Spell Opportunity</v>
          </cell>
          <cell r="C731" t="str">
            <v>Can cast a touch spell as an attack of opportunity</v>
          </cell>
          <cell r="D731" t="str">
            <v>WotC</v>
          </cell>
          <cell r="E731" t="str">
            <v xml:space="preserve">ELH </v>
          </cell>
          <cell r="F731">
            <v>67</v>
          </cell>
          <cell r="G731" t="str">
            <v>Epic</v>
          </cell>
          <cell r="H731">
            <v>4</v>
          </cell>
          <cell r="I731" t="str">
            <v>Combat Casting, Combat Reflexes, Quicken Spell, Spellcraft 25 ranks</v>
          </cell>
        </row>
        <row r="732">
          <cell r="A732" t="str">
            <v>Spell Penetration</v>
          </cell>
          <cell r="C732" t="str">
            <v>+2 bonus to beat a creature's spell resistance.</v>
          </cell>
          <cell r="D732" t="str">
            <v>WotC</v>
          </cell>
          <cell r="E732" t="str">
            <v xml:space="preserve">PHB </v>
          </cell>
          <cell r="F732">
            <v>85</v>
          </cell>
          <cell r="G732" t="str">
            <v>General</v>
          </cell>
          <cell r="H732">
            <v>0</v>
          </cell>
        </row>
        <row r="733">
          <cell r="A733" t="str">
            <v>Spell Power +1 (Arcane)</v>
          </cell>
          <cell r="C733" t="str">
            <v>+1 to DC, check to overcome SR.  (cost: 5th lvl spell on feat selection)</v>
          </cell>
          <cell r="D733" t="str">
            <v>WotC</v>
          </cell>
          <cell r="E733" t="str">
            <v xml:space="preserve">FRCS </v>
          </cell>
          <cell r="F733">
            <v>42</v>
          </cell>
          <cell r="G733" t="str">
            <v>High Arcana</v>
          </cell>
          <cell r="H733">
            <v>2</v>
          </cell>
          <cell r="I733" t="str">
            <v>Archmage</v>
          </cell>
        </row>
        <row r="734">
          <cell r="A734" t="str">
            <v>Spell Power +2 (Arcane)</v>
          </cell>
          <cell r="C734" t="str">
            <v>+2 to DC, check to overcome SR.  (cost: 7th lvl spell on feat selection)</v>
          </cell>
          <cell r="D734" t="str">
            <v>WotC</v>
          </cell>
          <cell r="E734" t="str">
            <v xml:space="preserve">FRCS </v>
          </cell>
          <cell r="F734">
            <v>42</v>
          </cell>
          <cell r="G734" t="str">
            <v>High Arcana</v>
          </cell>
          <cell r="H734">
            <v>2</v>
          </cell>
          <cell r="I734" t="str">
            <v>Archmage</v>
          </cell>
        </row>
        <row r="735">
          <cell r="A735" t="str">
            <v>Spell Power +2 (Divine)</v>
          </cell>
          <cell r="C735" t="str">
            <v>+2 to DC, check to overcome SR.</v>
          </cell>
          <cell r="D735" t="str">
            <v>WotC</v>
          </cell>
          <cell r="E735" t="str">
            <v xml:space="preserve">FRCS </v>
          </cell>
          <cell r="F735">
            <v>48</v>
          </cell>
          <cell r="G735" t="str">
            <v>Special Ability</v>
          </cell>
          <cell r="H735">
            <v>2</v>
          </cell>
          <cell r="I735" t="str">
            <v>Hierophant</v>
          </cell>
        </row>
        <row r="736">
          <cell r="A736" t="str">
            <v>Spell Power +3 (Arcane)</v>
          </cell>
          <cell r="C736" t="str">
            <v>+3 to DC, check to overcome SR.  (cost: 9th lvl spell on feat selection)</v>
          </cell>
          <cell r="D736" t="str">
            <v>WotC</v>
          </cell>
          <cell r="E736" t="str">
            <v xml:space="preserve">FRCS </v>
          </cell>
          <cell r="F736">
            <v>42</v>
          </cell>
          <cell r="G736" t="str">
            <v>High Arcana</v>
          </cell>
          <cell r="H736">
            <v>2</v>
          </cell>
          <cell r="I736" t="str">
            <v>Archmage</v>
          </cell>
        </row>
        <row r="737">
          <cell r="A737" t="str">
            <v>Spell Specialization</v>
          </cell>
          <cell r="C737" t="str">
            <v>Add +2 dmg to (ray or energy missile) spells within 30'.</v>
          </cell>
          <cell r="D737" t="str">
            <v>WotC</v>
          </cell>
          <cell r="E737" t="str">
            <v xml:space="preserve">TnB </v>
          </cell>
          <cell r="F737">
            <v>42</v>
          </cell>
          <cell r="G737" t="str">
            <v>General</v>
          </cell>
          <cell r="H737">
            <v>0</v>
          </cell>
        </row>
        <row r="738">
          <cell r="A738" t="str">
            <v>Spell Stowaway</v>
          </cell>
          <cell r="C738" t="str">
            <v>Be affected by chosen spell or spell like ability whenever cast or used within 300 feet</v>
          </cell>
          <cell r="D738" t="str">
            <v>WotC</v>
          </cell>
          <cell r="E738" t="str">
            <v xml:space="preserve">ELH </v>
          </cell>
          <cell r="F738">
            <v>67</v>
          </cell>
          <cell r="G738" t="str">
            <v>Epic</v>
          </cell>
          <cell r="H738">
            <v>2</v>
          </cell>
          <cell r="I738" t="str">
            <v>Spellcraft 24 ranks, caster level 12th</v>
          </cell>
        </row>
        <row r="739">
          <cell r="A739" t="str">
            <v>Spell Thematics</v>
          </cell>
          <cell r="C739" t="str">
            <v>All of your spells have a theme.</v>
          </cell>
          <cell r="D739" t="str">
            <v>WotC</v>
          </cell>
          <cell r="E739" t="str">
            <v xml:space="preserve">MoF </v>
          </cell>
          <cell r="F739">
            <v>22</v>
          </cell>
          <cell r="G739" t="str">
            <v>General</v>
          </cell>
          <cell r="H739">
            <v>1</v>
          </cell>
          <cell r="I739" t="str">
            <v>One illusion spell</v>
          </cell>
        </row>
        <row r="740">
          <cell r="A740" t="str">
            <v>Spellcasting Harrier</v>
          </cell>
          <cell r="C740" t="str">
            <v>Impose a penalty of 1/2 your level on concentration checks from threatened spellcasters</v>
          </cell>
          <cell r="D740" t="str">
            <v>WotC</v>
          </cell>
          <cell r="E740" t="str">
            <v xml:space="preserve">ELH </v>
          </cell>
          <cell r="F740">
            <v>67</v>
          </cell>
          <cell r="G740" t="str">
            <v>Epic</v>
          </cell>
          <cell r="H740">
            <v>1</v>
          </cell>
          <cell r="I740" t="str">
            <v>Combat Reflexes</v>
          </cell>
        </row>
        <row r="741">
          <cell r="A741" t="str">
            <v>Spellcasting Prodigy</v>
          </cell>
          <cell r="C741" t="str">
            <v>Primary ability score for spellcasting is +2 for bonus spells / DCs (1st)</v>
          </cell>
          <cell r="D741" t="str">
            <v>WotC</v>
          </cell>
          <cell r="E741" t="str">
            <v xml:space="preserve">FRCS </v>
          </cell>
          <cell r="F741">
            <v>38</v>
          </cell>
          <cell r="G741" t="str">
            <v>General</v>
          </cell>
          <cell r="H741">
            <v>0</v>
          </cell>
        </row>
        <row r="742">
          <cell r="A742" t="str">
            <v>Spellfire Wielder</v>
          </cell>
          <cell r="C742" t="str">
            <v>Use Spellfire to absorb, damage, or heal. (1st)</v>
          </cell>
          <cell r="D742" t="str">
            <v>WotC</v>
          </cell>
          <cell r="E742" t="str">
            <v xml:space="preserve">MoF </v>
          </cell>
          <cell r="F742">
            <v>23</v>
          </cell>
          <cell r="G742" t="str">
            <v>General</v>
          </cell>
          <cell r="H742">
            <v>0</v>
          </cell>
        </row>
        <row r="743">
          <cell r="A743" t="str">
            <v>Spell-Like Ability (Archmage)</v>
          </cell>
          <cell r="C743" t="str">
            <v>Cast a spell as a Spell-like ability (cost: 5th, 7th, or 9th lvl spell on feat selection)</v>
          </cell>
          <cell r="D743" t="str">
            <v>WotC</v>
          </cell>
          <cell r="E743" t="str">
            <v xml:space="preserve">FRCS </v>
          </cell>
          <cell r="F743">
            <v>42</v>
          </cell>
          <cell r="G743" t="str">
            <v>High Arcana</v>
          </cell>
          <cell r="H743">
            <v>2</v>
          </cell>
          <cell r="I743" t="str">
            <v>Archmage</v>
          </cell>
        </row>
        <row r="744">
          <cell r="A744" t="str">
            <v>Spell-Like Ability (Hierophant)</v>
          </cell>
          <cell r="C744" t="str">
            <v>Cast a spell as a Spell-like ability.</v>
          </cell>
          <cell r="D744" t="str">
            <v>WotC</v>
          </cell>
          <cell r="E744" t="str">
            <v xml:space="preserve">FRCS </v>
          </cell>
          <cell r="F744">
            <v>48</v>
          </cell>
          <cell r="G744" t="str">
            <v>Special Ability</v>
          </cell>
          <cell r="H744">
            <v>2</v>
          </cell>
          <cell r="I744" t="str">
            <v>Hierophant</v>
          </cell>
        </row>
        <row r="745">
          <cell r="A745" t="str">
            <v>Spirited Charge</v>
          </cell>
          <cell r="C745" t="str">
            <v>Mounted charge does double damage.</v>
          </cell>
          <cell r="D745" t="str">
            <v>WotC</v>
          </cell>
          <cell r="E745" t="str">
            <v xml:space="preserve">PHB </v>
          </cell>
          <cell r="F745">
            <v>85</v>
          </cell>
          <cell r="G745" t="str">
            <v>General</v>
          </cell>
          <cell r="H745">
            <v>0</v>
          </cell>
        </row>
        <row r="746">
          <cell r="A746" t="str">
            <v>Splintering Strike</v>
          </cell>
          <cell r="C746" t="str">
            <v>May sneak attack constructs</v>
          </cell>
          <cell r="D746" t="str">
            <v>MGP</v>
          </cell>
          <cell r="E746" t="str">
            <v xml:space="preserve">TQR </v>
          </cell>
          <cell r="F746">
            <v>52</v>
          </cell>
          <cell r="G746" t="str">
            <v>Rogue</v>
          </cell>
          <cell r="H746">
            <v>2</v>
          </cell>
          <cell r="I746" t="str">
            <v>Rogue, BAB 3+</v>
          </cell>
        </row>
        <row r="747">
          <cell r="A747" t="str">
            <v>Split Psionic Ray</v>
          </cell>
          <cell r="C747" t="str">
            <v>Ray affects two targets, half dmg for each; +0 power points.</v>
          </cell>
          <cell r="D747" t="str">
            <v>Piazo</v>
          </cell>
          <cell r="E747" t="str">
            <v>Dragon #287</v>
          </cell>
          <cell r="F747">
            <v>56</v>
          </cell>
          <cell r="G747" t="str">
            <v>Metapsionic</v>
          </cell>
          <cell r="H747">
            <v>1</v>
          </cell>
          <cell r="I747" t="str">
            <v>Any other metapsionic feat</v>
          </cell>
        </row>
        <row r="748">
          <cell r="A748" t="str">
            <v>Split Ray</v>
          </cell>
          <cell r="C748" t="str">
            <v>Ray affects two targets, half dmg for each; +0 spell levels.</v>
          </cell>
          <cell r="D748" t="str">
            <v>WotC</v>
          </cell>
          <cell r="E748" t="str">
            <v xml:space="preserve">TnB </v>
          </cell>
          <cell r="F748">
            <v>42</v>
          </cell>
          <cell r="G748" t="str">
            <v>Metamagic</v>
          </cell>
          <cell r="H748">
            <v>0</v>
          </cell>
        </row>
        <row r="749">
          <cell r="A749" t="str">
            <v>Spontaneous Domain Access</v>
          </cell>
          <cell r="C749" t="str">
            <v>Can convert divine spells into spells of chosen domain</v>
          </cell>
          <cell r="D749" t="str">
            <v>WotC</v>
          </cell>
          <cell r="E749" t="str">
            <v xml:space="preserve">ELH </v>
          </cell>
          <cell r="F749">
            <v>67</v>
          </cell>
          <cell r="G749" t="str">
            <v>Epic</v>
          </cell>
          <cell r="H749">
            <v>3</v>
          </cell>
          <cell r="I749" t="str">
            <v>Wis 25, Spellcraft 30 ranks, ability to cast 9th level divine spells</v>
          </cell>
        </row>
        <row r="750">
          <cell r="A750" t="str">
            <v>Spontaneous Spell</v>
          </cell>
          <cell r="C750" t="str">
            <v>Can convert spells of the same level as chosen spell, into chosen spell</v>
          </cell>
          <cell r="D750" t="str">
            <v>WotC</v>
          </cell>
          <cell r="E750" t="str">
            <v xml:space="preserve">ELH </v>
          </cell>
          <cell r="F750">
            <v>67</v>
          </cell>
          <cell r="G750" t="str">
            <v>Epic</v>
          </cell>
          <cell r="H750">
            <v>2</v>
          </cell>
          <cell r="I750" t="str">
            <v>Spellcraft 25 ranks,ability to cast the maximum normal spell level of a spellcasting class</v>
          </cell>
        </row>
        <row r="751">
          <cell r="A751" t="str">
            <v>Spook Animals</v>
          </cell>
          <cell r="C751" t="str">
            <v>Charge or attack target with 1 or 2 Int causes it to make a Will save (DC 10 + level or HD) or flee as cause fear.</v>
          </cell>
          <cell r="D751" t="str">
            <v>Green Ronin</v>
          </cell>
          <cell r="E751" t="str">
            <v xml:space="preserve">SCoN </v>
          </cell>
          <cell r="F751">
            <v>54</v>
          </cell>
          <cell r="G751" t="str">
            <v>Undead</v>
          </cell>
          <cell r="H751">
            <v>1</v>
          </cell>
          <cell r="I751" t="str">
            <v>Con --</v>
          </cell>
        </row>
        <row r="752">
          <cell r="A752" t="str">
            <v>Spring Attack</v>
          </cell>
          <cell r="C752" t="str">
            <v>You can move before and after attacking.</v>
          </cell>
          <cell r="D752" t="str">
            <v>WotC</v>
          </cell>
          <cell r="E752" t="str">
            <v xml:space="preserve">PHB </v>
          </cell>
          <cell r="F752">
            <v>85</v>
          </cell>
          <cell r="G752" t="str">
            <v>General</v>
          </cell>
          <cell r="H752">
            <v>3</v>
          </cell>
          <cell r="I752" t="str">
            <v>Dex 13+, Dodge, Mobility</v>
          </cell>
        </row>
        <row r="753">
          <cell r="A753" t="str">
            <v>Staged Fighting</v>
          </cell>
          <cell r="C753" t="str">
            <v>No penalty to hit when doing subdual damage.</v>
          </cell>
          <cell r="D753" t="str">
            <v>BP</v>
          </cell>
          <cell r="E753" t="str">
            <v xml:space="preserve">InQ </v>
          </cell>
          <cell r="F753">
            <v>12</v>
          </cell>
          <cell r="G753" t="str">
            <v>General</v>
          </cell>
          <cell r="H753">
            <v>2</v>
          </cell>
          <cell r="I753" t="str">
            <v>BAB 4+, Perform (Acting) 1+ ranks</v>
          </cell>
        </row>
        <row r="754">
          <cell r="A754" t="str">
            <v>Staggering Blow</v>
          </cell>
          <cell r="C754" t="str">
            <v>Hitting a stunned foe can stagger for ½ monk level.</v>
          </cell>
          <cell r="D754" t="str">
            <v>Piazo</v>
          </cell>
          <cell r="E754" t="str">
            <v>Dragon #279</v>
          </cell>
          <cell r="F754">
            <v>63</v>
          </cell>
          <cell r="G754" t="str">
            <v>General</v>
          </cell>
          <cell r="H754">
            <v>0</v>
          </cell>
        </row>
        <row r="755">
          <cell r="A755" t="str">
            <v>Stand Still</v>
          </cell>
          <cell r="C755" t="str">
            <v xml:space="preserve">Prevent foes from fleeing or closing in on you. </v>
          </cell>
          <cell r="D755" t="str">
            <v>WotC</v>
          </cell>
          <cell r="E755" t="str">
            <v xml:space="preserve">PsiHB </v>
          </cell>
          <cell r="F755">
            <v>29</v>
          </cell>
          <cell r="G755" t="str">
            <v>Psionic</v>
          </cell>
          <cell r="H755">
            <v>1</v>
          </cell>
          <cell r="I755" t="str">
            <v>Str 13+, reserve power points 1+</v>
          </cell>
        </row>
        <row r="756">
          <cell r="A756" t="str">
            <v>Standing on the Heavens</v>
          </cell>
          <cell r="C756" t="str">
            <v>Force a reroll of an attack (1 void point) for 180 minutes.  If at 0 void points, -4 penalty to AC &amp; cannot crit.</v>
          </cell>
          <cell r="D756" t="str">
            <v>AEG</v>
          </cell>
          <cell r="E756" t="str">
            <v xml:space="preserve">WotSamurai </v>
          </cell>
          <cell r="F756">
            <v>12</v>
          </cell>
          <cell r="G756" t="str">
            <v>Kata</v>
          </cell>
          <cell r="H756">
            <v>2</v>
          </cell>
          <cell r="I756" t="str">
            <v>Void Use, Depths of the Void, Knowledge (Shintao) 10+ ranks</v>
          </cell>
        </row>
        <row r="757">
          <cell r="A757" t="str">
            <v>Stealth</v>
          </cell>
          <cell r="C757" t="str">
            <v>+2 to Hide &amp; Move Silently checks</v>
          </cell>
          <cell r="D757" t="str">
            <v>FFG</v>
          </cell>
          <cell r="E757" t="str">
            <v xml:space="preserve">TnT </v>
          </cell>
          <cell r="F757">
            <v>38</v>
          </cell>
          <cell r="G757" t="str">
            <v>General</v>
          </cell>
          <cell r="H757">
            <v>0</v>
          </cell>
        </row>
        <row r="758">
          <cell r="A758" t="str">
            <v>Stealthy</v>
          </cell>
          <cell r="C758" t="str">
            <v>+2 bonus to Hide and Move Silently checks</v>
          </cell>
          <cell r="D758" t="str">
            <v>WotC</v>
          </cell>
          <cell r="E758" t="str">
            <v xml:space="preserve">FRCS </v>
          </cell>
          <cell r="F758">
            <v>38</v>
          </cell>
          <cell r="G758" t="str">
            <v>General</v>
          </cell>
          <cell r="H758">
            <v>0</v>
          </cell>
        </row>
        <row r="759">
          <cell r="A759" t="str">
            <v>Steely Stare</v>
          </cell>
          <cell r="C759" t="str">
            <v>+2 bonus to intimidate the living &amp; +2 bonus to rebuke/command undead</v>
          </cell>
          <cell r="D759" t="str">
            <v>Green Ronin</v>
          </cell>
          <cell r="E759" t="str">
            <v xml:space="preserve">SCoN </v>
          </cell>
          <cell r="F759">
            <v>17</v>
          </cell>
          <cell r="G759" t="str">
            <v>General</v>
          </cell>
          <cell r="H759">
            <v>4</v>
          </cell>
          <cell r="I759" t="str">
            <v>Necromancer Level 4+, Cha 14+, Intimidate 1+  ranks</v>
          </cell>
        </row>
        <row r="760">
          <cell r="A760" t="str">
            <v>Still Spell</v>
          </cell>
          <cell r="C760" t="str">
            <v>Cast a spell without somatic components; +1 spell levels.</v>
          </cell>
          <cell r="D760" t="str">
            <v>WotC</v>
          </cell>
          <cell r="E760" t="str">
            <v xml:space="preserve">PHB </v>
          </cell>
          <cell r="F760">
            <v>85</v>
          </cell>
          <cell r="G760" t="str">
            <v>Metamagic</v>
          </cell>
          <cell r="H760">
            <v>0</v>
          </cell>
        </row>
        <row r="761">
          <cell r="A761" t="str">
            <v>Stoic</v>
          </cell>
          <cell r="C761" t="str">
            <v>+3 circumstance bonus on Bluff checks vs. Sense Motive &amp; +1 diplomacy with those who dislike emotion</v>
          </cell>
          <cell r="D761" t="str">
            <v>Green Ronin</v>
          </cell>
          <cell r="E761" t="str">
            <v xml:space="preserve">HnH </v>
          </cell>
          <cell r="F761">
            <v>21</v>
          </cell>
          <cell r="G761" t="str">
            <v>General</v>
          </cell>
          <cell r="H761">
            <v>1</v>
          </cell>
          <cell r="I761" t="str">
            <v>Wis 13+</v>
          </cell>
        </row>
        <row r="762">
          <cell r="A762" t="str">
            <v>Stoic Composure</v>
          </cell>
          <cell r="C762" t="str">
            <v>Automatic save vs. massive dmg; 50% chance to stabilize.</v>
          </cell>
          <cell r="D762" t="str">
            <v>Piazo</v>
          </cell>
          <cell r="E762" t="str">
            <v>Dragon #284</v>
          </cell>
          <cell r="F762">
            <v>123</v>
          </cell>
          <cell r="G762" t="str">
            <v>General</v>
          </cell>
          <cell r="H762">
            <v>0</v>
          </cell>
        </row>
        <row r="763">
          <cell r="A763" t="str">
            <v>Stonebinder</v>
          </cell>
          <cell r="C763" t="str">
            <v>Summoned earth creatures gain the iron-souled template.</v>
          </cell>
          <cell r="D763" t="str">
            <v>Green Ronin</v>
          </cell>
          <cell r="E763" t="str">
            <v xml:space="preserve">HnH </v>
          </cell>
          <cell r="F763">
            <v>21</v>
          </cell>
          <cell r="G763" t="str">
            <v>Bloodgift</v>
          </cell>
          <cell r="H763">
            <v>2</v>
          </cell>
          <cell r="I763" t="str">
            <v>Stoneblood, Cha 12+</v>
          </cell>
        </row>
        <row r="764">
          <cell r="A764" t="str">
            <v>Stoneblood</v>
          </cell>
          <cell r="C764" t="str">
            <v>Stonecunning increases by +2.</v>
          </cell>
          <cell r="D764" t="str">
            <v>Green Ronin</v>
          </cell>
          <cell r="E764" t="str">
            <v xml:space="preserve">HnH </v>
          </cell>
          <cell r="F764">
            <v>21</v>
          </cell>
          <cell r="G764" t="str">
            <v>Prime Bloodgift</v>
          </cell>
          <cell r="H764">
            <v>2</v>
          </cell>
          <cell r="I764" t="str">
            <v>Dwarf, Con 15+</v>
          </cell>
        </row>
        <row r="765">
          <cell r="A765" t="str">
            <v>Stoneborn Sorcery</v>
          </cell>
          <cell r="C765" t="str">
            <v>Use Con instead of Cha for any spell-oriented effects.</v>
          </cell>
          <cell r="D765" t="str">
            <v>Green Ronin</v>
          </cell>
          <cell r="E765" t="str">
            <v xml:space="preserve">HnH </v>
          </cell>
          <cell r="F765">
            <v>21</v>
          </cell>
          <cell r="G765" t="str">
            <v>General</v>
          </cell>
          <cell r="H765">
            <v>2</v>
          </cell>
          <cell r="I765" t="str">
            <v>Dwarf, Con 13+</v>
          </cell>
        </row>
        <row r="766">
          <cell r="A766" t="str">
            <v>Stone-Cold Killer</v>
          </cell>
          <cell r="C766" t="str">
            <v>Coupe de grace attacks are a standard action.</v>
          </cell>
          <cell r="D766" t="str">
            <v>Green Ronin</v>
          </cell>
          <cell r="E766" t="str">
            <v xml:space="preserve">AH </v>
          </cell>
          <cell r="F766">
            <v>20</v>
          </cell>
          <cell r="G766" t="str">
            <v>General</v>
          </cell>
          <cell r="H766">
            <v>2</v>
          </cell>
          <cell r="I766" t="str">
            <v>Non-good Alignment, Combat Reflexes</v>
          </cell>
        </row>
        <row r="767">
          <cell r="A767" t="str">
            <v>Stonelord</v>
          </cell>
          <cell r="C767" t="str">
            <v>+4 to Diplomacy with Dwarves &amp; earth creatures.  +4 on saves vs. Enchantment.</v>
          </cell>
          <cell r="D767" t="str">
            <v>Green Ronin</v>
          </cell>
          <cell r="E767" t="str">
            <v xml:space="preserve">HnH </v>
          </cell>
          <cell r="F767">
            <v>21</v>
          </cell>
          <cell r="G767" t="str">
            <v>Bloodgift</v>
          </cell>
          <cell r="H767">
            <v>2</v>
          </cell>
          <cell r="I767" t="str">
            <v>Stoneblood, Cha 12+</v>
          </cell>
        </row>
        <row r="768">
          <cell r="A768" t="str">
            <v>Storm of Throws</v>
          </cell>
          <cell r="C768" t="str">
            <v>Can throw light weapons at each target within 30'.  See ref.</v>
          </cell>
          <cell r="D768" t="str">
            <v>WotC</v>
          </cell>
          <cell r="E768" t="str">
            <v xml:space="preserve">ELH </v>
          </cell>
          <cell r="F768">
            <v>67</v>
          </cell>
          <cell r="G768" t="str">
            <v>Epic</v>
          </cell>
          <cell r="H768">
            <v>4</v>
          </cell>
          <cell r="I768" t="str">
            <v>Dex 23, Point Blank Shot, Quick Draw, Rapid Shot</v>
          </cell>
        </row>
        <row r="769">
          <cell r="A769" t="str">
            <v>Stout Hearted</v>
          </cell>
          <cell r="C769" t="str">
            <v>+4 bonus to overcome negative levels or spells that deal negative levels.</v>
          </cell>
          <cell r="D769" t="str">
            <v>AEG</v>
          </cell>
          <cell r="E769" t="str">
            <v xml:space="preserve">Undead </v>
          </cell>
          <cell r="F769">
            <v>28</v>
          </cell>
          <cell r="G769" t="str">
            <v>General</v>
          </cell>
          <cell r="H769">
            <v>2</v>
          </cell>
          <cell r="I769" t="str">
            <v>Wis 14+, Any Good</v>
          </cell>
        </row>
        <row r="770">
          <cell r="A770" t="str">
            <v>Street Smart</v>
          </cell>
          <cell r="C770" t="str">
            <v>+2 bonus to Bluff and Gather Info checks</v>
          </cell>
          <cell r="D770" t="str">
            <v>WotC</v>
          </cell>
          <cell r="E770" t="str">
            <v xml:space="preserve">FRCS </v>
          </cell>
          <cell r="F770">
            <v>38</v>
          </cell>
          <cell r="G770" t="str">
            <v>General</v>
          </cell>
          <cell r="H770">
            <v>0</v>
          </cell>
        </row>
        <row r="771">
          <cell r="A771" t="str">
            <v>Strength of Blood</v>
          </cell>
          <cell r="C771" t="str">
            <v>Gain Max hps at each level.</v>
          </cell>
          <cell r="D771" t="str">
            <v>AEG</v>
          </cell>
          <cell r="E771" t="str">
            <v xml:space="preserve">Merc </v>
          </cell>
          <cell r="F771">
            <v>68</v>
          </cell>
          <cell r="G771" t="str">
            <v>Fighter</v>
          </cell>
          <cell r="H771">
            <v>2</v>
          </cell>
          <cell r="I771" t="str">
            <v>Great Fortitude, Thick Skull</v>
          </cell>
        </row>
        <row r="772">
          <cell r="A772" t="str">
            <v>Striking as Earth</v>
          </cell>
          <cell r="C772" t="str">
            <v>+2 Natural AC, -2 Wis &amp; Cha for 120 minutes.</v>
          </cell>
          <cell r="D772" t="str">
            <v>AEG</v>
          </cell>
          <cell r="E772" t="str">
            <v xml:space="preserve">WotSamurai </v>
          </cell>
          <cell r="F772">
            <v>11</v>
          </cell>
          <cell r="G772" t="str">
            <v>Kata</v>
          </cell>
          <cell r="H772">
            <v>1</v>
          </cell>
          <cell r="I772" t="str">
            <v>Con 13+</v>
          </cell>
        </row>
        <row r="773">
          <cell r="A773" t="str">
            <v>Striking as Fire</v>
          </cell>
          <cell r="C773" t="str">
            <v>+1 to hit &amp; initiative, -2 to damage for 120 minutes.</v>
          </cell>
          <cell r="D773" t="str">
            <v>AEG</v>
          </cell>
          <cell r="E773" t="str">
            <v xml:space="preserve">WotSamurai </v>
          </cell>
          <cell r="F773">
            <v>11</v>
          </cell>
          <cell r="G773" t="str">
            <v>Kata</v>
          </cell>
          <cell r="H773">
            <v>1</v>
          </cell>
          <cell r="I773" t="str">
            <v>Int 13+</v>
          </cell>
        </row>
        <row r="774">
          <cell r="A774" t="str">
            <v>Striking as Void</v>
          </cell>
          <cell r="C774" t="str">
            <v>Can use 2 other Kata simultaneously.  Lasts 1 day.</v>
          </cell>
          <cell r="D774" t="str">
            <v>AEG</v>
          </cell>
          <cell r="E774" t="str">
            <v xml:space="preserve">WotSamurai </v>
          </cell>
          <cell r="F774">
            <v>12</v>
          </cell>
          <cell r="G774" t="str">
            <v>Kata</v>
          </cell>
          <cell r="H774">
            <v>6</v>
          </cell>
          <cell r="I774" t="str">
            <v>Void Use, Depths of the Void, Striking as Earth, Striking as Fire, Striking as Water, Striking as Wind</v>
          </cell>
        </row>
        <row r="775">
          <cell r="A775" t="str">
            <v>Striking as Water</v>
          </cell>
          <cell r="C775" t="str">
            <v>+2 to damage, -2 to hit &amp; initiative for 120 minutes.</v>
          </cell>
          <cell r="D775" t="str">
            <v>AEG</v>
          </cell>
          <cell r="E775" t="str">
            <v xml:space="preserve">WotSamurai </v>
          </cell>
          <cell r="F775">
            <v>11</v>
          </cell>
          <cell r="G775" t="str">
            <v>Kata</v>
          </cell>
          <cell r="H775">
            <v>1</v>
          </cell>
          <cell r="I775" t="str">
            <v>Str 13+</v>
          </cell>
        </row>
        <row r="776">
          <cell r="A776" t="str">
            <v>Striking as Wind</v>
          </cell>
          <cell r="C776" t="str">
            <v>+6 to initiative, -6 to hit &amp; damage for 120 minutes.</v>
          </cell>
          <cell r="D776" t="str">
            <v>AEG</v>
          </cell>
          <cell r="E776" t="str">
            <v xml:space="preserve">WotSamurai </v>
          </cell>
          <cell r="F776">
            <v>11</v>
          </cell>
          <cell r="G776" t="str">
            <v>Kata</v>
          </cell>
          <cell r="H776">
            <v>1</v>
          </cell>
          <cell r="I776" t="str">
            <v>Dex 13+</v>
          </cell>
        </row>
        <row r="777">
          <cell r="A777" t="str">
            <v>Strong Soul</v>
          </cell>
          <cell r="C777" t="str">
            <v>+1 bonus to FORT and WILL; addl +1 vs. energy drain/death.</v>
          </cell>
          <cell r="D777" t="str">
            <v>WotC</v>
          </cell>
          <cell r="E777" t="str">
            <v xml:space="preserve">FRCS </v>
          </cell>
          <cell r="F777">
            <v>38</v>
          </cell>
          <cell r="G777" t="str">
            <v>General</v>
          </cell>
          <cell r="H777">
            <v>0</v>
          </cell>
        </row>
        <row r="778">
          <cell r="A778" t="str">
            <v>Stunning Fist</v>
          </cell>
          <cell r="C778" t="str">
            <v>Defender must make Fort save (DC 10 + level/2 + WIS mod) or be stunned for 1 round.</v>
          </cell>
          <cell r="D778" t="str">
            <v>WotC</v>
          </cell>
          <cell r="E778" t="str">
            <v xml:space="preserve">PHB </v>
          </cell>
          <cell r="F778">
            <v>85</v>
          </cell>
          <cell r="G778" t="str">
            <v>General</v>
          </cell>
          <cell r="H778">
            <v>0</v>
          </cell>
        </row>
        <row r="779">
          <cell r="A779" t="str">
            <v>Subdual Substitution</v>
          </cell>
          <cell r="C779" t="str">
            <v>Spells with chosen energy type deal subdual dmg (if desired); +0 spell levels.</v>
          </cell>
          <cell r="D779" t="str">
            <v>WotC</v>
          </cell>
          <cell r="E779" t="str">
            <v xml:space="preserve">TnB </v>
          </cell>
          <cell r="F779">
            <v>42</v>
          </cell>
          <cell r="G779" t="str">
            <v>Metamagic</v>
          </cell>
          <cell r="H779">
            <v>0</v>
          </cell>
        </row>
        <row r="780">
          <cell r="A780" t="str">
            <v>Sunder</v>
          </cell>
          <cell r="C780" t="str">
            <v>Attacking opponent's weapon doesn't provoke AoO.</v>
          </cell>
          <cell r="D780" t="str">
            <v>WotC</v>
          </cell>
          <cell r="E780" t="str">
            <v xml:space="preserve">PHB </v>
          </cell>
          <cell r="F780">
            <v>85</v>
          </cell>
          <cell r="G780" t="str">
            <v>General</v>
          </cell>
          <cell r="H780">
            <v>0</v>
          </cell>
        </row>
        <row r="781">
          <cell r="A781" t="str">
            <v>Sunder Natural Weapon</v>
          </cell>
          <cell r="C781" t="str">
            <v>When scoring a crit against a large creature, you can inflict a -2 penalty for it to hit instead of doing extra damage.</v>
          </cell>
          <cell r="D781" t="str">
            <v>AEG</v>
          </cell>
          <cell r="E781" t="str">
            <v xml:space="preserve">Dra </v>
          </cell>
          <cell r="F781">
            <v>31</v>
          </cell>
          <cell r="G781" t="str">
            <v>General</v>
          </cell>
          <cell r="H781">
            <v>1</v>
          </cell>
          <cell r="I781" t="str">
            <v>Sunder</v>
          </cell>
        </row>
        <row r="782">
          <cell r="A782" t="str">
            <v>Superior Initiative</v>
          </cell>
          <cell r="C782" t="str">
            <v>+8 to Initiative, does not stack w/ Improved</v>
          </cell>
          <cell r="D782" t="str">
            <v>WotC</v>
          </cell>
          <cell r="E782" t="str">
            <v xml:space="preserve">ELH </v>
          </cell>
          <cell r="F782">
            <v>67</v>
          </cell>
          <cell r="G782" t="str">
            <v>Epic</v>
          </cell>
          <cell r="H782">
            <v>1</v>
          </cell>
          <cell r="I782" t="str">
            <v>Improved Initiative</v>
          </cell>
        </row>
        <row r="783">
          <cell r="A783" t="str">
            <v>Superior Sneak Attack</v>
          </cell>
          <cell r="C783" t="str">
            <v>Sneak attack damage die increases an additional step.  (d8 to d10, etc.)</v>
          </cell>
          <cell r="D783" t="str">
            <v>AEG</v>
          </cell>
          <cell r="E783" t="str">
            <v xml:space="preserve">Merc </v>
          </cell>
          <cell r="F783">
            <v>68</v>
          </cell>
          <cell r="G783" t="str">
            <v>General</v>
          </cell>
          <cell r="H783">
            <v>3</v>
          </cell>
          <cell r="I783" t="str">
            <v>BAB 8+, Alertness, Improved Sneak Attack</v>
          </cell>
        </row>
        <row r="784">
          <cell r="A784" t="str">
            <v>Surge</v>
          </cell>
          <cell r="C784" t="str">
            <v>Add up to +5 to your initiative for one rnd.  Subtract 2x that for the remainder of the encounter.</v>
          </cell>
          <cell r="D784" t="str">
            <v>AEG</v>
          </cell>
          <cell r="E784" t="str">
            <v xml:space="preserve">War </v>
          </cell>
          <cell r="F784">
            <v>47</v>
          </cell>
          <cell r="G784" t="str">
            <v>General</v>
          </cell>
          <cell r="H784">
            <v>1</v>
          </cell>
          <cell r="I784" t="str">
            <v>Improved Initiative</v>
          </cell>
        </row>
        <row r="785">
          <cell r="A785" t="str">
            <v>Survivor</v>
          </cell>
          <cell r="C785" t="str">
            <v>+1 bonus on Fortitude saves; +2 bonus on all Wilderness Lore checks</v>
          </cell>
          <cell r="D785" t="str">
            <v>WotC</v>
          </cell>
          <cell r="E785" t="str">
            <v xml:space="preserve">FRCS </v>
          </cell>
          <cell r="F785">
            <v>38</v>
          </cell>
          <cell r="G785" t="str">
            <v>General</v>
          </cell>
          <cell r="H785">
            <v>0</v>
          </cell>
        </row>
        <row r="786">
          <cell r="A786" t="str">
            <v>Swarm Attack</v>
          </cell>
          <cell r="C786" t="str">
            <v>Share a space (5'x5' square) with an ally.  Can take all actions normally.</v>
          </cell>
          <cell r="D786" t="str">
            <v>AEG</v>
          </cell>
          <cell r="E786" t="str">
            <v xml:space="preserve">War </v>
          </cell>
          <cell r="F786">
            <v>48</v>
          </cell>
          <cell r="G786" t="str">
            <v>General</v>
          </cell>
          <cell r="H786">
            <v>1</v>
          </cell>
          <cell r="I786" t="str">
            <v>Smaller than medium size</v>
          </cell>
        </row>
        <row r="787">
          <cell r="A787" t="str">
            <v>Swarm of Arrows</v>
          </cell>
          <cell r="C787" t="str">
            <v>Can fire an arrow at each enemy within 30'.  See ref.</v>
          </cell>
          <cell r="D787" t="str">
            <v>WotC</v>
          </cell>
          <cell r="E787" t="str">
            <v xml:space="preserve">ELH </v>
          </cell>
          <cell r="F787">
            <v>67</v>
          </cell>
          <cell r="G787" t="str">
            <v>Epic</v>
          </cell>
          <cell r="H787">
            <v>4</v>
          </cell>
          <cell r="I787" t="str">
            <v>Dex 23, Point Blank Shot, Rapid Shot, Weapon Focus (bow used)</v>
          </cell>
        </row>
        <row r="788">
          <cell r="A788" t="str">
            <v>Tainted Construction</v>
          </cell>
          <cell r="C788" t="str">
            <v>Astral constructs created can choose special abilities from an extended tainted list.</v>
          </cell>
          <cell r="D788" t="str">
            <v>WotC</v>
          </cell>
          <cell r="E788" t="str">
            <v>Mind's Eye</v>
          </cell>
          <cell r="F788">
            <v>51</v>
          </cell>
          <cell r="G788" t="str">
            <v>Psionic</v>
          </cell>
          <cell r="H788">
            <v>1</v>
          </cell>
          <cell r="I788" t="str">
            <v>Conjunctive Mind</v>
          </cell>
        </row>
        <row r="789">
          <cell r="A789" t="str">
            <v>Talented</v>
          </cell>
          <cell r="C789" t="str">
            <v>You can manifest three more 0-level powers, for free, each day than normal.</v>
          </cell>
          <cell r="D789" t="str">
            <v>WotC</v>
          </cell>
          <cell r="E789" t="str">
            <v xml:space="preserve">PsiHB </v>
          </cell>
          <cell r="F789">
            <v>30</v>
          </cell>
          <cell r="G789" t="str">
            <v>Psionic</v>
          </cell>
          <cell r="H789">
            <v>1</v>
          </cell>
          <cell r="I789" t="str">
            <v>Inner Strength</v>
          </cell>
        </row>
        <row r="790">
          <cell r="A790" t="str">
            <v>Tandem Fighting</v>
          </cell>
          <cell r="C790" t="str">
            <v>+1 attack &amp; damage to foes another with this feat threatens.</v>
          </cell>
          <cell r="D790" t="str">
            <v>Green Ronin</v>
          </cell>
          <cell r="E790" t="str">
            <v xml:space="preserve">HnH </v>
          </cell>
          <cell r="F790">
            <v>21</v>
          </cell>
          <cell r="G790" t="str">
            <v>General</v>
          </cell>
          <cell r="H790">
            <v>1</v>
          </cell>
          <cell r="I790" t="str">
            <v>Back-to-Back</v>
          </cell>
        </row>
        <row r="791">
          <cell r="A791" t="str">
            <v>Tattoo Focus</v>
          </cell>
          <cell r="C791" t="str">
            <v xml:space="preserve">For specialized school: +1 DC, +1 to beat SR </v>
          </cell>
          <cell r="D791" t="str">
            <v>WotC</v>
          </cell>
          <cell r="E791" t="str">
            <v xml:space="preserve">FRCS </v>
          </cell>
          <cell r="F791">
            <v>38</v>
          </cell>
          <cell r="G791" t="str">
            <v>Special</v>
          </cell>
          <cell r="H791">
            <v>1</v>
          </cell>
          <cell r="I791" t="str">
            <v>Specialized in a school of magic</v>
          </cell>
        </row>
        <row r="792">
          <cell r="A792" t="str">
            <v>Tattoo magic</v>
          </cell>
          <cell r="C792" t="str">
            <v>Create a single magical tattoo</v>
          </cell>
          <cell r="D792" t="str">
            <v>WotC</v>
          </cell>
          <cell r="E792" t="str">
            <v xml:space="preserve">LoD </v>
          </cell>
          <cell r="F792">
            <v>189</v>
          </cell>
          <cell r="G792" t="str">
            <v>Item Creation</v>
          </cell>
          <cell r="H792">
            <v>1</v>
          </cell>
          <cell r="I792" t="str">
            <v>Spellcaster level 3+, Craft (Calligraphy) or Craft (Painting) skill</v>
          </cell>
        </row>
        <row r="793">
          <cell r="A793" t="str">
            <v>Taunt</v>
          </cell>
          <cell r="C793" t="str">
            <v>Cha vs. Wis check to give foe +1 morale to hit &amp; -1 to AC.</v>
          </cell>
          <cell r="D793" t="str">
            <v>AEG</v>
          </cell>
          <cell r="E793" t="str">
            <v xml:space="preserve">Dra </v>
          </cell>
          <cell r="F793">
            <v>31</v>
          </cell>
          <cell r="G793" t="str">
            <v>General</v>
          </cell>
          <cell r="H793">
            <v>1</v>
          </cell>
          <cell r="I793" t="str">
            <v>Cha 13+</v>
          </cell>
        </row>
        <row r="794">
          <cell r="A794" t="str">
            <v>Tenacious Magic</v>
          </cell>
          <cell r="C794" t="str">
            <v>Chosen Spell/Ability suppressed for 1d4 rounds when dispelled</v>
          </cell>
          <cell r="D794" t="str">
            <v>WotC</v>
          </cell>
          <cell r="E794" t="str">
            <v xml:space="preserve">ELH </v>
          </cell>
          <cell r="F794">
            <v>68</v>
          </cell>
          <cell r="G794" t="str">
            <v>Epic</v>
          </cell>
          <cell r="H794">
            <v>1</v>
          </cell>
          <cell r="I794" t="str">
            <v>Spellcraft 15 ranks</v>
          </cell>
        </row>
        <row r="795">
          <cell r="A795" t="str">
            <v>Tenacious Magic</v>
          </cell>
          <cell r="C795" t="str">
            <v>Make your Shadow Weave magics harder to dispel.</v>
          </cell>
          <cell r="D795" t="str">
            <v>WotC</v>
          </cell>
          <cell r="E795" t="str">
            <v xml:space="preserve">FRCS </v>
          </cell>
          <cell r="F795">
            <v>38</v>
          </cell>
          <cell r="G795" t="str">
            <v>Metamagic</v>
          </cell>
          <cell r="H795">
            <v>1</v>
          </cell>
          <cell r="I795" t="str">
            <v>Shadow Weave Magic</v>
          </cell>
        </row>
        <row r="796">
          <cell r="A796" t="str">
            <v>Tenacious Mind</v>
          </cell>
          <cell r="C796" t="str">
            <v>To negate one of your powers, the person must make a level check (DC 15 + your manifester level) to successful negate your Metacreativity, Clairsentience, and Telepathy powers.</v>
          </cell>
          <cell r="D796" t="str">
            <v>WotC</v>
          </cell>
          <cell r="E796" t="str">
            <v>Mind's Eye</v>
          </cell>
          <cell r="F796">
            <v>51</v>
          </cell>
          <cell r="G796" t="str">
            <v>Metapsionic</v>
          </cell>
          <cell r="H796">
            <v>1</v>
          </cell>
          <cell r="I796" t="str">
            <v>Conjunctive Mind</v>
          </cell>
        </row>
        <row r="797">
          <cell r="A797" t="str">
            <v>Terrifying Rage</v>
          </cell>
          <cell r="C797" t="str">
            <v>When raging, enemies that see you make Will save vs. Intimidate or panic</v>
          </cell>
          <cell r="D797" t="str">
            <v>WotC</v>
          </cell>
          <cell r="E797" t="str">
            <v xml:space="preserve">ELH </v>
          </cell>
          <cell r="F797">
            <v>68</v>
          </cell>
          <cell r="G797" t="str">
            <v>Epic</v>
          </cell>
          <cell r="H797">
            <v>2</v>
          </cell>
          <cell r="I797" t="str">
            <v>Intimidate 25 ranks, rage 5/day</v>
          </cell>
        </row>
        <row r="798">
          <cell r="A798" t="str">
            <v>Thick Skin</v>
          </cell>
          <cell r="C798" t="str">
            <v>+4 to Fortitude versus extreme heat or cold; choose</v>
          </cell>
          <cell r="D798" t="str">
            <v>AEG</v>
          </cell>
          <cell r="E798" t="str">
            <v xml:space="preserve">Dun </v>
          </cell>
          <cell r="F798">
            <v>82</v>
          </cell>
          <cell r="G798" t="str">
            <v>General</v>
          </cell>
          <cell r="H798">
            <v>0</v>
          </cell>
        </row>
        <row r="799">
          <cell r="A799" t="str">
            <v>Thick Skin</v>
          </cell>
          <cell r="C799" t="str">
            <v>+1 Natural AC</v>
          </cell>
          <cell r="D799" t="str">
            <v>AEG</v>
          </cell>
          <cell r="E799" t="str">
            <v xml:space="preserve">Merc </v>
          </cell>
          <cell r="F799">
            <v>68</v>
          </cell>
          <cell r="G799" t="str">
            <v>General</v>
          </cell>
          <cell r="H799">
            <v>1</v>
          </cell>
          <cell r="I799" t="str">
            <v>Toughness</v>
          </cell>
        </row>
        <row r="800">
          <cell r="A800" t="str">
            <v>Thick Skull</v>
          </cell>
          <cell r="C800" t="str">
            <v>DR 1/--</v>
          </cell>
          <cell r="D800" t="str">
            <v>AEG</v>
          </cell>
          <cell r="E800" t="str">
            <v xml:space="preserve">Merc </v>
          </cell>
          <cell r="F800">
            <v>68</v>
          </cell>
          <cell r="G800" t="str">
            <v>General</v>
          </cell>
          <cell r="H800">
            <v>1</v>
          </cell>
          <cell r="I800" t="str">
            <v>Thick Skin</v>
          </cell>
        </row>
        <row r="801">
          <cell r="A801" t="str">
            <v>Throw Anything</v>
          </cell>
          <cell r="C801" t="str">
            <v>Throw any weapon with a 10' range increment.</v>
          </cell>
          <cell r="D801" t="str">
            <v>WotC</v>
          </cell>
          <cell r="E801" t="str">
            <v xml:space="preserve">SnF </v>
          </cell>
          <cell r="F801">
            <v>9</v>
          </cell>
          <cell r="G801" t="str">
            <v>General</v>
          </cell>
          <cell r="H801">
            <v>0</v>
          </cell>
        </row>
        <row r="802">
          <cell r="A802" t="str">
            <v>Thug</v>
          </cell>
          <cell r="C802" t="str">
            <v>+2 to Initiative; +2 to Intimidate checks</v>
          </cell>
          <cell r="D802" t="str">
            <v>WotC</v>
          </cell>
          <cell r="E802" t="str">
            <v xml:space="preserve">FRCS </v>
          </cell>
          <cell r="F802">
            <v>38</v>
          </cell>
          <cell r="G802" t="str">
            <v>General</v>
          </cell>
          <cell r="H802">
            <v>0</v>
          </cell>
        </row>
        <row r="803">
          <cell r="A803" t="str">
            <v>Thunder Twin</v>
          </cell>
          <cell r="C803" t="str">
            <v>+2 bonus on all CHA-based checks; determine direction to twin brother or sister.</v>
          </cell>
          <cell r="D803" t="str">
            <v>WotC</v>
          </cell>
          <cell r="E803" t="str">
            <v xml:space="preserve">FRCS </v>
          </cell>
          <cell r="F803">
            <v>38</v>
          </cell>
          <cell r="G803" t="str">
            <v>General</v>
          </cell>
          <cell r="H803">
            <v>0</v>
          </cell>
        </row>
        <row r="804">
          <cell r="A804" t="str">
            <v>Thundering Rage</v>
          </cell>
          <cell r="C804" t="str">
            <v>Weapon used in rage treated as thundering.  See ref.</v>
          </cell>
          <cell r="D804" t="str">
            <v>WotC</v>
          </cell>
          <cell r="E804" t="str">
            <v xml:space="preserve">ELH </v>
          </cell>
          <cell r="F804">
            <v>68</v>
          </cell>
          <cell r="G804" t="str">
            <v>Epic</v>
          </cell>
          <cell r="H804">
            <v>2</v>
          </cell>
          <cell r="I804" t="str">
            <v>Str 25, rage 5/day</v>
          </cell>
        </row>
        <row r="805">
          <cell r="A805" t="str">
            <v>Tinker</v>
          </cell>
          <cell r="C805" t="str">
            <v>no -2 penalty for improvised tools on one Craft skill</v>
          </cell>
          <cell r="D805" t="str">
            <v>AEG</v>
          </cell>
          <cell r="E805" t="str">
            <v xml:space="preserve">Dun </v>
          </cell>
          <cell r="F805">
            <v>82</v>
          </cell>
          <cell r="G805" t="str">
            <v>General</v>
          </cell>
          <cell r="H805">
            <v>0</v>
          </cell>
        </row>
        <row r="806">
          <cell r="A806" t="str">
            <v>Token Familiar</v>
          </cell>
          <cell r="C806" t="str">
            <v>Your familiar can assume an innocuous, inanimate form</v>
          </cell>
          <cell r="D806" t="str">
            <v>Piazo</v>
          </cell>
          <cell r="E806" t="str">
            <v>Dragon #280</v>
          </cell>
          <cell r="F806">
            <v>62</v>
          </cell>
          <cell r="G806" t="str">
            <v>General</v>
          </cell>
          <cell r="H806">
            <v>0</v>
          </cell>
        </row>
        <row r="807">
          <cell r="A807" t="str">
            <v>Too Tough to Die</v>
          </cell>
          <cell r="C807" t="str">
            <v>20% chance to stabilize, 20% chance to regain consciousness if due to outside help.</v>
          </cell>
          <cell r="D807" t="str">
            <v>AEG</v>
          </cell>
          <cell r="E807" t="str">
            <v xml:space="preserve">War </v>
          </cell>
          <cell r="F807">
            <v>48</v>
          </cell>
          <cell r="G807" t="str">
            <v>General</v>
          </cell>
          <cell r="H807">
            <v>1</v>
          </cell>
          <cell r="I807" t="str">
            <v>Toughness</v>
          </cell>
        </row>
        <row r="808">
          <cell r="A808" t="str">
            <v>Torturer</v>
          </cell>
          <cell r="C808" t="str">
            <v>You know how to torture information out of a foe.</v>
          </cell>
          <cell r="D808" t="str">
            <v>MGP</v>
          </cell>
          <cell r="E808" t="str">
            <v xml:space="preserve">TQR </v>
          </cell>
          <cell r="F808">
            <v>52</v>
          </cell>
          <cell r="G808" t="str">
            <v>General</v>
          </cell>
          <cell r="H808">
            <v>2</v>
          </cell>
          <cell r="I808" t="str">
            <v>Non-good alignment, Intimidate</v>
          </cell>
        </row>
        <row r="809">
          <cell r="A809" t="str">
            <v>Toughness</v>
          </cell>
          <cell r="C809" t="str">
            <v>+3 hit points.</v>
          </cell>
          <cell r="D809" t="str">
            <v>WotC</v>
          </cell>
          <cell r="E809" t="str">
            <v xml:space="preserve">PHB </v>
          </cell>
          <cell r="F809">
            <v>85</v>
          </cell>
          <cell r="G809" t="str">
            <v>General</v>
          </cell>
          <cell r="H809">
            <v>0</v>
          </cell>
        </row>
        <row r="810">
          <cell r="A810" t="str">
            <v>Track</v>
          </cell>
          <cell r="C810" t="str">
            <v>Find and follow tracks.</v>
          </cell>
          <cell r="D810" t="str">
            <v>WotC</v>
          </cell>
          <cell r="E810" t="str">
            <v xml:space="preserve">PHB </v>
          </cell>
          <cell r="F810">
            <v>85</v>
          </cell>
          <cell r="G810" t="str">
            <v>General</v>
          </cell>
          <cell r="H810">
            <v>0</v>
          </cell>
        </row>
        <row r="811">
          <cell r="A811" t="str">
            <v>Trade-Off</v>
          </cell>
          <cell r="C811" t="str">
            <v>You can trade in powers from your primary discipline for additional powers.</v>
          </cell>
          <cell r="D811" t="str">
            <v>WotC</v>
          </cell>
          <cell r="E811" t="str">
            <v xml:space="preserve">Mind's Eye </v>
          </cell>
          <cell r="F811">
            <v>44</v>
          </cell>
          <cell r="G811" t="str">
            <v>Psionic</v>
          </cell>
          <cell r="H811">
            <v>1</v>
          </cell>
          <cell r="I811" t="str">
            <v>Spellcaster Level 3+</v>
          </cell>
        </row>
        <row r="812">
          <cell r="A812" t="str">
            <v>Trample</v>
          </cell>
          <cell r="C812" t="str">
            <v>When mounted and overrunning, target may not avoid you; horse gets hoof attack.</v>
          </cell>
          <cell r="D812" t="str">
            <v>WotC</v>
          </cell>
          <cell r="E812" t="str">
            <v xml:space="preserve">PHB </v>
          </cell>
          <cell r="F812">
            <v>86</v>
          </cell>
          <cell r="G812" t="str">
            <v>General</v>
          </cell>
          <cell r="H812">
            <v>0</v>
          </cell>
        </row>
        <row r="813">
          <cell r="A813" t="str">
            <v>Trap Sense</v>
          </cell>
          <cell r="C813" t="str">
            <v>Can search for traps when passing within 5'.</v>
          </cell>
          <cell r="D813" t="str">
            <v>WotC</v>
          </cell>
          <cell r="E813" t="str">
            <v xml:space="preserve">ELH </v>
          </cell>
          <cell r="F813">
            <v>68</v>
          </cell>
          <cell r="G813" t="str">
            <v>Epic</v>
          </cell>
          <cell r="H813">
            <v>3</v>
          </cell>
          <cell r="I813" t="str">
            <v>Search 25 ranks, Spot 25 ranks, rogue's find traps ability</v>
          </cell>
        </row>
        <row r="814">
          <cell r="A814" t="str">
            <v>Trapmaster</v>
          </cell>
          <cell r="C814" t="str">
            <v>+2 to either Search or Disable DC of crafted traps.</v>
          </cell>
          <cell r="D814" t="str">
            <v>MGP</v>
          </cell>
          <cell r="E814" t="str">
            <v xml:space="preserve">TQR </v>
          </cell>
          <cell r="F814">
            <v>52</v>
          </cell>
          <cell r="G814" t="str">
            <v>Rogue</v>
          </cell>
          <cell r="H814">
            <v>2</v>
          </cell>
          <cell r="I814" t="str">
            <v>Rogue, Dex 15+</v>
          </cell>
        </row>
        <row r="815">
          <cell r="A815" t="str">
            <v>Treetopper</v>
          </cell>
          <cell r="C815" t="str">
            <v>+2 bonus to all Climb checks.  You do not suffer climbing penalties to AC or Dex.</v>
          </cell>
          <cell r="D815" t="str">
            <v>WotC</v>
          </cell>
          <cell r="E815" t="str">
            <v xml:space="preserve">FRCS </v>
          </cell>
          <cell r="F815">
            <v>38</v>
          </cell>
          <cell r="G815" t="str">
            <v>General</v>
          </cell>
          <cell r="H815">
            <v>0</v>
          </cell>
        </row>
        <row r="816">
          <cell r="A816" t="str">
            <v>Trigger Power</v>
          </cell>
          <cell r="C816" t="str">
            <v>Choose one power that you can attempt to manifest for free.</v>
          </cell>
          <cell r="D816" t="str">
            <v>WotC</v>
          </cell>
          <cell r="E816" t="str">
            <v xml:space="preserve">PsiHB </v>
          </cell>
          <cell r="F816">
            <v>30</v>
          </cell>
          <cell r="G816" t="str">
            <v>Psionic</v>
          </cell>
          <cell r="H816">
            <v>2</v>
          </cell>
          <cell r="I816" t="str">
            <v>Inner Strength, Talented, reserve power points</v>
          </cell>
        </row>
        <row r="817">
          <cell r="A817" t="str">
            <v>Turn Outsider</v>
          </cell>
          <cell r="C817" t="str">
            <v>Turn outsiders as undead with +4 HD</v>
          </cell>
          <cell r="D817" t="str">
            <v>AEG</v>
          </cell>
          <cell r="E817" t="str">
            <v xml:space="preserve">Evil </v>
          </cell>
          <cell r="F817">
            <v>60</v>
          </cell>
          <cell r="G817" t="str">
            <v>Special</v>
          </cell>
          <cell r="H817">
            <v>1</v>
          </cell>
          <cell r="I817" t="str">
            <v>Wis 14+</v>
          </cell>
        </row>
        <row r="818">
          <cell r="A818" t="str">
            <v>Twin Power</v>
          </cell>
          <cell r="C818" t="str">
            <v>You can manifest duplicate powers.  +8 power points.</v>
          </cell>
          <cell r="D818" t="str">
            <v>WotC</v>
          </cell>
          <cell r="E818" t="str">
            <v xml:space="preserve">PsiHB </v>
          </cell>
          <cell r="F818">
            <v>30</v>
          </cell>
          <cell r="G818" t="str">
            <v>Psionic</v>
          </cell>
          <cell r="H818">
            <v>0</v>
          </cell>
        </row>
        <row r="819">
          <cell r="A819" t="str">
            <v>Twin Spell</v>
          </cell>
          <cell r="C819" t="str">
            <v>Spell takes effect twice on target; +4 spell levels.</v>
          </cell>
          <cell r="D819" t="str">
            <v>WotC</v>
          </cell>
          <cell r="E819" t="str">
            <v xml:space="preserve">TnB </v>
          </cell>
          <cell r="F819">
            <v>42</v>
          </cell>
          <cell r="G819" t="str">
            <v>Metamagic</v>
          </cell>
          <cell r="H819">
            <v>1</v>
          </cell>
          <cell r="I819" t="str">
            <v>Any other Metamagic feat</v>
          </cell>
        </row>
        <row r="820">
          <cell r="A820" t="str">
            <v>Twin Sword Style</v>
          </cell>
          <cell r="C820" t="str">
            <v>+2 AC for one melee opponent when wielding two swords.</v>
          </cell>
          <cell r="D820" t="str">
            <v>WotC</v>
          </cell>
          <cell r="E820" t="str">
            <v xml:space="preserve">FRCS </v>
          </cell>
          <cell r="F820">
            <v>39</v>
          </cell>
          <cell r="G820" t="str">
            <v>Fighter</v>
          </cell>
          <cell r="H820">
            <v>1</v>
          </cell>
          <cell r="I820" t="str">
            <v>Two-Weapon Fighting</v>
          </cell>
        </row>
        <row r="821">
          <cell r="A821" t="str">
            <v>Two-Weapon Fighting</v>
          </cell>
          <cell r="C821" t="str">
            <v>Penalties for fighting with two weapons are reduced by two.</v>
          </cell>
          <cell r="D821" t="str">
            <v>WotC</v>
          </cell>
          <cell r="E821" t="str">
            <v xml:space="preserve">PHB </v>
          </cell>
          <cell r="F821">
            <v>86</v>
          </cell>
          <cell r="G821" t="str">
            <v>General</v>
          </cell>
          <cell r="H821">
            <v>0</v>
          </cell>
        </row>
        <row r="822">
          <cell r="A822" t="str">
            <v>Two-Weapon Rend</v>
          </cell>
          <cell r="C822" t="str">
            <v>Can rend when both weapons hit same enemy.  See ref.</v>
          </cell>
          <cell r="D822" t="str">
            <v>WotC</v>
          </cell>
          <cell r="E822" t="str">
            <v xml:space="preserve">ELH </v>
          </cell>
          <cell r="F822">
            <v>68</v>
          </cell>
          <cell r="G822" t="str">
            <v>Epic</v>
          </cell>
          <cell r="H822">
            <v>5</v>
          </cell>
          <cell r="I822" t="str">
            <v>Dex 15, BAB +9, Ambidexterity, Improved Two-weapon Fighting, Two-weapon Fighting</v>
          </cell>
        </row>
        <row r="823">
          <cell r="A823" t="str">
            <v>Tymora's Smile</v>
          </cell>
          <cell r="C823" t="str">
            <v>+2 Luck bonus (1/day) vs. any single save.</v>
          </cell>
          <cell r="D823" t="str">
            <v>WotC</v>
          </cell>
          <cell r="E823" t="str">
            <v xml:space="preserve">MoF </v>
          </cell>
          <cell r="F823">
            <v>30</v>
          </cell>
          <cell r="G823" t="str">
            <v>Harper Priest</v>
          </cell>
          <cell r="H823">
            <v>3</v>
          </cell>
          <cell r="I823" t="str">
            <v>Harper Priest level + Wis Bonus: 10+</v>
          </cell>
        </row>
        <row r="824">
          <cell r="A824" t="str">
            <v>Tyrant</v>
          </cell>
          <cell r="C824" t="str">
            <v>Attract followers.</v>
          </cell>
          <cell r="D824" t="str">
            <v>AEG</v>
          </cell>
          <cell r="E824" t="str">
            <v xml:space="preserve">Evil </v>
          </cell>
          <cell r="F824">
            <v>60</v>
          </cell>
          <cell r="G824" t="str">
            <v>General</v>
          </cell>
          <cell r="H824">
            <v>3</v>
          </cell>
          <cell r="I824" t="str">
            <v>Any Evil, Character Level 6+</v>
          </cell>
        </row>
        <row r="825">
          <cell r="A825" t="str">
            <v>Ultimate Feint</v>
          </cell>
          <cell r="C825" t="str">
            <v>On successful Bluff/Feint in combat, foe flat footed &amp; you get an AoO.</v>
          </cell>
          <cell r="D825" t="str">
            <v>AEG</v>
          </cell>
          <cell r="E825" t="str">
            <v xml:space="preserve">Evil </v>
          </cell>
          <cell r="F825">
            <v>61</v>
          </cell>
          <cell r="G825" t="str">
            <v>General</v>
          </cell>
          <cell r="H825">
            <v>2</v>
          </cell>
          <cell r="I825" t="str">
            <v>BAB 7+, Improved Feint, Bluff 7+ ranks</v>
          </cell>
        </row>
        <row r="826">
          <cell r="A826" t="str">
            <v>Ultra Talented</v>
          </cell>
          <cell r="C826" t="str">
            <v>Trade two power points to recharge 3 0 Level powers.  Max manifester level number of power points per day.</v>
          </cell>
          <cell r="D826" t="str">
            <v>WotC</v>
          </cell>
          <cell r="E826" t="str">
            <v xml:space="preserve">Mind's Eye </v>
          </cell>
          <cell r="F826">
            <v>46</v>
          </cell>
          <cell r="G826" t="str">
            <v>Psionic</v>
          </cell>
          <cell r="H826">
            <v>4</v>
          </cell>
          <cell r="I826" t="str">
            <v>6th-level psion or psychic warrior, Talented, Inner Strength</v>
          </cell>
        </row>
        <row r="827">
          <cell r="A827" t="str">
            <v>Unavoidable Strike</v>
          </cell>
          <cell r="C827" t="str">
            <v>Unarmed attack becomes a touch attack, +5 power points</v>
          </cell>
          <cell r="D827" t="str">
            <v>WotC</v>
          </cell>
          <cell r="E827" t="str">
            <v xml:space="preserve">PsiHB </v>
          </cell>
          <cell r="F827">
            <v>30</v>
          </cell>
          <cell r="G827" t="str">
            <v>Psionic</v>
          </cell>
          <cell r="H827">
            <v>3</v>
          </cell>
          <cell r="I827" t="str">
            <v>Str 13+, Psionic Fist, base attack bonus of +3</v>
          </cell>
        </row>
        <row r="828">
          <cell r="A828" t="str">
            <v>Uncanny Accuracy</v>
          </cell>
          <cell r="C828" t="str">
            <v>Ignore less than total cover/concealment with ranged weapons</v>
          </cell>
          <cell r="D828" t="str">
            <v>WotC</v>
          </cell>
          <cell r="E828" t="str">
            <v xml:space="preserve">ELH </v>
          </cell>
          <cell r="F828">
            <v>68</v>
          </cell>
          <cell r="G828" t="str">
            <v>Epic</v>
          </cell>
          <cell r="H828">
            <v>4</v>
          </cell>
          <cell r="I828" t="str">
            <v>Dex 21, Point Blank Shot, Precise Shot, Spot 20 ranks</v>
          </cell>
        </row>
        <row r="829">
          <cell r="A829" t="str">
            <v>Undead Familiar</v>
          </cell>
          <cell r="C829" t="str">
            <v>Your familiar is an undead creature</v>
          </cell>
          <cell r="D829" t="str">
            <v>Piazo</v>
          </cell>
          <cell r="E829" t="str">
            <v>Dragon #280</v>
          </cell>
          <cell r="F829">
            <v>62</v>
          </cell>
          <cell r="G829" t="str">
            <v>General</v>
          </cell>
          <cell r="H829">
            <v>0</v>
          </cell>
        </row>
        <row r="830">
          <cell r="A830" t="str">
            <v>Undead Mastery (D)</v>
          </cell>
          <cell r="C830" t="str">
            <v>Can command up to (Level x 10) HD of undead</v>
          </cell>
          <cell r="D830" t="str">
            <v>WotC</v>
          </cell>
          <cell r="E830" t="str">
            <v xml:space="preserve">ELH </v>
          </cell>
          <cell r="F830">
            <v>68</v>
          </cell>
          <cell r="G830" t="str">
            <v>Epic</v>
          </cell>
          <cell r="H830">
            <v>2</v>
          </cell>
          <cell r="I830" t="str">
            <v>Cha 21, Ability to rebuke/command undead</v>
          </cell>
        </row>
        <row r="831">
          <cell r="A831" t="str">
            <v>Unholy Strike</v>
          </cell>
          <cell r="C831" t="str">
            <v>Any weapon wielded is treated as Unholy, does not stack.</v>
          </cell>
          <cell r="D831" t="str">
            <v>WotC</v>
          </cell>
          <cell r="E831" t="str">
            <v xml:space="preserve">ELH </v>
          </cell>
          <cell r="F831">
            <v>68</v>
          </cell>
          <cell r="G831" t="str">
            <v>Epic</v>
          </cell>
          <cell r="H831">
            <v>2</v>
          </cell>
          <cell r="I831" t="str">
            <v>Smite Good class feature, Evil alignment</v>
          </cell>
        </row>
        <row r="832">
          <cell r="A832" t="str">
            <v>Unorthodox Flurry</v>
          </cell>
          <cell r="C832" t="str">
            <v>Light weapon considered a Monk weapon</v>
          </cell>
          <cell r="D832" t="str">
            <v>Piazo</v>
          </cell>
          <cell r="E832" t="str">
            <v>Dragon #279</v>
          </cell>
          <cell r="F832">
            <v>63</v>
          </cell>
          <cell r="G832" t="str">
            <v>Special</v>
          </cell>
          <cell r="H832">
            <v>0</v>
          </cell>
        </row>
        <row r="833">
          <cell r="A833" t="str">
            <v>Up the Walls</v>
          </cell>
          <cell r="C833" t="str">
            <v>You can run on walls for brief distances.</v>
          </cell>
          <cell r="D833" t="str">
            <v>WotC</v>
          </cell>
          <cell r="E833" t="str">
            <v xml:space="preserve">PsiHB </v>
          </cell>
          <cell r="F833">
            <v>30</v>
          </cell>
          <cell r="G833" t="str">
            <v>Psionic</v>
          </cell>
          <cell r="H833">
            <v>3</v>
          </cell>
          <cell r="I833" t="str">
            <v>Wis 13+, Speed of Thought, Psionic Charge, reserve power points 5+</v>
          </cell>
        </row>
        <row r="834">
          <cell r="A834" t="str">
            <v>Upgrade Power</v>
          </cell>
          <cell r="C834" t="str">
            <v>When gaining a power on a chain, forget lower level power(s).</v>
          </cell>
          <cell r="D834" t="str">
            <v>Piazo</v>
          </cell>
          <cell r="E834" t="str">
            <v>Dragon #287</v>
          </cell>
          <cell r="F834">
            <v>56</v>
          </cell>
          <cell r="G834" t="str">
            <v>Psionic</v>
          </cell>
          <cell r="H834">
            <v>1</v>
          </cell>
          <cell r="I834" t="str">
            <v>Any other psionic or metapsionic feat</v>
          </cell>
        </row>
        <row r="835">
          <cell r="A835" t="str">
            <v>Vermin Form</v>
          </cell>
          <cell r="C835" t="str">
            <v>Transform into a swarm of tiny invertebrates.  Gear doesn't transform.</v>
          </cell>
          <cell r="D835" t="str">
            <v>Green Ronin</v>
          </cell>
          <cell r="E835" t="str">
            <v xml:space="preserve">SCoN </v>
          </cell>
          <cell r="F835">
            <v>54</v>
          </cell>
          <cell r="G835" t="str">
            <v>Undead</v>
          </cell>
          <cell r="H835">
            <v>1</v>
          </cell>
          <cell r="I835" t="str">
            <v>Con --</v>
          </cell>
        </row>
        <row r="836">
          <cell r="A836" t="str">
            <v>Vermin Wild Shape (W)</v>
          </cell>
          <cell r="C836" t="str">
            <v>Can Wild Shape into vermin form, limited by size</v>
          </cell>
          <cell r="D836" t="str">
            <v>WotC</v>
          </cell>
          <cell r="E836" t="str">
            <v xml:space="preserve">ELH </v>
          </cell>
          <cell r="F836">
            <v>68</v>
          </cell>
          <cell r="G836" t="str">
            <v>Epic</v>
          </cell>
          <cell r="H836">
            <v>3</v>
          </cell>
          <cell r="I836" t="str">
            <v>Beast Wild Shape, Knowledge (Nature) 24 ranks, Wild Shape 6+/day</v>
          </cell>
        </row>
        <row r="837">
          <cell r="A837" t="str">
            <v>Victory of the River, The</v>
          </cell>
          <cell r="C837" t="str">
            <v xml:space="preserve">+5 cumulative to hit after each successful strike in a round for 180 minutes.  Cannot use total defense &amp; loose Dex bonus. </v>
          </cell>
          <cell r="D837" t="str">
            <v>AEG</v>
          </cell>
          <cell r="E837" t="str">
            <v xml:space="preserve">WotSamurai </v>
          </cell>
          <cell r="F837">
            <v>12</v>
          </cell>
          <cell r="G837" t="str">
            <v>Kata</v>
          </cell>
          <cell r="H837">
            <v>3</v>
          </cell>
          <cell r="I837" t="str">
            <v>Cleave, Great Cleave, Power Attack</v>
          </cell>
        </row>
        <row r="838">
          <cell r="A838" t="str">
            <v>Victory of the Wind, The</v>
          </cell>
          <cell r="C838" t="str">
            <v>After 10+ dmg strike, +1 cumulative to hit, -2 to damage for 120 minutes.</v>
          </cell>
          <cell r="D838" t="str">
            <v>AEG</v>
          </cell>
          <cell r="E838" t="str">
            <v xml:space="preserve">WotSamurai </v>
          </cell>
          <cell r="F838">
            <v>13</v>
          </cell>
          <cell r="G838" t="str">
            <v>Kata</v>
          </cell>
          <cell r="H838">
            <v>3</v>
          </cell>
          <cell r="I838" t="str">
            <v>Expertise, Improved Initiative, Quickdraw</v>
          </cell>
        </row>
        <row r="839">
          <cell r="A839" t="str">
            <v>Voracious Reader</v>
          </cell>
          <cell r="C839" t="str">
            <v>Skill checks in all Knowledge skills are considered trained.</v>
          </cell>
          <cell r="D839" t="str">
            <v>BP</v>
          </cell>
          <cell r="E839" t="str">
            <v xml:space="preserve">InQ </v>
          </cell>
          <cell r="F839">
            <v>12</v>
          </cell>
          <cell r="G839" t="str">
            <v>General</v>
          </cell>
          <cell r="H839">
            <v>1</v>
          </cell>
          <cell r="I839" t="str">
            <v>Comprehend Writing, Knowledge (any &amp; any number of) 10+ ranks</v>
          </cell>
        </row>
        <row r="840">
          <cell r="A840" t="str">
            <v>Vorpal Strike</v>
          </cell>
          <cell r="C840" t="str">
            <v>Unarmed Strikes are treated as Slashing Vorpal weapons</v>
          </cell>
          <cell r="D840" t="str">
            <v>WotC</v>
          </cell>
          <cell r="E840" t="str">
            <v xml:space="preserve">ELH </v>
          </cell>
          <cell r="F840">
            <v>68</v>
          </cell>
          <cell r="G840" t="str">
            <v>Epic</v>
          </cell>
          <cell r="H840">
            <v>7</v>
          </cell>
          <cell r="I840" t="str">
            <v>Str 25, Wis 25, Improved Critical (Unarmed Strike), Improved Unarmed Strike, Keen Strike, Stunning Fist, Ki Strike +3</v>
          </cell>
        </row>
        <row r="841">
          <cell r="A841" t="str">
            <v>Wall Fighter</v>
          </cell>
          <cell r="C841" t="str">
            <v>Retain Dex bonus while climbing.</v>
          </cell>
          <cell r="D841" t="str">
            <v>MGP</v>
          </cell>
          <cell r="E841" t="str">
            <v xml:space="preserve">TQR </v>
          </cell>
          <cell r="F841">
            <v>52</v>
          </cell>
          <cell r="G841" t="str">
            <v>Rogue</v>
          </cell>
          <cell r="H841">
            <v>3</v>
          </cell>
          <cell r="I841" t="str">
            <v>Rogue, Expert Climber, Dex 15+</v>
          </cell>
        </row>
        <row r="842">
          <cell r="A842" t="str">
            <v>Wealth</v>
          </cell>
          <cell r="C842" t="str">
            <v>Begin play with 600gp.  Can only take at 1st lvl.</v>
          </cell>
          <cell r="D842" t="str">
            <v>AEG</v>
          </cell>
          <cell r="E842" t="str">
            <v xml:space="preserve">Merc </v>
          </cell>
          <cell r="F842">
            <v>68</v>
          </cell>
          <cell r="G842" t="str">
            <v>General</v>
          </cell>
          <cell r="H842">
            <v>0</v>
          </cell>
        </row>
        <row r="843">
          <cell r="A843" t="str">
            <v>Weapon Finesse</v>
          </cell>
          <cell r="C843" t="str">
            <v>Use DEX modifier instead of STR modifier to determine a hit.</v>
          </cell>
          <cell r="D843" t="str">
            <v>WotC</v>
          </cell>
          <cell r="E843" t="str">
            <v xml:space="preserve">PHB </v>
          </cell>
          <cell r="F843" t="str">
            <v>86, 39</v>
          </cell>
          <cell r="G843" t="str">
            <v>General</v>
          </cell>
          <cell r="H843">
            <v>0</v>
          </cell>
        </row>
        <row r="844">
          <cell r="A844" t="str">
            <v>Weapon Focus</v>
          </cell>
          <cell r="C844" t="str">
            <v>+1 to hit with selected weapon.</v>
          </cell>
          <cell r="D844" t="str">
            <v>WotC</v>
          </cell>
          <cell r="E844" t="str">
            <v xml:space="preserve">SnF </v>
          </cell>
          <cell r="F844">
            <v>86</v>
          </cell>
          <cell r="G844" t="str">
            <v>General</v>
          </cell>
          <cell r="H844">
            <v>0</v>
          </cell>
        </row>
        <row r="845">
          <cell r="A845" t="str">
            <v>Weapon Panache</v>
          </cell>
          <cell r="C845" t="str">
            <v>Use Cha bonus instead of Str on attack rolls.</v>
          </cell>
          <cell r="D845" t="str">
            <v>Green Ronin</v>
          </cell>
          <cell r="E845" t="str">
            <v xml:space="preserve">AH </v>
          </cell>
          <cell r="F845">
            <v>20</v>
          </cell>
          <cell r="G845" t="str">
            <v>General</v>
          </cell>
          <cell r="H845">
            <v>2</v>
          </cell>
          <cell r="I845" t="str">
            <v>BAB 1+, Weapon Proficiency</v>
          </cell>
        </row>
        <row r="846">
          <cell r="A846" t="str">
            <v>Weapon Specialization</v>
          </cell>
          <cell r="C846" t="str">
            <v>+2 to damage with selected weapon.</v>
          </cell>
          <cell r="D846" t="str">
            <v>WotC</v>
          </cell>
          <cell r="E846" t="str">
            <v xml:space="preserve">PHB </v>
          </cell>
          <cell r="F846" t="str">
            <v>86, 37</v>
          </cell>
          <cell r="G846" t="str">
            <v>Special</v>
          </cell>
          <cell r="H846">
            <v>3</v>
          </cell>
          <cell r="I846" t="str">
            <v>Fighter Level 4+ or Psychic Warrior 6+</v>
          </cell>
        </row>
        <row r="847">
          <cell r="A847" t="str">
            <v>Weird Musical Instrument</v>
          </cell>
          <cell r="C847" t="str">
            <v>Make melee attacks with an instrument.</v>
          </cell>
          <cell r="D847" t="str">
            <v>BP</v>
          </cell>
          <cell r="E847" t="str">
            <v xml:space="preserve">InQ </v>
          </cell>
          <cell r="F847">
            <v>12</v>
          </cell>
          <cell r="G847" t="str">
            <v>General</v>
          </cell>
          <cell r="H847">
            <v>2</v>
          </cell>
          <cell r="I847" t="str">
            <v>BAB 5+, Perform (Instrument) 8+ ranks</v>
          </cell>
        </row>
        <row r="848">
          <cell r="A848" t="str">
            <v>Whirlwind Attack</v>
          </cell>
          <cell r="C848" t="str">
            <v>Full-round; make 1 melee attack at full attack bonus vs. each foe within 5'</v>
          </cell>
          <cell r="D848" t="str">
            <v>WotC</v>
          </cell>
          <cell r="E848" t="str">
            <v xml:space="preserve">PHB </v>
          </cell>
          <cell r="F848">
            <v>86</v>
          </cell>
          <cell r="G848" t="str">
            <v>General</v>
          </cell>
          <cell r="H848">
            <v>7</v>
          </cell>
          <cell r="I848" t="str">
            <v>Dex 13+, Int 13+, BAB 4+, Dodge, Expertise, Mobility, Spring Attack</v>
          </cell>
        </row>
        <row r="849">
          <cell r="A849" t="str">
            <v>Widen Aura of Courage</v>
          </cell>
          <cell r="C849" t="str">
            <v>Aura of Courage extends to all allies within 100'</v>
          </cell>
          <cell r="D849" t="str">
            <v>WotC</v>
          </cell>
          <cell r="E849" t="str">
            <v xml:space="preserve">ELH </v>
          </cell>
          <cell r="F849">
            <v>69</v>
          </cell>
          <cell r="G849" t="str">
            <v>Epic</v>
          </cell>
          <cell r="H849">
            <v>2</v>
          </cell>
          <cell r="I849" t="str">
            <v>Cha 25, Aura of Courage class ability</v>
          </cell>
        </row>
        <row r="850">
          <cell r="A850" t="str">
            <v>Widen Aura of Despair</v>
          </cell>
          <cell r="C850" t="str">
            <v>Aura of Despair extends to all enemies within 100'</v>
          </cell>
          <cell r="D850" t="str">
            <v>WotC</v>
          </cell>
          <cell r="E850" t="str">
            <v xml:space="preserve">ELH </v>
          </cell>
          <cell r="F850">
            <v>69</v>
          </cell>
          <cell r="G850" t="str">
            <v>Epic</v>
          </cell>
          <cell r="H850">
            <v>2</v>
          </cell>
          <cell r="I850" t="str">
            <v>Cha 25, Aura of Despair class ability</v>
          </cell>
        </row>
        <row r="851">
          <cell r="A851" t="str">
            <v>Widen Power</v>
          </cell>
          <cell r="C851" t="str">
            <v>Increase area by 50%; +6 power points.</v>
          </cell>
          <cell r="D851" t="str">
            <v>Piazo</v>
          </cell>
          <cell r="E851" t="str">
            <v>Dragon #287</v>
          </cell>
          <cell r="F851">
            <v>56</v>
          </cell>
          <cell r="G851" t="str">
            <v>Metapsionic</v>
          </cell>
          <cell r="H851">
            <v>1</v>
          </cell>
          <cell r="I851" t="str">
            <v>Any other metapsionic feat</v>
          </cell>
        </row>
        <row r="852">
          <cell r="A852" t="str">
            <v>Widen Spell</v>
          </cell>
          <cell r="C852" t="str">
            <v>Increase area by 50%; +3 spell levels.</v>
          </cell>
          <cell r="D852" t="str">
            <v>WotC</v>
          </cell>
          <cell r="E852" t="str">
            <v xml:space="preserve">MoF </v>
          </cell>
          <cell r="F852">
            <v>23</v>
          </cell>
          <cell r="G852" t="str">
            <v>Metamagic</v>
          </cell>
          <cell r="H852">
            <v>0</v>
          </cell>
        </row>
        <row r="853">
          <cell r="A853" t="str">
            <v>Will of Stone</v>
          </cell>
          <cell r="C853" t="str">
            <v>+3 bonus to Will saves.  Stacks with Iron Will.</v>
          </cell>
          <cell r="D853" t="str">
            <v>AEG</v>
          </cell>
          <cell r="E853" t="str">
            <v xml:space="preserve">Merc </v>
          </cell>
          <cell r="F853">
            <v>68</v>
          </cell>
          <cell r="G853" t="str">
            <v>Fighter</v>
          </cell>
          <cell r="H853">
            <v>1</v>
          </cell>
          <cell r="I853" t="str">
            <v>Iron Will</v>
          </cell>
        </row>
        <row r="854">
          <cell r="A854" t="str">
            <v>Wingover *</v>
          </cell>
          <cell r="C854" t="str">
            <v>Flying creatures may change direction, by up to 180 degrees, each round.</v>
          </cell>
          <cell r="D854" t="str">
            <v>WotC</v>
          </cell>
          <cell r="E854" t="str">
            <v xml:space="preserve">MM </v>
          </cell>
          <cell r="F854">
            <v>62</v>
          </cell>
          <cell r="G854" t="str">
            <v>Dragon</v>
          </cell>
          <cell r="H854">
            <v>0</v>
          </cell>
        </row>
        <row r="855">
          <cell r="A855" t="str">
            <v>Wisdom of Ages</v>
          </cell>
          <cell r="C855" t="str">
            <v>+1 bonus to all knowledge checks.  Can use 2 knowledge skills untrained.</v>
          </cell>
          <cell r="D855" t="str">
            <v>Green Ronin</v>
          </cell>
          <cell r="E855" t="str">
            <v xml:space="preserve">HnH </v>
          </cell>
          <cell r="F855">
            <v>21</v>
          </cell>
          <cell r="G855" t="str">
            <v>General</v>
          </cell>
          <cell r="H855">
            <v>2</v>
          </cell>
          <cell r="I855" t="str">
            <v>Wis 13+, 200+ years old</v>
          </cell>
        </row>
        <row r="856">
          <cell r="A856" t="str">
            <v>World is Empty, The</v>
          </cell>
          <cell r="C856" t="str">
            <v>Bonus equal to current void points for 1 rounds.  Uses all points up &amp; fatigues you.</v>
          </cell>
          <cell r="D856" t="str">
            <v>AEG</v>
          </cell>
          <cell r="E856" t="str">
            <v xml:space="preserve">WotSamurai </v>
          </cell>
          <cell r="F856">
            <v>13</v>
          </cell>
          <cell r="G856" t="str">
            <v>Kata</v>
          </cell>
          <cell r="H856">
            <v>2</v>
          </cell>
          <cell r="I856" t="str">
            <v>Void Use, Depths of the Void</v>
          </cell>
        </row>
        <row r="857">
          <cell r="A857" t="str">
            <v>Wounding Strike</v>
          </cell>
          <cell r="C857" t="str">
            <v>d2 points damage to foe's ability with sneak attack.</v>
          </cell>
          <cell r="D857" t="str">
            <v>MGP</v>
          </cell>
          <cell r="E857" t="str">
            <v xml:space="preserve">TQR </v>
          </cell>
          <cell r="F857">
            <v>52</v>
          </cell>
          <cell r="G857" t="str">
            <v>Rogue</v>
          </cell>
          <cell r="H857">
            <v>2</v>
          </cell>
          <cell r="I857" t="str">
            <v>Rogue, Crippling Strike</v>
          </cell>
        </row>
        <row r="858">
          <cell r="A858" t="str">
            <v>Write Manual</v>
          </cell>
          <cell r="C858" t="str">
            <v>May write manuals that bestow insight bonuses to AC, to hit, saves, &amp; skills.</v>
          </cell>
          <cell r="D858" t="str">
            <v>BP</v>
          </cell>
          <cell r="E858" t="str">
            <v xml:space="preserve">InQ </v>
          </cell>
          <cell r="F858">
            <v>12</v>
          </cell>
          <cell r="G858" t="str">
            <v>General</v>
          </cell>
          <cell r="H858">
            <v>2</v>
          </cell>
          <cell r="I858" t="str">
            <v>Int 15+, Comprehend Writing</v>
          </cell>
        </row>
        <row r="859">
          <cell r="A859" t="str">
            <v>Zen Archery</v>
          </cell>
          <cell r="C859" t="str">
            <v>WIS mod instead of DEX mod for ranged attack within 30'.</v>
          </cell>
          <cell r="D859" t="str">
            <v>WotC</v>
          </cell>
          <cell r="E859" t="str">
            <v xml:space="preserve">SnF </v>
          </cell>
          <cell r="F859">
            <v>9</v>
          </cell>
          <cell r="G859" t="str">
            <v>General</v>
          </cell>
          <cell r="H859">
            <v>0</v>
          </cell>
        </row>
        <row r="860">
          <cell r="A860" t="str">
            <v>Zone of Animation (D)</v>
          </cell>
          <cell r="C860" t="str">
            <v>Can animate dead by spending command/rebuke attempts.  See ref.</v>
          </cell>
          <cell r="D860" t="str">
            <v>WotC</v>
          </cell>
          <cell r="E860" t="str">
            <v xml:space="preserve">ELH </v>
          </cell>
          <cell r="F860">
            <v>69</v>
          </cell>
          <cell r="G860" t="str">
            <v>Epic</v>
          </cell>
          <cell r="H860">
            <v>3</v>
          </cell>
          <cell r="I860" t="str">
            <v>Cha 25, Undead Mastery, Ability to rebuke/command undead</v>
          </cell>
        </row>
        <row r="868">
          <cell r="A868" t="str">
            <v>AEG_Dra</v>
          </cell>
        </row>
        <row r="869">
          <cell r="A869" t="str">
            <v>AEG_Dun</v>
          </cell>
        </row>
        <row r="870">
          <cell r="A870" t="str">
            <v>AEG_Evil</v>
          </cell>
        </row>
        <row r="871">
          <cell r="A871" t="str">
            <v>AEG_Merc</v>
          </cell>
        </row>
        <row r="872">
          <cell r="A872" t="str">
            <v>AEG_Roku</v>
          </cell>
        </row>
        <row r="873">
          <cell r="A873" t="str">
            <v>AEG_Und</v>
          </cell>
        </row>
        <row r="874">
          <cell r="A874" t="str">
            <v>AEG_War</v>
          </cell>
        </row>
        <row r="875">
          <cell r="A875" t="str">
            <v>AEG_WotS</v>
          </cell>
        </row>
        <row r="876">
          <cell r="A876" t="str">
            <v>BP_InQ</v>
          </cell>
        </row>
        <row r="877">
          <cell r="A877" t="str">
            <v>Custom</v>
          </cell>
        </row>
        <row r="878">
          <cell r="A878" t="str">
            <v>FFG_TnT</v>
          </cell>
        </row>
        <row r="879">
          <cell r="A879" t="str">
            <v>GR_AH</v>
          </cell>
        </row>
        <row r="880">
          <cell r="A880" t="str">
            <v>GR_AotA</v>
          </cell>
        </row>
        <row r="881">
          <cell r="A881" t="str">
            <v>GR_HnH</v>
          </cell>
        </row>
        <row r="882">
          <cell r="A882" t="str">
            <v>GR_SCoN</v>
          </cell>
        </row>
        <row r="883">
          <cell r="A883" t="str">
            <v>List_Validation</v>
          </cell>
        </row>
        <row r="884">
          <cell r="A884" t="str">
            <v>Mag_Dragon</v>
          </cell>
        </row>
        <row r="885">
          <cell r="A885" t="str">
            <v>Mag_Dugeon</v>
          </cell>
        </row>
        <row r="886">
          <cell r="A886" t="str">
            <v>Mal_TBoEM</v>
          </cell>
        </row>
        <row r="887">
          <cell r="A887" t="str">
            <v>Mal_TBoEM2</v>
          </cell>
        </row>
        <row r="888">
          <cell r="A888" t="str">
            <v>MGP_TQR</v>
          </cell>
        </row>
        <row r="889">
          <cell r="A889" t="str">
            <v>Web</v>
          </cell>
        </row>
        <row r="890">
          <cell r="A890" t="str">
            <v>WotC_BoVD</v>
          </cell>
        </row>
        <row r="891">
          <cell r="A891" t="str">
            <v>WotC_DMG</v>
          </cell>
        </row>
        <row r="892">
          <cell r="A892" t="str">
            <v>WotC_DotF</v>
          </cell>
        </row>
        <row r="893">
          <cell r="A893" t="str">
            <v>WotC_ELHB</v>
          </cell>
        </row>
        <row r="894">
          <cell r="A894" t="str">
            <v>WotC_FRCS</v>
          </cell>
        </row>
        <row r="895">
          <cell r="A895" t="str">
            <v>WotC_LoD</v>
          </cell>
        </row>
        <row r="896">
          <cell r="A896" t="str">
            <v>WotC_MsE</v>
          </cell>
        </row>
        <row r="897">
          <cell r="A897" t="str">
            <v>WotC_MM1</v>
          </cell>
        </row>
        <row r="898">
          <cell r="A898" t="str">
            <v>WotC_MoF</v>
          </cell>
        </row>
        <row r="899">
          <cell r="A899" t="str">
            <v>WotC_MofP</v>
          </cell>
        </row>
        <row r="900">
          <cell r="A900" t="str">
            <v>WotC_MotW</v>
          </cell>
        </row>
        <row r="901">
          <cell r="A901" t="str">
            <v>WotC_OA</v>
          </cell>
        </row>
        <row r="902">
          <cell r="A902" t="str">
            <v>WotC_PHB</v>
          </cell>
        </row>
        <row r="903">
          <cell r="A903" t="str">
            <v>WotC_PnP</v>
          </cell>
        </row>
        <row r="904">
          <cell r="A904" t="str">
            <v>WotC_PsiHB</v>
          </cell>
        </row>
        <row r="905">
          <cell r="A905" t="str">
            <v>WotC_SilMar</v>
          </cell>
        </row>
        <row r="906">
          <cell r="A906" t="str">
            <v>WotC_SnF</v>
          </cell>
        </row>
        <row r="907">
          <cell r="A907" t="str">
            <v>WotC_SnS</v>
          </cell>
        </row>
        <row r="908">
          <cell r="A908" t="str">
            <v>WotC_TnB</v>
          </cell>
        </row>
        <row r="1082">
          <cell r="A1082" t="str">
            <v>!None</v>
          </cell>
        </row>
        <row r="1083">
          <cell r="A1083" t="str">
            <v>Ancestor - All</v>
          </cell>
        </row>
        <row r="1084">
          <cell r="A1084" t="str">
            <v>Ancestor - Crab</v>
          </cell>
        </row>
        <row r="1085">
          <cell r="A1085" t="str">
            <v>Ancestor - Crane</v>
          </cell>
        </row>
        <row r="1086">
          <cell r="A1086" t="str">
            <v>Ancestor - Dragon</v>
          </cell>
        </row>
        <row r="1087">
          <cell r="A1087" t="str">
            <v>Ancestor - Emporer</v>
          </cell>
        </row>
        <row r="1088">
          <cell r="A1088" t="str">
            <v>Ancestor - Lion</v>
          </cell>
        </row>
        <row r="1089">
          <cell r="A1089" t="str">
            <v>Ancestor - Mantis</v>
          </cell>
        </row>
        <row r="1090">
          <cell r="A1090" t="str">
            <v>Ancestor - Minor Clan</v>
          </cell>
        </row>
        <row r="1091">
          <cell r="A1091" t="str">
            <v>Ancestor - Phoenix</v>
          </cell>
        </row>
        <row r="1092">
          <cell r="A1092" t="str">
            <v>Ancestor - Scorpion</v>
          </cell>
        </row>
        <row r="1093">
          <cell r="A1093" t="str">
            <v>Ancestor - Unicorn</v>
          </cell>
        </row>
        <row r="1094">
          <cell r="A1094" t="str">
            <v>Bloodgift</v>
          </cell>
        </row>
        <row r="1095">
          <cell r="A1095" t="str">
            <v>Bonding</v>
          </cell>
        </row>
        <row r="1096">
          <cell r="A1096" t="str">
            <v>Creature</v>
          </cell>
        </row>
        <row r="1097">
          <cell r="A1097" t="str">
            <v>Divine</v>
          </cell>
        </row>
        <row r="1098">
          <cell r="A1098" t="str">
            <v>Dragon</v>
          </cell>
        </row>
        <row r="1099">
          <cell r="A1099" t="str">
            <v>Eldritch</v>
          </cell>
        </row>
        <row r="1100">
          <cell r="A1100" t="str">
            <v>FighterBonus</v>
          </cell>
        </row>
        <row r="1101">
          <cell r="A1101" t="str">
            <v>General</v>
          </cell>
        </row>
        <row r="1102">
          <cell r="A1102" t="str">
            <v>HarperPriest</v>
          </cell>
        </row>
        <row r="1103">
          <cell r="A1103" t="str">
            <v>Hierophant</v>
          </cell>
        </row>
        <row r="1104">
          <cell r="A1104" t="str">
            <v>HighArcana</v>
          </cell>
        </row>
        <row r="1105">
          <cell r="A1105" t="str">
            <v>ItemCreation</v>
          </cell>
        </row>
        <row r="1106">
          <cell r="A1106" t="str">
            <v>Kata</v>
          </cell>
        </row>
        <row r="1107">
          <cell r="A1107" t="str">
            <v>Kiho</v>
          </cell>
        </row>
        <row r="1108">
          <cell r="A1108" t="str">
            <v>List_Validation</v>
          </cell>
        </row>
        <row r="1109">
          <cell r="A1109" t="str">
            <v>Lycanthrope</v>
          </cell>
        </row>
        <row r="1110">
          <cell r="A1110" t="str">
            <v>Metamagic</v>
          </cell>
        </row>
        <row r="1111">
          <cell r="A1111" t="str">
            <v>Metapsionic</v>
          </cell>
        </row>
        <row r="1112">
          <cell r="A1112" t="str">
            <v>MonkTattoo</v>
          </cell>
        </row>
        <row r="1113">
          <cell r="A1113" t="str">
            <v>Prime Bloodgift</v>
          </cell>
        </row>
        <row r="1114">
          <cell r="A1114" t="str">
            <v>Psionic</v>
          </cell>
        </row>
        <row r="1115">
          <cell r="A1115" t="str">
            <v>Special</v>
          </cell>
        </row>
        <row r="1116">
          <cell r="A1116" t="str">
            <v>Technique - All</v>
          </cell>
        </row>
        <row r="1117">
          <cell r="A1117" t="str">
            <v>Technique - Crab</v>
          </cell>
        </row>
        <row r="1118">
          <cell r="A1118" t="str">
            <v>Technique - Crane</v>
          </cell>
        </row>
        <row r="1119">
          <cell r="A1119" t="str">
            <v>Technique - Dragon</v>
          </cell>
        </row>
        <row r="1120">
          <cell r="A1120" t="str">
            <v>Technique - Emporer</v>
          </cell>
        </row>
        <row r="1121">
          <cell r="A1121" t="str">
            <v>Technique - Lion</v>
          </cell>
        </row>
        <row r="1122">
          <cell r="A1122" t="str">
            <v>Technique - Mantis</v>
          </cell>
        </row>
        <row r="1123">
          <cell r="A1123" t="str">
            <v>Technique - Minor Clan</v>
          </cell>
        </row>
        <row r="1124">
          <cell r="A1124" t="str">
            <v>Technique - Phoenix</v>
          </cell>
        </row>
        <row r="1125">
          <cell r="A1125" t="str">
            <v>Technique - Scorpion</v>
          </cell>
        </row>
        <row r="1126">
          <cell r="A1126" t="str">
            <v>Technique - Unicorn</v>
          </cell>
        </row>
        <row r="1127">
          <cell r="A1127" t="str">
            <v>WizardBonus</v>
          </cell>
        </row>
      </sheetData>
      <sheetData sheetId="8">
        <row r="5">
          <cell r="A5" t="str">
            <v>Acid</v>
          </cell>
          <cell r="D5" t="str">
            <v>WotC</v>
          </cell>
          <cell r="E5" t="str">
            <v>PHB</v>
          </cell>
          <cell r="F5">
            <v>113</v>
          </cell>
          <cell r="G5">
            <v>1</v>
          </cell>
          <cell r="H5">
            <v>3</v>
          </cell>
          <cell r="I5">
            <v>10</v>
          </cell>
          <cell r="J5" t="str">
            <v>Grenade</v>
          </cell>
          <cell r="K5" t="str">
            <v>Alchemical</v>
          </cell>
          <cell r="O5">
            <v>6</v>
          </cell>
          <cell r="P5" t="str">
            <v>Acid</v>
          </cell>
          <cell r="T5" t="str">
            <v>Special</v>
          </cell>
          <cell r="X5" t="str">
            <v>thrown</v>
          </cell>
          <cell r="Y5">
            <v>10</v>
          </cell>
        </row>
        <row r="6">
          <cell r="A6" t="str">
            <v>Aiguchi</v>
          </cell>
          <cell r="D6" t="str">
            <v>AEG</v>
          </cell>
          <cell r="E6" t="str">
            <v>Rokugan</v>
          </cell>
          <cell r="F6">
            <v>57</v>
          </cell>
          <cell r="G6">
            <v>1</v>
          </cell>
          <cell r="H6">
            <v>3</v>
          </cell>
          <cell r="J6" t="str">
            <v>Simple</v>
          </cell>
          <cell r="L6" t="str">
            <v>Asian</v>
          </cell>
          <cell r="O6">
            <v>4</v>
          </cell>
          <cell r="P6" t="str">
            <v>Piercing</v>
          </cell>
          <cell r="U6">
            <v>99</v>
          </cell>
          <cell r="V6">
            <v>19</v>
          </cell>
          <cell r="W6">
            <v>2</v>
          </cell>
        </row>
        <row r="7">
          <cell r="A7" t="str">
            <v>Alchemical Sleep Gas</v>
          </cell>
          <cell r="D7" t="str">
            <v>WotC</v>
          </cell>
          <cell r="E7" t="str">
            <v>FRCS</v>
          </cell>
          <cell r="F7">
            <v>96</v>
          </cell>
          <cell r="G7">
            <v>1</v>
          </cell>
          <cell r="H7">
            <v>3</v>
          </cell>
          <cell r="I7">
            <v>30</v>
          </cell>
          <cell r="J7" t="str">
            <v>Grenade</v>
          </cell>
          <cell r="K7" t="str">
            <v>Alchemical</v>
          </cell>
          <cell r="P7" t="str">
            <v>Sleep</v>
          </cell>
          <cell r="T7" t="str">
            <v>Fortitude DC (15)</v>
          </cell>
          <cell r="X7" t="str">
            <v>thrown</v>
          </cell>
          <cell r="Y7">
            <v>10</v>
          </cell>
        </row>
        <row r="8">
          <cell r="A8" t="str">
            <v>Alchemist's Fire</v>
          </cell>
          <cell r="D8" t="str">
            <v>WotC</v>
          </cell>
          <cell r="E8" t="str">
            <v>PHB</v>
          </cell>
          <cell r="F8">
            <v>113</v>
          </cell>
          <cell r="G8">
            <v>1</v>
          </cell>
          <cell r="H8">
            <v>3</v>
          </cell>
          <cell r="I8">
            <v>20</v>
          </cell>
          <cell r="J8" t="str">
            <v>Grenade</v>
          </cell>
          <cell r="K8" t="str">
            <v>Alchemical</v>
          </cell>
          <cell r="O8">
            <v>6</v>
          </cell>
          <cell r="P8" t="str">
            <v>Fire</v>
          </cell>
          <cell r="T8" t="str">
            <v>Special</v>
          </cell>
          <cell r="X8" t="str">
            <v>thrown</v>
          </cell>
          <cell r="Y8">
            <v>10</v>
          </cell>
        </row>
        <row r="9">
          <cell r="A9" t="str">
            <v>Armor, Spiked</v>
          </cell>
          <cell r="C9" t="str">
            <v>You can outfit your armor with spikes, which can deal damage in a grapple or as a separate attack. See Armor for details.</v>
          </cell>
          <cell r="D9" t="str">
            <v>WotC</v>
          </cell>
          <cell r="E9" t="str">
            <v>3.5e SRD</v>
          </cell>
          <cell r="G9" t="str">
            <v>Special</v>
          </cell>
          <cell r="H9">
            <v>5</v>
          </cell>
          <cell r="I9" t="str">
            <v>Special</v>
          </cell>
          <cell r="J9" t="str">
            <v>Martial</v>
          </cell>
          <cell r="K9" t="str">
            <v>Armor</v>
          </cell>
          <cell r="O9">
            <v>6</v>
          </cell>
          <cell r="P9" t="str">
            <v>Piercing</v>
          </cell>
          <cell r="U9">
            <v>99</v>
          </cell>
          <cell r="V9">
            <v>20</v>
          </cell>
          <cell r="W9">
            <v>2</v>
          </cell>
        </row>
        <row r="10">
          <cell r="A10" t="str">
            <v>Arrow</v>
          </cell>
          <cell r="C10" t="str">
            <v>An arrow used as a melee weapon is treated as a light improvised weapon (–4 penalty on attack rolls) and deals damage as a dagger of its size (critical multiplier x2). Arrows come in a leather quiver that holds 20 arrows. An arrow that hits its target is destroyed; one that misses has a 50% chance of being destroyed or lost.</v>
          </cell>
          <cell r="D10" t="str">
            <v>WotC</v>
          </cell>
          <cell r="E10" t="str">
            <v>3.5e SRD</v>
          </cell>
          <cell r="G10">
            <v>1</v>
          </cell>
          <cell r="H10">
            <v>3</v>
          </cell>
          <cell r="I10">
            <v>0.05</v>
          </cell>
          <cell r="J10" t="str">
            <v>Simple</v>
          </cell>
          <cell r="K10" t="str">
            <v>Improvised</v>
          </cell>
          <cell r="O10">
            <v>4</v>
          </cell>
          <cell r="P10" t="str">
            <v>Piercing</v>
          </cell>
          <cell r="U10">
            <v>99</v>
          </cell>
          <cell r="V10">
            <v>19</v>
          </cell>
          <cell r="W10">
            <v>2</v>
          </cell>
          <cell r="Z10">
            <v>-4</v>
          </cell>
          <cell r="AB10">
            <v>1</v>
          </cell>
        </row>
        <row r="11">
          <cell r="A11" t="str">
            <v>Axe, Battle</v>
          </cell>
          <cell r="D11" t="str">
            <v>WotC</v>
          </cell>
          <cell r="E11" t="str">
            <v>PHB</v>
          </cell>
          <cell r="F11">
            <v>99</v>
          </cell>
          <cell r="G11">
            <v>7</v>
          </cell>
          <cell r="H11">
            <v>5</v>
          </cell>
          <cell r="I11">
            <v>10</v>
          </cell>
          <cell r="J11" t="str">
            <v>Martial</v>
          </cell>
          <cell r="K11" t="str">
            <v>Axe</v>
          </cell>
          <cell r="O11">
            <v>8</v>
          </cell>
          <cell r="P11" t="str">
            <v>Slashing</v>
          </cell>
          <cell r="U11">
            <v>99</v>
          </cell>
          <cell r="V11">
            <v>20</v>
          </cell>
          <cell r="W11">
            <v>3</v>
          </cell>
        </row>
        <row r="12">
          <cell r="A12" t="str">
            <v>Axe, Dwarven Buckler</v>
          </cell>
          <cell r="D12" t="str">
            <v>Piazo</v>
          </cell>
          <cell r="E12" t="str">
            <v>Dragon 275</v>
          </cell>
          <cell r="F12">
            <v>43</v>
          </cell>
          <cell r="G12">
            <v>6</v>
          </cell>
          <cell r="H12">
            <v>4</v>
          </cell>
          <cell r="J12" t="str">
            <v>Exotic</v>
          </cell>
          <cell r="K12" t="str">
            <v>Shield</v>
          </cell>
          <cell r="L12" t="str">
            <v>Dwarf</v>
          </cell>
          <cell r="O12">
            <v>6</v>
          </cell>
          <cell r="P12" t="str">
            <v>Slashing</v>
          </cell>
          <cell r="U12">
            <v>99</v>
          </cell>
          <cell r="V12">
            <v>20</v>
          </cell>
          <cell r="W12">
            <v>3</v>
          </cell>
        </row>
        <row r="13">
          <cell r="A13" t="str">
            <v>Axe, Dwarven War</v>
          </cell>
          <cell r="C13" t="str">
            <v>A dwarven waraxe is too large to use in one hand without special training; thus, it is an exotic weapon. A Medium character can use a dwarven waraxe two-handed as a martial weapon, or a Large creature can use it one-handed in the same way. A dwarf treats a dwarven waraxe as a martial weapon even when using it in one hand.</v>
          </cell>
          <cell r="D13" t="str">
            <v>WotC</v>
          </cell>
          <cell r="E13" t="str">
            <v>PHB</v>
          </cell>
          <cell r="F13">
            <v>103</v>
          </cell>
          <cell r="G13">
            <v>15</v>
          </cell>
          <cell r="H13">
            <v>5</v>
          </cell>
          <cell r="I13">
            <v>30</v>
          </cell>
          <cell r="J13" t="str">
            <v>Exotic</v>
          </cell>
          <cell r="K13" t="str">
            <v>Axe</v>
          </cell>
          <cell r="L13" t="str">
            <v>Dwarf</v>
          </cell>
          <cell r="O13">
            <v>10</v>
          </cell>
          <cell r="P13" t="str">
            <v>Slashing</v>
          </cell>
          <cell r="U13">
            <v>99</v>
          </cell>
          <cell r="V13">
            <v>20</v>
          </cell>
          <cell r="W13">
            <v>3</v>
          </cell>
        </row>
        <row r="14">
          <cell r="A14" t="str">
            <v>Axe, Great</v>
          </cell>
          <cell r="D14" t="str">
            <v>WotC</v>
          </cell>
          <cell r="E14" t="str">
            <v>PHB</v>
          </cell>
          <cell r="F14">
            <v>101</v>
          </cell>
          <cell r="G14">
            <v>20</v>
          </cell>
          <cell r="H14">
            <v>5</v>
          </cell>
          <cell r="I14">
            <v>20</v>
          </cell>
          <cell r="J14" t="str">
            <v>Martial</v>
          </cell>
          <cell r="K14" t="str">
            <v>Axe</v>
          </cell>
          <cell r="O14">
            <v>12</v>
          </cell>
          <cell r="P14" t="str">
            <v>Slashing</v>
          </cell>
          <cell r="U14">
            <v>99</v>
          </cell>
          <cell r="V14">
            <v>20</v>
          </cell>
          <cell r="W14">
            <v>3</v>
          </cell>
        </row>
        <row r="15">
          <cell r="A15" t="str">
            <v>Axe, Hand</v>
          </cell>
          <cell r="D15" t="str">
            <v>WotC</v>
          </cell>
          <cell r="E15" t="str">
            <v>PHB</v>
          </cell>
          <cell r="F15">
            <v>101</v>
          </cell>
          <cell r="G15">
            <v>5</v>
          </cell>
          <cell r="H15">
            <v>4</v>
          </cell>
          <cell r="I15">
            <v>6</v>
          </cell>
          <cell r="J15" t="str">
            <v>Martial</v>
          </cell>
          <cell r="K15" t="str">
            <v>Axe</v>
          </cell>
          <cell r="O15">
            <v>6</v>
          </cell>
          <cell r="P15" t="str">
            <v>Slashing</v>
          </cell>
          <cell r="U15">
            <v>99</v>
          </cell>
          <cell r="V15">
            <v>20</v>
          </cell>
          <cell r="W15">
            <v>3</v>
          </cell>
        </row>
        <row r="16">
          <cell r="A16" t="str">
            <v>Axe, Orc Double</v>
          </cell>
          <cell r="C16" t="str">
            <v xml:space="preserve">An orc double axe is a double weapon. You can fight with it as if fighting with two weapons, but if you do, you incur all the normal attack penalties associated with fighting with two weapons, just as if you were using a one-handed weapon and a light weapon.
A creature wielding an orc double axe in one hand can’t use it as a double weapon—only one end of the weapon can be used in any given round.
</v>
          </cell>
          <cell r="D16" t="str">
            <v>WotC</v>
          </cell>
          <cell r="E16" t="str">
            <v>PHB</v>
          </cell>
          <cell r="F16">
            <v>99</v>
          </cell>
          <cell r="G16">
            <v>25</v>
          </cell>
          <cell r="H16">
            <v>5</v>
          </cell>
          <cell r="I16">
            <v>60</v>
          </cell>
          <cell r="J16" t="str">
            <v>Exotic</v>
          </cell>
          <cell r="K16" t="str">
            <v>Axe</v>
          </cell>
          <cell r="L16" t="str">
            <v>Orc</v>
          </cell>
          <cell r="O16">
            <v>8</v>
          </cell>
          <cell r="P16" t="str">
            <v>Slashing</v>
          </cell>
          <cell r="R16">
            <v>8</v>
          </cell>
          <cell r="S16" t="str">
            <v>Slashing</v>
          </cell>
          <cell r="U16">
            <v>99</v>
          </cell>
          <cell r="V16">
            <v>20</v>
          </cell>
          <cell r="W16">
            <v>3</v>
          </cell>
        </row>
        <row r="17">
          <cell r="A17" t="str">
            <v>Axe, Throwing</v>
          </cell>
          <cell r="D17" t="str">
            <v>WotC</v>
          </cell>
          <cell r="E17" t="str">
            <v>PHB</v>
          </cell>
          <cell r="F17">
            <v>97</v>
          </cell>
          <cell r="G17">
            <v>4</v>
          </cell>
          <cell r="H17">
            <v>4</v>
          </cell>
          <cell r="I17">
            <v>8</v>
          </cell>
          <cell r="J17" t="str">
            <v>Martial</v>
          </cell>
          <cell r="K17" t="str">
            <v>Axe</v>
          </cell>
          <cell r="O17">
            <v>6</v>
          </cell>
          <cell r="P17" t="str">
            <v>Slashing</v>
          </cell>
          <cell r="U17">
            <v>99</v>
          </cell>
          <cell r="V17">
            <v>20</v>
          </cell>
          <cell r="W17">
            <v>2</v>
          </cell>
          <cell r="X17" t="str">
            <v>thrown</v>
          </cell>
          <cell r="Y17">
            <v>10</v>
          </cell>
        </row>
        <row r="18">
          <cell r="A18" t="str">
            <v>Battlepick, Gnome</v>
          </cell>
          <cell r="D18" t="str">
            <v>WotC</v>
          </cell>
          <cell r="E18" t="str">
            <v>SnF</v>
          </cell>
          <cell r="F18">
            <v>71</v>
          </cell>
          <cell r="G18">
            <v>5</v>
          </cell>
          <cell r="H18">
            <v>4</v>
          </cell>
          <cell r="J18" t="str">
            <v>Exotic</v>
          </cell>
          <cell r="L18" t="str">
            <v>Gnome</v>
          </cell>
          <cell r="O18">
            <v>6</v>
          </cell>
          <cell r="P18" t="str">
            <v>Piercing</v>
          </cell>
          <cell r="U18">
            <v>99</v>
          </cell>
          <cell r="V18">
            <v>20</v>
          </cell>
          <cell r="W18">
            <v>4</v>
          </cell>
        </row>
        <row r="19">
          <cell r="A19" t="str">
            <v>Bite</v>
          </cell>
          <cell r="D19" t="str">
            <v>WotC</v>
          </cell>
          <cell r="E19" t="str">
            <v>MM</v>
          </cell>
          <cell r="F19">
            <v>7</v>
          </cell>
          <cell r="H19">
            <v>2</v>
          </cell>
          <cell r="J19" t="str">
            <v>Natural</v>
          </cell>
          <cell r="K19" t="str">
            <v>Natural</v>
          </cell>
          <cell r="O19">
            <v>1</v>
          </cell>
          <cell r="P19" t="str">
            <v>Bludgeoning, Slashing, or Piercing</v>
          </cell>
          <cell r="U19">
            <v>99</v>
          </cell>
          <cell r="V19">
            <v>20</v>
          </cell>
          <cell r="W19">
            <v>2</v>
          </cell>
        </row>
        <row r="20">
          <cell r="A20" t="str">
            <v>Blade Boot</v>
          </cell>
          <cell r="D20" t="str">
            <v>WotC</v>
          </cell>
          <cell r="E20" t="str">
            <v>FRCS</v>
          </cell>
          <cell r="F20">
            <v>97</v>
          </cell>
          <cell r="G20">
            <v>1</v>
          </cell>
          <cell r="H20">
            <v>3</v>
          </cell>
          <cell r="I20">
            <v>15</v>
          </cell>
          <cell r="J20" t="str">
            <v>Exotic</v>
          </cell>
          <cell r="K20" t="str">
            <v>Dagger</v>
          </cell>
          <cell r="M20">
            <v>1</v>
          </cell>
          <cell r="O20">
            <v>4</v>
          </cell>
          <cell r="P20" t="str">
            <v>Piercing</v>
          </cell>
          <cell r="U20">
            <v>99</v>
          </cell>
          <cell r="V20">
            <v>19</v>
          </cell>
          <cell r="W20">
            <v>2</v>
          </cell>
        </row>
        <row r="21">
          <cell r="A21" t="str">
            <v>Blowgun</v>
          </cell>
          <cell r="D21" t="str">
            <v>WotC</v>
          </cell>
          <cell r="E21" t="str">
            <v>DMG</v>
          </cell>
          <cell r="F21">
            <v>161</v>
          </cell>
          <cell r="G21">
            <v>2</v>
          </cell>
          <cell r="H21">
            <v>4</v>
          </cell>
          <cell r="I21">
            <v>1</v>
          </cell>
          <cell r="J21" t="str">
            <v>Simple</v>
          </cell>
          <cell r="K21" t="str">
            <v>Other</v>
          </cell>
          <cell r="O21">
            <v>1</v>
          </cell>
          <cell r="P21" t="str">
            <v>Piercing</v>
          </cell>
          <cell r="V21">
            <v>20</v>
          </cell>
          <cell r="W21">
            <v>2</v>
          </cell>
          <cell r="X21" t="str">
            <v>shot</v>
          </cell>
          <cell r="Y21">
            <v>10</v>
          </cell>
        </row>
        <row r="22">
          <cell r="A22" t="str">
            <v>Blowgun, Greater</v>
          </cell>
          <cell r="D22" t="str">
            <v>WotC</v>
          </cell>
          <cell r="E22" t="str">
            <v>OA</v>
          </cell>
          <cell r="F22">
            <v>70</v>
          </cell>
          <cell r="G22">
            <v>4</v>
          </cell>
          <cell r="H22">
            <v>5</v>
          </cell>
          <cell r="I22">
            <v>10</v>
          </cell>
          <cell r="J22" t="str">
            <v>Exotic</v>
          </cell>
          <cell r="K22" t="str">
            <v>Other</v>
          </cell>
          <cell r="O22">
            <v>3</v>
          </cell>
          <cell r="P22" t="str">
            <v>Piercing</v>
          </cell>
          <cell r="V22">
            <v>20</v>
          </cell>
          <cell r="W22">
            <v>2</v>
          </cell>
          <cell r="X22" t="str">
            <v>shot</v>
          </cell>
          <cell r="Y22">
            <v>10</v>
          </cell>
        </row>
        <row r="23">
          <cell r="A23" t="str">
            <v>Bo</v>
          </cell>
          <cell r="D23" t="str">
            <v>AEG</v>
          </cell>
          <cell r="E23" t="str">
            <v>Rokugan</v>
          </cell>
          <cell r="F23">
            <v>57</v>
          </cell>
          <cell r="G23">
            <v>4</v>
          </cell>
          <cell r="H23">
            <v>5</v>
          </cell>
          <cell r="J23" t="str">
            <v>Simple</v>
          </cell>
          <cell r="L23" t="str">
            <v>Asian</v>
          </cell>
          <cell r="O23">
            <v>6</v>
          </cell>
          <cell r="P23" t="str">
            <v>Bludgeoning</v>
          </cell>
          <cell r="R23">
            <v>6</v>
          </cell>
          <cell r="S23" t="str">
            <v>Bludgeoning</v>
          </cell>
          <cell r="U23">
            <v>99</v>
          </cell>
          <cell r="V23">
            <v>20</v>
          </cell>
          <cell r="W23">
            <v>2</v>
          </cell>
        </row>
        <row r="24">
          <cell r="A24" t="str">
            <v>Bolas</v>
          </cell>
          <cell r="D24" t="str">
            <v>Piazo</v>
          </cell>
          <cell r="E24" t="str">
            <v>Dragon 275</v>
          </cell>
          <cell r="F24">
            <v>42</v>
          </cell>
          <cell r="G24">
            <v>3</v>
          </cell>
          <cell r="H24">
            <v>4</v>
          </cell>
          <cell r="J24" t="str">
            <v>Exotic</v>
          </cell>
          <cell r="K24" t="str">
            <v>Other</v>
          </cell>
          <cell r="O24">
            <v>6</v>
          </cell>
          <cell r="P24" t="str">
            <v>Bludgeoning</v>
          </cell>
          <cell r="T24" t="str">
            <v>Subdual</v>
          </cell>
          <cell r="U24">
            <v>99</v>
          </cell>
          <cell r="V24">
            <v>20</v>
          </cell>
          <cell r="W24">
            <v>2</v>
          </cell>
          <cell r="X24" t="str">
            <v>thrown</v>
          </cell>
          <cell r="Y24">
            <v>10</v>
          </cell>
        </row>
        <row r="25">
          <cell r="A25" t="str">
            <v>Bolas, Barbed</v>
          </cell>
          <cell r="D25" t="str">
            <v>Piazo</v>
          </cell>
          <cell r="E25" t="str">
            <v>Dragon 275</v>
          </cell>
          <cell r="F25">
            <v>43</v>
          </cell>
          <cell r="G25">
            <v>4</v>
          </cell>
          <cell r="H25">
            <v>4</v>
          </cell>
          <cell r="J25" t="str">
            <v>Exotic</v>
          </cell>
          <cell r="K25" t="str">
            <v>Other</v>
          </cell>
          <cell r="O25">
            <v>6</v>
          </cell>
          <cell r="P25" t="str">
            <v>Piercing</v>
          </cell>
          <cell r="U25">
            <v>99</v>
          </cell>
          <cell r="V25">
            <v>20</v>
          </cell>
          <cell r="W25">
            <v>2</v>
          </cell>
          <cell r="X25" t="str">
            <v>thrown</v>
          </cell>
          <cell r="Y25">
            <v>10</v>
          </cell>
        </row>
        <row r="26">
          <cell r="A26" t="str">
            <v>Bolas, Two-ball</v>
          </cell>
          <cell r="C26" t="str">
            <v>You can use this weapon to make a ranged trip attack against an opponent. You can’t be tripped during your own trip attempt when using a set of bolas.</v>
          </cell>
          <cell r="D26" t="str">
            <v>WotC</v>
          </cell>
          <cell r="E26" t="str">
            <v>SnF</v>
          </cell>
          <cell r="F26">
            <v>71</v>
          </cell>
          <cell r="G26">
            <v>2</v>
          </cell>
          <cell r="H26">
            <v>4</v>
          </cell>
          <cell r="J26" t="str">
            <v>Exotic</v>
          </cell>
          <cell r="K26" t="str">
            <v>Other</v>
          </cell>
          <cell r="O26">
            <v>4</v>
          </cell>
          <cell r="P26" t="str">
            <v>Bludgeoning</v>
          </cell>
          <cell r="U26">
            <v>99</v>
          </cell>
          <cell r="V26">
            <v>20</v>
          </cell>
          <cell r="W26">
            <v>2</v>
          </cell>
          <cell r="X26" t="str">
            <v>thrown</v>
          </cell>
          <cell r="Y26">
            <v>10</v>
          </cell>
        </row>
        <row r="27">
          <cell r="A27" t="str">
            <v>Bolt, Normal</v>
          </cell>
          <cell r="C27" t="str">
            <v>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v>
          </cell>
          <cell r="D27" t="str">
            <v>WotC</v>
          </cell>
          <cell r="E27" t="str">
            <v>3.5e SRD</v>
          </cell>
          <cell r="G27">
            <v>1</v>
          </cell>
          <cell r="H27">
            <v>3</v>
          </cell>
          <cell r="I27">
            <v>0.2</v>
          </cell>
          <cell r="J27" t="str">
            <v>Simple</v>
          </cell>
          <cell r="K27" t="str">
            <v>Improvised</v>
          </cell>
          <cell r="O27">
            <v>4</v>
          </cell>
          <cell r="P27" t="str">
            <v>Piercing</v>
          </cell>
          <cell r="U27">
            <v>99</v>
          </cell>
          <cell r="V27">
            <v>19</v>
          </cell>
          <cell r="W27">
            <v>2</v>
          </cell>
          <cell r="Z27">
            <v>-4</v>
          </cell>
          <cell r="AB27">
            <v>1</v>
          </cell>
        </row>
        <row r="28">
          <cell r="A28" t="str">
            <v>Bolt, Repeating</v>
          </cell>
          <cell r="C28" t="str">
            <v>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v>
          </cell>
          <cell r="D28" t="str">
            <v>WotC</v>
          </cell>
          <cell r="E28" t="str">
            <v>3.5e SRD</v>
          </cell>
          <cell r="G28">
            <v>1</v>
          </cell>
          <cell r="H28">
            <v>3</v>
          </cell>
          <cell r="I28">
            <v>0.1</v>
          </cell>
          <cell r="J28" t="str">
            <v>Simple</v>
          </cell>
          <cell r="K28" t="str">
            <v>Improvised</v>
          </cell>
          <cell r="O28">
            <v>4</v>
          </cell>
          <cell r="P28" t="str">
            <v>Piercing</v>
          </cell>
          <cell r="U28">
            <v>99</v>
          </cell>
          <cell r="V28">
            <v>19</v>
          </cell>
          <cell r="W28">
            <v>2</v>
          </cell>
          <cell r="Z28">
            <v>-4</v>
          </cell>
          <cell r="AB28">
            <v>1</v>
          </cell>
        </row>
        <row r="29">
          <cell r="A29" t="str">
            <v>Boomerang</v>
          </cell>
          <cell r="D29" t="str">
            <v>Piazo</v>
          </cell>
          <cell r="E29" t="str">
            <v>Dragon 275</v>
          </cell>
          <cell r="F29">
            <v>43</v>
          </cell>
          <cell r="G29">
            <v>2</v>
          </cell>
          <cell r="H29">
            <v>4</v>
          </cell>
          <cell r="J29" t="str">
            <v>Exotic</v>
          </cell>
          <cell r="K29" t="str">
            <v>Other</v>
          </cell>
          <cell r="O29">
            <v>4</v>
          </cell>
          <cell r="P29" t="str">
            <v>Bludgeoning</v>
          </cell>
          <cell r="T29" t="str">
            <v>Subdual</v>
          </cell>
          <cell r="U29">
            <v>99</v>
          </cell>
          <cell r="V29">
            <v>20</v>
          </cell>
          <cell r="W29">
            <v>2</v>
          </cell>
          <cell r="X29" t="str">
            <v>thrown</v>
          </cell>
          <cell r="Y29">
            <v>20</v>
          </cell>
        </row>
        <row r="30">
          <cell r="A30" t="str">
            <v>Bottle</v>
          </cell>
          <cell r="D30" t="str">
            <v>WotC</v>
          </cell>
          <cell r="E30" t="str">
            <v>SnF</v>
          </cell>
          <cell r="F30">
            <v>16</v>
          </cell>
          <cell r="G30">
            <v>1</v>
          </cell>
          <cell r="H30">
            <v>3</v>
          </cell>
          <cell r="I30">
            <v>2</v>
          </cell>
          <cell r="J30" t="str">
            <v>Simple</v>
          </cell>
          <cell r="K30" t="str">
            <v>Improvised</v>
          </cell>
          <cell r="O30">
            <v>6</v>
          </cell>
          <cell r="P30" t="str">
            <v>Bludgeoning or Slashing</v>
          </cell>
          <cell r="U30">
            <v>99</v>
          </cell>
          <cell r="V30">
            <v>20</v>
          </cell>
          <cell r="W30">
            <v>2</v>
          </cell>
          <cell r="X30" t="str">
            <v>thrown</v>
          </cell>
          <cell r="Z30">
            <v>-4</v>
          </cell>
        </row>
        <row r="31">
          <cell r="A31" t="str">
            <v>Bow, Composite Long</v>
          </cell>
          <cell r="C31"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1" t="str">
            <v>WotC</v>
          </cell>
          <cell r="E31" t="str">
            <v>PHB</v>
          </cell>
          <cell r="F31">
            <v>101</v>
          </cell>
          <cell r="G31">
            <v>3</v>
          </cell>
          <cell r="H31">
            <v>5</v>
          </cell>
          <cell r="I31">
            <v>100</v>
          </cell>
          <cell r="J31" t="str">
            <v>Martial</v>
          </cell>
          <cell r="K31" t="str">
            <v>Bow</v>
          </cell>
          <cell r="O31">
            <v>8</v>
          </cell>
          <cell r="P31" t="str">
            <v>Piercing</v>
          </cell>
          <cell r="V31">
            <v>20</v>
          </cell>
          <cell r="W31">
            <v>3</v>
          </cell>
          <cell r="X31" t="str">
            <v>shot</v>
          </cell>
          <cell r="Y31">
            <v>110</v>
          </cell>
        </row>
        <row r="32">
          <cell r="A32" t="str">
            <v>Bow, Composite Short</v>
          </cell>
          <cell r="C32" t="str">
            <v>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v>
          </cell>
          <cell r="D32" t="str">
            <v>WotC</v>
          </cell>
          <cell r="E32" t="str">
            <v>PHB</v>
          </cell>
          <cell r="F32">
            <v>102</v>
          </cell>
          <cell r="G32">
            <v>2</v>
          </cell>
          <cell r="H32">
            <v>4</v>
          </cell>
          <cell r="I32">
            <v>75</v>
          </cell>
          <cell r="J32" t="str">
            <v>Martial</v>
          </cell>
          <cell r="K32" t="str">
            <v>Bow</v>
          </cell>
          <cell r="O32">
            <v>6</v>
          </cell>
          <cell r="P32" t="str">
            <v>Piercing</v>
          </cell>
          <cell r="V32">
            <v>20</v>
          </cell>
          <cell r="W32">
            <v>3</v>
          </cell>
          <cell r="X32" t="str">
            <v>shot</v>
          </cell>
          <cell r="Y32">
            <v>70</v>
          </cell>
        </row>
        <row r="33">
          <cell r="A33" t="str">
            <v>Bow, Long</v>
          </cell>
          <cell r="C33" t="str">
            <v>You need at least two hands to use a bow, regardless of its size. A longbow is too unwieldy to use while you are mounted. If you have a penalty for low Strength, apply it to damage rolls when you use a longbow. If you have a bonus for high Strength, you can apply it to damage rolls when you use a composite longbow (see below) but not a regular longbow.</v>
          </cell>
          <cell r="D33" t="str">
            <v>WotC</v>
          </cell>
          <cell r="E33" t="str">
            <v>PHB</v>
          </cell>
          <cell r="F33">
            <v>101</v>
          </cell>
          <cell r="G33">
            <v>3</v>
          </cell>
          <cell r="H33">
            <v>5</v>
          </cell>
          <cell r="I33">
            <v>75</v>
          </cell>
          <cell r="J33" t="str">
            <v>Martial</v>
          </cell>
          <cell r="K33" t="str">
            <v>Bow</v>
          </cell>
          <cell r="O33">
            <v>8</v>
          </cell>
          <cell r="P33" t="str">
            <v>Piercing</v>
          </cell>
          <cell r="V33">
            <v>20</v>
          </cell>
          <cell r="W33">
            <v>3</v>
          </cell>
          <cell r="X33" t="str">
            <v>shot</v>
          </cell>
          <cell r="Y33">
            <v>100</v>
          </cell>
        </row>
        <row r="34">
          <cell r="A34" t="str">
            <v>Bow, Mighty Composite Long (+1)</v>
          </cell>
          <cell r="C34"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4" t="str">
            <v>WotC</v>
          </cell>
          <cell r="E34" t="str">
            <v>PHB</v>
          </cell>
          <cell r="F34">
            <v>113</v>
          </cell>
          <cell r="G34">
            <v>3</v>
          </cell>
          <cell r="H34">
            <v>5</v>
          </cell>
          <cell r="I34">
            <v>200</v>
          </cell>
          <cell r="J34" t="str">
            <v>Martial</v>
          </cell>
          <cell r="K34" t="str">
            <v>Bow</v>
          </cell>
          <cell r="O34">
            <v>8</v>
          </cell>
          <cell r="P34" t="str">
            <v>Piercing</v>
          </cell>
          <cell r="U34">
            <v>1</v>
          </cell>
          <cell r="V34">
            <v>20</v>
          </cell>
          <cell r="W34">
            <v>3</v>
          </cell>
          <cell r="X34" t="str">
            <v>shot</v>
          </cell>
          <cell r="Y34">
            <v>110</v>
          </cell>
        </row>
        <row r="35">
          <cell r="A35" t="str">
            <v>Bow, Mighty Composite Long (+2)</v>
          </cell>
          <cell r="C35"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5" t="str">
            <v>WotC</v>
          </cell>
          <cell r="E35" t="str">
            <v>PHB</v>
          </cell>
          <cell r="F35">
            <v>113</v>
          </cell>
          <cell r="G35">
            <v>3</v>
          </cell>
          <cell r="H35">
            <v>5</v>
          </cell>
          <cell r="I35">
            <v>300</v>
          </cell>
          <cell r="J35" t="str">
            <v>Martial</v>
          </cell>
          <cell r="K35" t="str">
            <v>Bow</v>
          </cell>
          <cell r="O35">
            <v>8</v>
          </cell>
          <cell r="P35" t="str">
            <v>Piercing</v>
          </cell>
          <cell r="U35">
            <v>2</v>
          </cell>
          <cell r="V35">
            <v>20</v>
          </cell>
          <cell r="W35">
            <v>3</v>
          </cell>
          <cell r="X35" t="str">
            <v>shot</v>
          </cell>
          <cell r="Y35">
            <v>110</v>
          </cell>
        </row>
        <row r="36">
          <cell r="A36" t="str">
            <v>Bow, Mighty Composite Long (+3)</v>
          </cell>
          <cell r="C36"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6" t="str">
            <v>WotC</v>
          </cell>
          <cell r="E36" t="str">
            <v>PHB</v>
          </cell>
          <cell r="F36">
            <v>113</v>
          </cell>
          <cell r="G36">
            <v>3</v>
          </cell>
          <cell r="H36">
            <v>5</v>
          </cell>
          <cell r="I36">
            <v>400</v>
          </cell>
          <cell r="J36" t="str">
            <v>Martial</v>
          </cell>
          <cell r="K36" t="str">
            <v>Bow</v>
          </cell>
          <cell r="O36">
            <v>8</v>
          </cell>
          <cell r="P36" t="str">
            <v>Piercing</v>
          </cell>
          <cell r="U36">
            <v>3</v>
          </cell>
          <cell r="V36">
            <v>20</v>
          </cell>
          <cell r="W36">
            <v>3</v>
          </cell>
          <cell r="X36" t="str">
            <v>shot</v>
          </cell>
          <cell r="Y36">
            <v>110</v>
          </cell>
        </row>
        <row r="37">
          <cell r="A37" t="str">
            <v>Bow, Mighty Composite Long (+4)</v>
          </cell>
          <cell r="C37"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7" t="str">
            <v>WotC</v>
          </cell>
          <cell r="E37" t="str">
            <v>PHB</v>
          </cell>
          <cell r="F37">
            <v>113</v>
          </cell>
          <cell r="G37">
            <v>3</v>
          </cell>
          <cell r="H37">
            <v>5</v>
          </cell>
          <cell r="I37">
            <v>500</v>
          </cell>
          <cell r="J37" t="str">
            <v>Martial</v>
          </cell>
          <cell r="K37" t="str">
            <v>Bow</v>
          </cell>
          <cell r="O37">
            <v>8</v>
          </cell>
          <cell r="P37" t="str">
            <v>Piercing</v>
          </cell>
          <cell r="U37">
            <v>4</v>
          </cell>
          <cell r="V37">
            <v>20</v>
          </cell>
          <cell r="W37">
            <v>3</v>
          </cell>
          <cell r="X37" t="str">
            <v>shot</v>
          </cell>
          <cell r="Y37">
            <v>110</v>
          </cell>
        </row>
        <row r="38">
          <cell r="A38" t="str">
            <v>Bow, Mighty Composite Short (+1)</v>
          </cell>
          <cell r="C38" t="str">
            <v>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v>
          </cell>
          <cell r="D38" t="str">
            <v>WotC</v>
          </cell>
          <cell r="E38" t="str">
            <v>PHB</v>
          </cell>
          <cell r="F38">
            <v>113</v>
          </cell>
          <cell r="G38">
            <v>2</v>
          </cell>
          <cell r="H38">
            <v>4</v>
          </cell>
          <cell r="I38">
            <v>150</v>
          </cell>
          <cell r="J38" t="str">
            <v>Martial</v>
          </cell>
          <cell r="K38" t="str">
            <v>Bow</v>
          </cell>
          <cell r="O38">
            <v>6</v>
          </cell>
          <cell r="P38" t="str">
            <v>Piercing</v>
          </cell>
          <cell r="U38">
            <v>1</v>
          </cell>
          <cell r="V38">
            <v>20</v>
          </cell>
          <cell r="W38">
            <v>3</v>
          </cell>
          <cell r="X38" t="str">
            <v>shot</v>
          </cell>
          <cell r="Y38">
            <v>70</v>
          </cell>
        </row>
        <row r="39">
          <cell r="A39" t="str">
            <v>Bow, Mighty Composite Short (+2)</v>
          </cell>
          <cell r="C39" t="str">
            <v>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v>
          </cell>
          <cell r="D39" t="str">
            <v>WotC</v>
          </cell>
          <cell r="E39" t="str">
            <v>PHB</v>
          </cell>
          <cell r="F39">
            <v>113</v>
          </cell>
          <cell r="G39">
            <v>2</v>
          </cell>
          <cell r="H39">
            <v>4</v>
          </cell>
          <cell r="I39">
            <v>225</v>
          </cell>
          <cell r="J39" t="str">
            <v>Martial</v>
          </cell>
          <cell r="K39" t="str">
            <v>Bow</v>
          </cell>
          <cell r="O39">
            <v>6</v>
          </cell>
          <cell r="P39" t="str">
            <v>Piercing</v>
          </cell>
          <cell r="U39">
            <v>2</v>
          </cell>
          <cell r="V39">
            <v>20</v>
          </cell>
          <cell r="W39">
            <v>3</v>
          </cell>
          <cell r="X39" t="str">
            <v>shot</v>
          </cell>
          <cell r="Y39">
            <v>70</v>
          </cell>
        </row>
        <row r="40">
          <cell r="A40" t="str">
            <v>Bow, Short</v>
          </cell>
          <cell r="C40" t="str">
            <v>You need at least two hands to use a bow, regardless of its size. You can use a shortbow while mounted. If you have a penalty for low Strength, apply it to damage rolls when you use a shortbow. If you have a bonus for high Strength, you can apply it to damage rolls when you use a composite shortbow (see below) but not a regular shortbow.</v>
          </cell>
          <cell r="D40" t="str">
            <v>WotC</v>
          </cell>
          <cell r="E40" t="str">
            <v>PHB</v>
          </cell>
          <cell r="F40">
            <v>102</v>
          </cell>
          <cell r="G40">
            <v>2</v>
          </cell>
          <cell r="H40">
            <v>4</v>
          </cell>
          <cell r="I40">
            <v>30</v>
          </cell>
          <cell r="J40" t="str">
            <v>Martial</v>
          </cell>
          <cell r="K40" t="str">
            <v>Bow</v>
          </cell>
          <cell r="O40">
            <v>6</v>
          </cell>
          <cell r="P40" t="str">
            <v>Piercing</v>
          </cell>
          <cell r="V40">
            <v>20</v>
          </cell>
          <cell r="W40">
            <v>3</v>
          </cell>
          <cell r="X40" t="str">
            <v>shot</v>
          </cell>
          <cell r="Y40">
            <v>60</v>
          </cell>
        </row>
        <row r="41">
          <cell r="A41" t="str">
            <v>Chain</v>
          </cell>
          <cell r="D41" t="str">
            <v>WotC</v>
          </cell>
          <cell r="E41" t="str">
            <v>OA</v>
          </cell>
          <cell r="F41">
            <v>70</v>
          </cell>
          <cell r="G41">
            <v>5</v>
          </cell>
          <cell r="H41">
            <v>5</v>
          </cell>
          <cell r="I41">
            <v>5</v>
          </cell>
          <cell r="J41" t="str">
            <v>Exotic</v>
          </cell>
          <cell r="K41" t="str">
            <v>Whip</v>
          </cell>
          <cell r="O41">
            <v>6</v>
          </cell>
          <cell r="P41" t="str">
            <v>Bludgeoning</v>
          </cell>
          <cell r="R41">
            <v>6</v>
          </cell>
          <cell r="S41" t="str">
            <v>Bludgeoning</v>
          </cell>
          <cell r="U41">
            <v>99</v>
          </cell>
          <cell r="V41">
            <v>20</v>
          </cell>
          <cell r="W41">
            <v>2</v>
          </cell>
          <cell r="AB41">
            <v>1</v>
          </cell>
        </row>
        <row r="42">
          <cell r="A42" t="str">
            <v>Chain, Spiked</v>
          </cell>
          <cell r="C42" t="str">
            <v>A spiked chain has reach, so you can strike opponents 10 feet away with it. In addition, unlike most other weapons with reach, it can be used against an adjacent foe.
You can make trip attacks with the chain. If you are tripped during your own trip attempt, you can drop the chain to avoid being tripped.
When using a spiked chain, you get a +2 bonus on opposed attack rolls made to disarm an opponent (including the roll to avoid being disarmed if such an attempt fails).
You can use the Weapon Finesse feat to apply your Dexterity modifier instead of your Strength modifier to attack rolls with a spiked chain sized for you, even though it isn’t a light weapon for you.</v>
          </cell>
          <cell r="D42" t="str">
            <v>WotC</v>
          </cell>
          <cell r="E42" t="str">
            <v>PHB</v>
          </cell>
          <cell r="F42">
            <v>99</v>
          </cell>
          <cell r="G42">
            <v>15</v>
          </cell>
          <cell r="H42">
            <v>5</v>
          </cell>
          <cell r="I42">
            <v>25</v>
          </cell>
          <cell r="J42" t="str">
            <v>Exotic</v>
          </cell>
          <cell r="K42" t="str">
            <v>Whip</v>
          </cell>
          <cell r="N42">
            <v>2</v>
          </cell>
          <cell r="O42">
            <v>4</v>
          </cell>
          <cell r="P42" t="str">
            <v>Piercing</v>
          </cell>
          <cell r="U42">
            <v>99</v>
          </cell>
          <cell r="V42">
            <v>20</v>
          </cell>
          <cell r="W42">
            <v>2</v>
          </cell>
          <cell r="AB42">
            <v>1</v>
          </cell>
        </row>
        <row r="43">
          <cell r="A43" t="str">
            <v>Chain-and-Dagger</v>
          </cell>
          <cell r="D43" t="str">
            <v>WotC</v>
          </cell>
          <cell r="E43" t="str">
            <v>SnF</v>
          </cell>
          <cell r="F43">
            <v>71</v>
          </cell>
          <cell r="G43">
            <v>4</v>
          </cell>
          <cell r="H43">
            <v>5</v>
          </cell>
          <cell r="J43" t="str">
            <v>Exotic</v>
          </cell>
          <cell r="K43" t="str">
            <v>Whip</v>
          </cell>
          <cell r="O43">
            <v>4</v>
          </cell>
          <cell r="P43" t="str">
            <v>Piercing</v>
          </cell>
          <cell r="U43">
            <v>99</v>
          </cell>
          <cell r="V43">
            <v>19</v>
          </cell>
          <cell r="W43">
            <v>2</v>
          </cell>
        </row>
        <row r="44">
          <cell r="A44" t="str">
            <v>Chakram</v>
          </cell>
          <cell r="D44" t="str">
            <v>WotC</v>
          </cell>
          <cell r="E44" t="str">
            <v>FRCS</v>
          </cell>
          <cell r="F44">
            <v>97</v>
          </cell>
          <cell r="G44">
            <v>2</v>
          </cell>
          <cell r="H44">
            <v>4</v>
          </cell>
          <cell r="I44">
            <v>15</v>
          </cell>
          <cell r="J44" t="str">
            <v>Exotic</v>
          </cell>
          <cell r="K44" t="str">
            <v>Other</v>
          </cell>
          <cell r="O44">
            <v>4</v>
          </cell>
          <cell r="P44" t="str">
            <v>Slashing</v>
          </cell>
          <cell r="U44">
            <v>99</v>
          </cell>
          <cell r="V44">
            <v>20</v>
          </cell>
          <cell r="W44">
            <v>3</v>
          </cell>
          <cell r="X44" t="str">
            <v>thrown</v>
          </cell>
          <cell r="Y44">
            <v>30</v>
          </cell>
        </row>
        <row r="45">
          <cell r="A45" t="str">
            <v>Chatkcha</v>
          </cell>
          <cell r="D45" t="str">
            <v>Piazo</v>
          </cell>
          <cell r="E45" t="str">
            <v>Dragon 275</v>
          </cell>
          <cell r="F45">
            <v>44</v>
          </cell>
          <cell r="G45">
            <v>0.5</v>
          </cell>
          <cell r="H45">
            <v>4</v>
          </cell>
          <cell r="J45" t="str">
            <v>Exotic</v>
          </cell>
          <cell r="L45" t="str">
            <v>Asian</v>
          </cell>
          <cell r="O45">
            <v>6</v>
          </cell>
          <cell r="P45" t="str">
            <v>Slashing</v>
          </cell>
          <cell r="U45">
            <v>99</v>
          </cell>
          <cell r="V45">
            <v>20</v>
          </cell>
          <cell r="W45">
            <v>2</v>
          </cell>
          <cell r="X45" t="str">
            <v>thrown</v>
          </cell>
          <cell r="Y45">
            <v>20</v>
          </cell>
        </row>
        <row r="46">
          <cell r="A46" t="str">
            <v>Chijiriki</v>
          </cell>
          <cell r="D46" t="str">
            <v>WotC</v>
          </cell>
          <cell r="E46" t="str">
            <v>OA</v>
          </cell>
          <cell r="F46">
            <v>71</v>
          </cell>
          <cell r="G46">
            <v>6</v>
          </cell>
          <cell r="H46">
            <v>5</v>
          </cell>
          <cell r="I46">
            <v>8</v>
          </cell>
          <cell r="J46" t="str">
            <v>Exotic</v>
          </cell>
          <cell r="L46" t="str">
            <v>Asian</v>
          </cell>
          <cell r="O46">
            <v>6</v>
          </cell>
          <cell r="P46" t="str">
            <v>Piercing</v>
          </cell>
          <cell r="R46">
            <v>4</v>
          </cell>
          <cell r="S46" t="str">
            <v>Bludgeoning</v>
          </cell>
          <cell r="U46">
            <v>99</v>
          </cell>
          <cell r="V46">
            <v>20</v>
          </cell>
          <cell r="W46">
            <v>2</v>
          </cell>
        </row>
        <row r="47">
          <cell r="A47" t="str">
            <v>Claw Bracer</v>
          </cell>
          <cell r="D47" t="str">
            <v>WotC</v>
          </cell>
          <cell r="E47" t="str">
            <v>FRCS</v>
          </cell>
          <cell r="F47">
            <v>97</v>
          </cell>
          <cell r="G47">
            <v>2</v>
          </cell>
          <cell r="H47">
            <v>3</v>
          </cell>
          <cell r="I47">
            <v>30</v>
          </cell>
          <cell r="J47" t="str">
            <v>Exotic</v>
          </cell>
          <cell r="K47" t="str">
            <v>Other</v>
          </cell>
          <cell r="O47">
            <v>4</v>
          </cell>
          <cell r="P47" t="str">
            <v>Piercing</v>
          </cell>
          <cell r="U47">
            <v>99</v>
          </cell>
          <cell r="V47">
            <v>19</v>
          </cell>
          <cell r="W47">
            <v>2</v>
          </cell>
        </row>
        <row r="48">
          <cell r="A48" t="str">
            <v>Claw or Rake</v>
          </cell>
          <cell r="D48" t="str">
            <v>WotC</v>
          </cell>
          <cell r="E48" t="str">
            <v>MM</v>
          </cell>
          <cell r="F48">
            <v>7</v>
          </cell>
          <cell r="H48">
            <v>1</v>
          </cell>
          <cell r="J48" t="str">
            <v>Natural</v>
          </cell>
          <cell r="K48" t="str">
            <v>Natural</v>
          </cell>
          <cell r="O48">
            <v>1</v>
          </cell>
          <cell r="P48" t="str">
            <v>Slashing and Piercing</v>
          </cell>
          <cell r="U48">
            <v>99</v>
          </cell>
          <cell r="V48">
            <v>20</v>
          </cell>
          <cell r="W48">
            <v>2</v>
          </cell>
          <cell r="AB48">
            <v>1</v>
          </cell>
        </row>
        <row r="49">
          <cell r="A49" t="str">
            <v>Claw, Panther</v>
          </cell>
          <cell r="D49" t="str">
            <v>Piazo</v>
          </cell>
          <cell r="E49" t="str">
            <v>Dragon 281</v>
          </cell>
          <cell r="F49">
            <v>39</v>
          </cell>
          <cell r="G49">
            <v>3</v>
          </cell>
          <cell r="H49">
            <v>3</v>
          </cell>
          <cell r="J49" t="str">
            <v>Exotic</v>
          </cell>
          <cell r="K49" t="str">
            <v>Other</v>
          </cell>
          <cell r="O49">
            <v>4</v>
          </cell>
          <cell r="P49" t="str">
            <v>Slashing or Piercing</v>
          </cell>
          <cell r="U49">
            <v>99</v>
          </cell>
          <cell r="V49">
            <v>20</v>
          </cell>
          <cell r="W49">
            <v>3</v>
          </cell>
        </row>
        <row r="50">
          <cell r="A50" t="str">
            <v>Club</v>
          </cell>
          <cell r="D50" t="str">
            <v>WotC</v>
          </cell>
          <cell r="E50" t="str">
            <v>PHB</v>
          </cell>
          <cell r="F50">
            <v>100</v>
          </cell>
          <cell r="G50">
            <v>3</v>
          </cell>
          <cell r="H50">
            <v>4</v>
          </cell>
          <cell r="J50" t="str">
            <v>Simple</v>
          </cell>
          <cell r="K50" t="str">
            <v>Impact</v>
          </cell>
          <cell r="O50">
            <v>6</v>
          </cell>
          <cell r="P50" t="str">
            <v>Bludgeoning</v>
          </cell>
          <cell r="U50">
            <v>99</v>
          </cell>
          <cell r="V50">
            <v>20</v>
          </cell>
          <cell r="W50">
            <v>2</v>
          </cell>
          <cell r="X50" t="str">
            <v>thrown</v>
          </cell>
          <cell r="Y50">
            <v>10</v>
          </cell>
        </row>
        <row r="51">
          <cell r="A51" t="str">
            <v>Club, Great</v>
          </cell>
          <cell r="D51" t="str">
            <v>WotC</v>
          </cell>
          <cell r="E51" t="str">
            <v>PHB</v>
          </cell>
          <cell r="F51">
            <v>101</v>
          </cell>
          <cell r="G51">
            <v>10</v>
          </cell>
          <cell r="H51">
            <v>5</v>
          </cell>
          <cell r="I51">
            <v>5</v>
          </cell>
          <cell r="J51" t="str">
            <v>Martial</v>
          </cell>
          <cell r="K51" t="str">
            <v>Impact</v>
          </cell>
          <cell r="O51">
            <v>10</v>
          </cell>
          <cell r="P51" t="str">
            <v>Bludgeoning</v>
          </cell>
          <cell r="U51">
            <v>99</v>
          </cell>
          <cell r="V51">
            <v>20</v>
          </cell>
          <cell r="W51">
            <v>2</v>
          </cell>
        </row>
        <row r="52">
          <cell r="A52" t="str">
            <v>Crossbow, Great</v>
          </cell>
          <cell r="D52" t="str">
            <v>WotC</v>
          </cell>
          <cell r="E52" t="str">
            <v>SnF</v>
          </cell>
          <cell r="F52">
            <v>71</v>
          </cell>
          <cell r="G52">
            <v>15</v>
          </cell>
          <cell r="H52">
            <v>5</v>
          </cell>
          <cell r="J52" t="str">
            <v>Exotic</v>
          </cell>
          <cell r="K52" t="str">
            <v>Crossbow</v>
          </cell>
          <cell r="O52">
            <v>12</v>
          </cell>
          <cell r="P52" t="str">
            <v>Piercing</v>
          </cell>
          <cell r="V52">
            <v>19</v>
          </cell>
          <cell r="W52">
            <v>2</v>
          </cell>
          <cell r="X52" t="str">
            <v>shot</v>
          </cell>
          <cell r="Y52">
            <v>150</v>
          </cell>
        </row>
        <row r="53">
          <cell r="A53" t="str">
            <v>Crossbow, Hand</v>
          </cell>
          <cell r="C53" t="str">
            <v>You can draw a hand crossbow back by hand. Loading a hand crossbow is a move action that provokes attacks of opportunity.
You can shoot, but not load, a hand crossbow with one hand at no penalty. You can shoot a hand crossbow with each hand, but you take a penalty on attack rolls as if attacking with two light weapons.</v>
          </cell>
          <cell r="D53" t="str">
            <v>WotC</v>
          </cell>
          <cell r="E53" t="str">
            <v>PHB</v>
          </cell>
          <cell r="F53">
            <v>100</v>
          </cell>
          <cell r="G53">
            <v>3</v>
          </cell>
          <cell r="H53">
            <v>3</v>
          </cell>
          <cell r="I53">
            <v>100</v>
          </cell>
          <cell r="J53" t="str">
            <v>Exotic</v>
          </cell>
          <cell r="K53" t="str">
            <v>Crossbow</v>
          </cell>
          <cell r="O53">
            <v>4</v>
          </cell>
          <cell r="P53" t="str">
            <v>Piercing</v>
          </cell>
          <cell r="V53">
            <v>19</v>
          </cell>
          <cell r="W53">
            <v>2</v>
          </cell>
          <cell r="X53" t="str">
            <v>shot</v>
          </cell>
          <cell r="Y53">
            <v>30</v>
          </cell>
        </row>
        <row r="54">
          <cell r="A54" t="str">
            <v>Crossbow, Heavy</v>
          </cell>
          <cell r="C54" t="str">
            <v>You draw a heavy crossbow back by turning a small winch. Loading a heavy crossbow is a full-round action that provokes attacks of opportunity.
Normally, operating a heavy crossbow requires two hands. However, you can shoot, but not load, a heavy crossbow with one hand at a –4 penalty on attack rolls. You can shoot a heavy crossbow with each hand, but you take a penalty on attack rolls as if attacking with two one-handed weapons. This penalty is cumulative with the penalty for one-handed firing.</v>
          </cell>
          <cell r="D54" t="str">
            <v>WotC</v>
          </cell>
          <cell r="E54" t="str">
            <v>PHB</v>
          </cell>
          <cell r="F54">
            <v>100</v>
          </cell>
          <cell r="G54">
            <v>9</v>
          </cell>
          <cell r="H54">
            <v>5</v>
          </cell>
          <cell r="I54">
            <v>50</v>
          </cell>
          <cell r="J54" t="str">
            <v>Simple</v>
          </cell>
          <cell r="K54" t="str">
            <v>Crossbow</v>
          </cell>
          <cell r="O54">
            <v>10</v>
          </cell>
          <cell r="P54" t="str">
            <v>Piercing</v>
          </cell>
          <cell r="V54">
            <v>19</v>
          </cell>
          <cell r="W54">
            <v>2</v>
          </cell>
          <cell r="X54" t="str">
            <v>shot</v>
          </cell>
          <cell r="Y54">
            <v>120</v>
          </cell>
        </row>
        <row r="55">
          <cell r="A55" t="str">
            <v>Crossbow, Light</v>
          </cell>
          <cell r="C55" t="str">
            <v>You draw a light crossbow back by pulling a lever. Loading a light crossbow is a move action that provokes attacks of opportunity.
Normally, operating a light crossbow requires two hands. However, you can shoot, but not load, a light crossbow with one hand at a –2 penalty on attack rolls. You can shoot a light crossbow with each hand, but you take a penalty on attack rolls as if attacking with two light weapons. This penalty is cumulative with the penalty for one-handed firing.</v>
          </cell>
          <cell r="D55" t="str">
            <v>WotC</v>
          </cell>
          <cell r="E55" t="str">
            <v>PHB</v>
          </cell>
          <cell r="F55">
            <v>100</v>
          </cell>
          <cell r="G55">
            <v>6</v>
          </cell>
          <cell r="H55">
            <v>4</v>
          </cell>
          <cell r="I55">
            <v>35</v>
          </cell>
          <cell r="J55" t="str">
            <v>Simple</v>
          </cell>
          <cell r="K55" t="str">
            <v>Crossbow</v>
          </cell>
          <cell r="O55">
            <v>8</v>
          </cell>
          <cell r="P55" t="str">
            <v>Piercing</v>
          </cell>
          <cell r="V55">
            <v>19</v>
          </cell>
          <cell r="W55">
            <v>2</v>
          </cell>
          <cell r="X55" t="str">
            <v>shot</v>
          </cell>
          <cell r="Y55">
            <v>80</v>
          </cell>
        </row>
        <row r="56">
          <cell r="A56" t="str">
            <v>Crossbow, Repeating Heavy</v>
          </cell>
          <cell r="C56" t="str">
            <v>The repeating crossbow (whether heavy or light) holds 5 crossbow bolts. As long as it holds bolts, you can reload it by pulling the reloading lever (a free action). Loading a new case of 5 bolts is a full-round action that provokes attacks of opportunity.
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v>
          </cell>
          <cell r="D56" t="str">
            <v>WotC</v>
          </cell>
          <cell r="E56" t="str">
            <v>PHB</v>
          </cell>
          <cell r="F56">
            <v>100</v>
          </cell>
          <cell r="G56">
            <v>16</v>
          </cell>
          <cell r="H56">
            <v>5</v>
          </cell>
          <cell r="I56">
            <v>400</v>
          </cell>
          <cell r="J56" t="str">
            <v>Exotic</v>
          </cell>
          <cell r="K56" t="str">
            <v>Crossbow</v>
          </cell>
          <cell r="O56">
            <v>8</v>
          </cell>
          <cell r="P56" t="str">
            <v>Piercing</v>
          </cell>
          <cell r="V56">
            <v>19</v>
          </cell>
          <cell r="W56">
            <v>2</v>
          </cell>
          <cell r="X56" t="str">
            <v>shot</v>
          </cell>
          <cell r="Y56">
            <v>120</v>
          </cell>
        </row>
        <row r="57">
          <cell r="A57" t="str">
            <v>Crossbow, Repeating Light</v>
          </cell>
          <cell r="C57" t="str">
            <v>The repeating crossbow (whether heavy or light) holds 5 crossbow bolts. As long as it holds bolts, you can reload it by pulling the reloading lever (a free action). Loading a new case of 5 bolts is a full-round action that provokes attacks of opportunity.
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v>
          </cell>
          <cell r="D57" t="str">
            <v>WotC</v>
          </cell>
          <cell r="E57" t="str">
            <v>PHB</v>
          </cell>
          <cell r="F57">
            <v>100</v>
          </cell>
          <cell r="G57">
            <v>16</v>
          </cell>
          <cell r="H57">
            <v>4</v>
          </cell>
          <cell r="I57">
            <v>250</v>
          </cell>
          <cell r="J57" t="str">
            <v>Exotic</v>
          </cell>
          <cell r="K57" t="str">
            <v>Crossbow</v>
          </cell>
          <cell r="O57">
            <v>6</v>
          </cell>
          <cell r="P57" t="str">
            <v>Piercing</v>
          </cell>
          <cell r="V57">
            <v>19</v>
          </cell>
          <cell r="W57">
            <v>2</v>
          </cell>
          <cell r="X57" t="str">
            <v>shot</v>
          </cell>
          <cell r="Y57">
            <v>80</v>
          </cell>
        </row>
        <row r="58">
          <cell r="A58" t="str">
            <v>Crusher, Orc</v>
          </cell>
          <cell r="D58" t="str">
            <v>Piazo</v>
          </cell>
          <cell r="E58" t="str">
            <v>Dragon 275</v>
          </cell>
          <cell r="F58">
            <v>44</v>
          </cell>
          <cell r="G58">
            <v>15</v>
          </cell>
          <cell r="H58">
            <v>5</v>
          </cell>
          <cell r="J58" t="str">
            <v>Exotic</v>
          </cell>
          <cell r="L58" t="str">
            <v>Orc</v>
          </cell>
          <cell r="O58">
            <v>8</v>
          </cell>
          <cell r="P58" t="str">
            <v>Bludgeoning</v>
          </cell>
          <cell r="U58">
            <v>99</v>
          </cell>
          <cell r="V58">
            <v>20</v>
          </cell>
          <cell r="W58">
            <v>2</v>
          </cell>
        </row>
        <row r="59">
          <cell r="A59" t="str">
            <v>Cutlass</v>
          </cell>
          <cell r="D59" t="str">
            <v>WotC</v>
          </cell>
          <cell r="E59" t="str">
            <v>FRCS</v>
          </cell>
          <cell r="F59">
            <v>97</v>
          </cell>
          <cell r="G59">
            <v>3</v>
          </cell>
          <cell r="H59">
            <v>4</v>
          </cell>
          <cell r="I59">
            <v>15</v>
          </cell>
          <cell r="J59" t="str">
            <v>Martial</v>
          </cell>
          <cell r="K59" t="str">
            <v>Sword</v>
          </cell>
          <cell r="O59">
            <v>6</v>
          </cell>
          <cell r="P59" t="str">
            <v>Slashing or Piercing</v>
          </cell>
          <cell r="U59">
            <v>99</v>
          </cell>
          <cell r="V59">
            <v>19</v>
          </cell>
          <cell r="W59">
            <v>2</v>
          </cell>
        </row>
        <row r="60">
          <cell r="A60" t="str">
            <v>Dagger</v>
          </cell>
          <cell r="C60" t="str">
            <v>You get a +2 bonus on Sleight of Hand checks made to conceal a dagger on your body (see the Sleight of Hand skill).</v>
          </cell>
          <cell r="D60" t="str">
            <v>WotC</v>
          </cell>
          <cell r="E60" t="str">
            <v>PHB</v>
          </cell>
          <cell r="F60">
            <v>100</v>
          </cell>
          <cell r="G60">
            <v>1</v>
          </cell>
          <cell r="H60">
            <v>3</v>
          </cell>
          <cell r="I60">
            <v>2</v>
          </cell>
          <cell r="J60" t="str">
            <v>Simple</v>
          </cell>
          <cell r="K60" t="str">
            <v>Dagger</v>
          </cell>
          <cell r="O60">
            <v>4</v>
          </cell>
          <cell r="P60" t="str">
            <v>Piercing</v>
          </cell>
          <cell r="U60">
            <v>99</v>
          </cell>
          <cell r="V60">
            <v>19</v>
          </cell>
          <cell r="W60">
            <v>2</v>
          </cell>
          <cell r="X60" t="str">
            <v>thrown</v>
          </cell>
          <cell r="Y60">
            <v>10</v>
          </cell>
          <cell r="AB60">
            <v>1</v>
          </cell>
        </row>
        <row r="61">
          <cell r="A61" t="str">
            <v>Dagger, Punching</v>
          </cell>
          <cell r="D61" t="str">
            <v>WotC</v>
          </cell>
          <cell r="E61" t="str">
            <v>PHB</v>
          </cell>
          <cell r="F61">
            <v>100</v>
          </cell>
          <cell r="G61">
            <v>2</v>
          </cell>
          <cell r="H61">
            <v>3</v>
          </cell>
          <cell r="I61">
            <v>2</v>
          </cell>
          <cell r="J61" t="str">
            <v>Simple</v>
          </cell>
          <cell r="K61" t="str">
            <v>Dagger</v>
          </cell>
          <cell r="O61">
            <v>4</v>
          </cell>
          <cell r="P61" t="str">
            <v>Piercing</v>
          </cell>
          <cell r="U61">
            <v>99</v>
          </cell>
          <cell r="V61">
            <v>20</v>
          </cell>
          <cell r="W61">
            <v>3</v>
          </cell>
        </row>
        <row r="62">
          <cell r="A62" t="str">
            <v>Dagger, Triple</v>
          </cell>
          <cell r="D62" t="str">
            <v>WotC</v>
          </cell>
          <cell r="E62" t="str">
            <v>SnF</v>
          </cell>
          <cell r="F62">
            <v>74</v>
          </cell>
          <cell r="G62">
            <v>1</v>
          </cell>
          <cell r="H62">
            <v>3</v>
          </cell>
          <cell r="J62" t="str">
            <v>Exotic</v>
          </cell>
          <cell r="K62" t="str">
            <v>Dagger</v>
          </cell>
          <cell r="O62">
            <v>4</v>
          </cell>
          <cell r="P62" t="str">
            <v>Piercing</v>
          </cell>
          <cell r="U62">
            <v>99</v>
          </cell>
          <cell r="V62">
            <v>19</v>
          </cell>
          <cell r="W62">
            <v>2</v>
          </cell>
        </row>
        <row r="63">
          <cell r="A63" t="str">
            <v>Dai-kyu</v>
          </cell>
          <cell r="D63" t="str">
            <v>AEG</v>
          </cell>
          <cell r="E63" t="str">
            <v>Rokugan</v>
          </cell>
          <cell r="F63">
            <v>57</v>
          </cell>
          <cell r="G63">
            <v>3</v>
          </cell>
          <cell r="H63">
            <v>5</v>
          </cell>
          <cell r="J63" t="str">
            <v>Martial</v>
          </cell>
          <cell r="K63" t="str">
            <v>Bow</v>
          </cell>
          <cell r="L63" t="str">
            <v>Asian</v>
          </cell>
          <cell r="O63">
            <v>8</v>
          </cell>
          <cell r="P63" t="str">
            <v>Piercing</v>
          </cell>
          <cell r="V63">
            <v>20</v>
          </cell>
          <cell r="W63">
            <v>2</v>
          </cell>
          <cell r="X63" t="str">
            <v>shot</v>
          </cell>
          <cell r="Y63">
            <v>110</v>
          </cell>
        </row>
        <row r="64">
          <cell r="A64" t="str">
            <v>Dart</v>
          </cell>
          <cell r="D64" t="str">
            <v>WotC</v>
          </cell>
          <cell r="E64" t="str">
            <v>PHB</v>
          </cell>
          <cell r="F64">
            <v>100</v>
          </cell>
          <cell r="G64">
            <v>0.5</v>
          </cell>
          <cell r="H64">
            <v>4</v>
          </cell>
          <cell r="I64">
            <v>0.5</v>
          </cell>
          <cell r="J64" t="str">
            <v>Simple</v>
          </cell>
          <cell r="K64" t="str">
            <v>Other</v>
          </cell>
          <cell r="O64">
            <v>4</v>
          </cell>
          <cell r="P64" t="str">
            <v>Piercing</v>
          </cell>
          <cell r="U64">
            <v>99</v>
          </cell>
          <cell r="V64">
            <v>20</v>
          </cell>
          <cell r="W64">
            <v>2</v>
          </cell>
          <cell r="X64" t="str">
            <v>thrown</v>
          </cell>
          <cell r="Y64">
            <v>20</v>
          </cell>
        </row>
        <row r="65">
          <cell r="A65" t="str">
            <v>Die Tsuchi</v>
          </cell>
          <cell r="D65" t="str">
            <v>AEG</v>
          </cell>
          <cell r="E65" t="str">
            <v>Rokugan</v>
          </cell>
          <cell r="F65">
            <v>57</v>
          </cell>
          <cell r="G65">
            <v>12</v>
          </cell>
          <cell r="H65">
            <v>5</v>
          </cell>
          <cell r="J65" t="str">
            <v>Martial</v>
          </cell>
          <cell r="L65" t="str">
            <v>Asian</v>
          </cell>
          <cell r="O65">
            <v>8</v>
          </cell>
          <cell r="P65" t="str">
            <v>Bludgeoning</v>
          </cell>
          <cell r="U65">
            <v>99</v>
          </cell>
          <cell r="V65">
            <v>20</v>
          </cell>
          <cell r="W65">
            <v>3</v>
          </cell>
        </row>
        <row r="66">
          <cell r="A66" t="str">
            <v>Duom</v>
          </cell>
          <cell r="D66" t="str">
            <v>WotC</v>
          </cell>
          <cell r="E66" t="str">
            <v>SnF</v>
          </cell>
          <cell r="F66">
            <v>72</v>
          </cell>
          <cell r="G66">
            <v>8</v>
          </cell>
          <cell r="H66">
            <v>5</v>
          </cell>
          <cell r="J66" t="str">
            <v>Exotic</v>
          </cell>
          <cell r="L66" t="str">
            <v>Asian</v>
          </cell>
          <cell r="O66">
            <v>8</v>
          </cell>
          <cell r="P66" t="str">
            <v>Piercing</v>
          </cell>
          <cell r="U66">
            <v>99</v>
          </cell>
          <cell r="V66">
            <v>20</v>
          </cell>
          <cell r="W66">
            <v>3</v>
          </cell>
        </row>
        <row r="67">
          <cell r="A67" t="str">
            <v>Falchion</v>
          </cell>
          <cell r="D67" t="str">
            <v>WotC</v>
          </cell>
          <cell r="E67" t="str">
            <v>PHB</v>
          </cell>
          <cell r="F67">
            <v>100</v>
          </cell>
          <cell r="G67">
            <v>16</v>
          </cell>
          <cell r="H67">
            <v>5</v>
          </cell>
          <cell r="I67">
            <v>75</v>
          </cell>
          <cell r="J67" t="str">
            <v>Martial</v>
          </cell>
          <cell r="K67" t="str">
            <v>Sword</v>
          </cell>
          <cell r="N67">
            <v>2</v>
          </cell>
          <cell r="O67">
            <v>4</v>
          </cell>
          <cell r="P67" t="str">
            <v>Slashing</v>
          </cell>
          <cell r="U67">
            <v>99</v>
          </cell>
          <cell r="V67">
            <v>18</v>
          </cell>
          <cell r="W67">
            <v>2</v>
          </cell>
        </row>
        <row r="68">
          <cell r="A68" t="str">
            <v>Fan, War</v>
          </cell>
          <cell r="D68" t="str">
            <v>WotC</v>
          </cell>
          <cell r="E68" t="str">
            <v>OA</v>
          </cell>
          <cell r="F68">
            <v>74</v>
          </cell>
          <cell r="G68">
            <v>3</v>
          </cell>
          <cell r="H68">
            <v>4</v>
          </cell>
          <cell r="J68" t="str">
            <v>Exotic</v>
          </cell>
          <cell r="L68" t="str">
            <v>Asian</v>
          </cell>
          <cell r="O68">
            <v>6</v>
          </cell>
          <cell r="P68" t="str">
            <v>Slashing</v>
          </cell>
          <cell r="U68">
            <v>99</v>
          </cell>
          <cell r="V68">
            <v>20</v>
          </cell>
          <cell r="W68">
            <v>3</v>
          </cell>
        </row>
        <row r="69">
          <cell r="A69" t="str">
            <v>Flail, Dire</v>
          </cell>
          <cell r="C69" t="str">
            <v>A dire flail is a double weapon. You can fight with it as if fighting with two weapons, but if you do, you incur all the normal attack penalties associated with fighting with two weapons, just as if you were using a one-handed weapon and a light weapon. A creature wielding a dire flail in one hand can’t use it as a double weapon— only one end of the weapon can be used in any given round.
When using a dire flail, you get a +2 bonus on opposed attack rolls made to disarm an enemy (including the opposed attack roll to avoid being disarmed if such an attempt fails).
You can also use this weapon to make trip attacks. If you are tripped during your own trip attempt, you can drop the dire flail to avoid being tripped.</v>
          </cell>
          <cell r="D69" t="str">
            <v>WotC</v>
          </cell>
          <cell r="E69" t="str">
            <v>PHB</v>
          </cell>
          <cell r="F69">
            <v>100</v>
          </cell>
          <cell r="G69">
            <v>20</v>
          </cell>
          <cell r="H69">
            <v>5</v>
          </cell>
          <cell r="I69">
            <v>90</v>
          </cell>
          <cell r="J69" t="str">
            <v>Exotic</v>
          </cell>
          <cell r="K69" t="str">
            <v>Impact</v>
          </cell>
          <cell r="O69">
            <v>8</v>
          </cell>
          <cell r="P69" t="str">
            <v>Bludgeoning</v>
          </cell>
          <cell r="R69">
            <v>8</v>
          </cell>
          <cell r="S69" t="str">
            <v>Bludgeoning</v>
          </cell>
          <cell r="U69">
            <v>99</v>
          </cell>
          <cell r="V69">
            <v>20</v>
          </cell>
          <cell r="W69">
            <v>2</v>
          </cell>
        </row>
        <row r="70">
          <cell r="A70" t="str">
            <v>Flail, Heavy</v>
          </cell>
          <cell r="C70" t="str">
            <v>With a flail, you get a +2 bonus on opposed attack rolls made to disarm an enemy (including the roll to avoid being disarmed if such an attempt fails).
You can also use this weapon to make trip attacks. If you are tripped during your own trip attempt, you can drop the flail to avoid being tripped.</v>
          </cell>
          <cell r="D70" t="str">
            <v>WotC</v>
          </cell>
          <cell r="E70" t="str">
            <v>PHB</v>
          </cell>
          <cell r="F70">
            <v>100</v>
          </cell>
          <cell r="G70">
            <v>20</v>
          </cell>
          <cell r="H70">
            <v>5</v>
          </cell>
          <cell r="I70">
            <v>10</v>
          </cell>
          <cell r="J70" t="str">
            <v>Martial</v>
          </cell>
          <cell r="K70" t="str">
            <v>Impact</v>
          </cell>
          <cell r="O70">
            <v>10</v>
          </cell>
          <cell r="P70" t="str">
            <v>Bludgeoning</v>
          </cell>
          <cell r="U70">
            <v>99</v>
          </cell>
          <cell r="V70">
            <v>19</v>
          </cell>
          <cell r="W70">
            <v>2</v>
          </cell>
        </row>
        <row r="71">
          <cell r="A71" t="str">
            <v>Flail, Light</v>
          </cell>
          <cell r="C71" t="str">
            <v>With a flail, you get a +2 bonus on opposed attack rolls made to disarm an enemy (including the roll to avoid being disarmed if such an attempt fails).
You can also use this weapon to make trip attacks. If you are tripped during your own trip attempt, you can drop the flail to avoid being tripped.</v>
          </cell>
          <cell r="D71" t="str">
            <v>WotC</v>
          </cell>
          <cell r="E71" t="str">
            <v>PHB</v>
          </cell>
          <cell r="F71">
            <v>101</v>
          </cell>
          <cell r="G71">
            <v>5</v>
          </cell>
          <cell r="H71">
            <v>4</v>
          </cell>
          <cell r="I71">
            <v>8</v>
          </cell>
          <cell r="J71" t="str">
            <v>Martial</v>
          </cell>
          <cell r="K71" t="str">
            <v>Impact</v>
          </cell>
          <cell r="O71">
            <v>8</v>
          </cell>
          <cell r="P71" t="str">
            <v>Bludgeoning</v>
          </cell>
          <cell r="U71">
            <v>99</v>
          </cell>
          <cell r="V71">
            <v>20</v>
          </cell>
          <cell r="W71">
            <v>2</v>
          </cell>
        </row>
        <row r="72">
          <cell r="A72" t="str">
            <v>Fukimi-Bari (Mouth Darts)</v>
          </cell>
          <cell r="D72" t="str">
            <v>WotC</v>
          </cell>
          <cell r="E72" t="str">
            <v>SnF</v>
          </cell>
          <cell r="F72">
            <v>72</v>
          </cell>
          <cell r="G72">
            <v>0.1</v>
          </cell>
          <cell r="H72">
            <v>3</v>
          </cell>
          <cell r="J72" t="str">
            <v>Exotic</v>
          </cell>
          <cell r="L72" t="str">
            <v>Asian</v>
          </cell>
          <cell r="O72">
            <v>1</v>
          </cell>
          <cell r="P72" t="str">
            <v>Piercing</v>
          </cell>
          <cell r="V72">
            <v>20</v>
          </cell>
          <cell r="W72">
            <v>2</v>
          </cell>
          <cell r="X72" t="str">
            <v>shot</v>
          </cell>
          <cell r="Y72">
            <v>10</v>
          </cell>
        </row>
        <row r="73">
          <cell r="A73" t="str">
            <v>Fullblade</v>
          </cell>
          <cell r="D73" t="str">
            <v>WotC</v>
          </cell>
          <cell r="E73" t="str">
            <v>SnF</v>
          </cell>
          <cell r="F73">
            <v>72</v>
          </cell>
          <cell r="G73">
            <v>23</v>
          </cell>
          <cell r="H73">
            <v>6</v>
          </cell>
          <cell r="J73" t="str">
            <v>Exotic</v>
          </cell>
          <cell r="K73" t="str">
            <v>Sword</v>
          </cell>
          <cell r="N73">
            <v>2</v>
          </cell>
          <cell r="O73">
            <v>8</v>
          </cell>
          <cell r="P73" t="str">
            <v>Slashing</v>
          </cell>
          <cell r="U73">
            <v>99</v>
          </cell>
          <cell r="V73">
            <v>19</v>
          </cell>
          <cell r="W73">
            <v>2</v>
          </cell>
        </row>
        <row r="74">
          <cell r="A74" t="str">
            <v>Gauntlet</v>
          </cell>
          <cell r="C74" t="str">
            <v>This metal glove lets you deal lethal damage rather than nonlethal damage with unarmed strikes. A strike with a gauntlet is otherwise considered an unarmed attack. The cost and weight given are for a single gauntlet. Medium and heavy armors (except breastplate) come with gauntlets.</v>
          </cell>
          <cell r="D74" t="str">
            <v>WotC</v>
          </cell>
          <cell r="E74" t="str">
            <v>3.5e SRD</v>
          </cell>
          <cell r="G74">
            <v>1</v>
          </cell>
          <cell r="H74">
            <v>3</v>
          </cell>
          <cell r="I74">
            <v>2</v>
          </cell>
          <cell r="J74" t="str">
            <v>Simple</v>
          </cell>
          <cell r="K74" t="str">
            <v>Armor</v>
          </cell>
          <cell r="O74">
            <v>3</v>
          </cell>
          <cell r="P74" t="str">
            <v>Bludgeoning</v>
          </cell>
          <cell r="U74">
            <v>99</v>
          </cell>
          <cell r="V74">
            <v>20</v>
          </cell>
          <cell r="W74">
            <v>2</v>
          </cell>
        </row>
        <row r="75">
          <cell r="A75" t="str">
            <v>Gauntlet, Bladed</v>
          </cell>
          <cell r="D75" t="str">
            <v>WotC</v>
          </cell>
          <cell r="E75" t="str">
            <v>SnF</v>
          </cell>
          <cell r="F75">
            <v>71</v>
          </cell>
          <cell r="G75">
            <v>4</v>
          </cell>
          <cell r="H75">
            <v>3</v>
          </cell>
          <cell r="J75" t="str">
            <v>Exotic</v>
          </cell>
          <cell r="K75" t="str">
            <v>Armor</v>
          </cell>
          <cell r="O75">
            <v>6</v>
          </cell>
          <cell r="P75" t="str">
            <v>Slashing</v>
          </cell>
          <cell r="U75">
            <v>99</v>
          </cell>
          <cell r="V75">
            <v>19</v>
          </cell>
          <cell r="W75">
            <v>2</v>
          </cell>
        </row>
        <row r="76">
          <cell r="A76" t="str">
            <v>Gauntlet, Spiked</v>
          </cell>
          <cell r="C76" t="str">
            <v>Your opponent cannot use a disarm action to disarm you of spiked gauntlets. The cost and weight given are for a single gauntlet. An attack with a spiked gauntlet is considered an armed attack.</v>
          </cell>
          <cell r="D76" t="str">
            <v>WotC</v>
          </cell>
          <cell r="E76" t="str">
            <v>PHB</v>
          </cell>
          <cell r="F76">
            <v>100</v>
          </cell>
          <cell r="G76">
            <v>2</v>
          </cell>
          <cell r="H76">
            <v>3</v>
          </cell>
          <cell r="I76">
            <v>5</v>
          </cell>
          <cell r="J76" t="str">
            <v>Simple</v>
          </cell>
          <cell r="K76" t="str">
            <v>Armor</v>
          </cell>
          <cell r="O76">
            <v>4</v>
          </cell>
          <cell r="P76" t="str">
            <v>Piercing</v>
          </cell>
          <cell r="U76">
            <v>99</v>
          </cell>
          <cell r="V76">
            <v>20</v>
          </cell>
          <cell r="W76">
            <v>2</v>
          </cell>
        </row>
        <row r="77">
          <cell r="A77" t="str">
            <v>Gauntlet, Spring-Loaded</v>
          </cell>
          <cell r="D77" t="str">
            <v>WotC</v>
          </cell>
          <cell r="E77" t="str">
            <v>SnF</v>
          </cell>
          <cell r="F77">
            <v>74</v>
          </cell>
          <cell r="G77">
            <v>4</v>
          </cell>
          <cell r="H77">
            <v>4</v>
          </cell>
          <cell r="J77" t="str">
            <v>Exotic</v>
          </cell>
          <cell r="K77" t="str">
            <v>Armor</v>
          </cell>
          <cell r="O77">
            <v>4</v>
          </cell>
          <cell r="P77" t="str">
            <v>Piercing</v>
          </cell>
          <cell r="V77">
            <v>20</v>
          </cell>
          <cell r="W77">
            <v>2</v>
          </cell>
          <cell r="X77" t="str">
            <v>shot</v>
          </cell>
          <cell r="Y77">
            <v>20</v>
          </cell>
        </row>
        <row r="78">
          <cell r="A78" t="str">
            <v>Glaive</v>
          </cell>
          <cell r="C78" t="str">
            <v>A glaive has reach. You can strike opponents 10 feet away with it, but you can’t use it against an adjacent foe.</v>
          </cell>
          <cell r="D78" t="str">
            <v>WotC</v>
          </cell>
          <cell r="E78" t="str">
            <v>PHB</v>
          </cell>
          <cell r="F78">
            <v>101</v>
          </cell>
          <cell r="G78">
            <v>15</v>
          </cell>
          <cell r="H78">
            <v>5</v>
          </cell>
          <cell r="I78">
            <v>8</v>
          </cell>
          <cell r="J78" t="str">
            <v>Martial</v>
          </cell>
          <cell r="K78" t="str">
            <v>Polearm</v>
          </cell>
          <cell r="O78">
            <v>10</v>
          </cell>
          <cell r="P78" t="str">
            <v>Slashing</v>
          </cell>
          <cell r="U78">
            <v>99</v>
          </cell>
          <cell r="V78">
            <v>20</v>
          </cell>
          <cell r="W78">
            <v>3</v>
          </cell>
          <cell r="AA78">
            <v>1</v>
          </cell>
        </row>
        <row r="79">
          <cell r="A79" t="str">
            <v>Gore</v>
          </cell>
          <cell r="D79" t="str">
            <v>WotC</v>
          </cell>
          <cell r="E79" t="str">
            <v>MM</v>
          </cell>
          <cell r="F79">
            <v>7</v>
          </cell>
          <cell r="H79">
            <v>1</v>
          </cell>
          <cell r="J79" t="str">
            <v>Natural</v>
          </cell>
          <cell r="K79" t="str">
            <v>Natural</v>
          </cell>
          <cell r="O79">
            <v>1</v>
          </cell>
          <cell r="P79" t="str">
            <v>Piercing</v>
          </cell>
          <cell r="U79">
            <v>99</v>
          </cell>
          <cell r="V79">
            <v>20</v>
          </cell>
          <cell r="W79">
            <v>2</v>
          </cell>
        </row>
        <row r="80">
          <cell r="A80" t="str">
            <v>Guisarme</v>
          </cell>
          <cell r="C80" t="str">
            <v>A guisarme has reach. You can strike opponents 10 feet away with it, but you can’t use it against an adjacent foe.
You can also use it to make trip attacks. If you are tripped during your own trip attempt, you can drop the guisarme to avoid being tripped.</v>
          </cell>
          <cell r="D80" t="str">
            <v>WotC</v>
          </cell>
          <cell r="E80" t="str">
            <v>PHB</v>
          </cell>
          <cell r="F80">
            <v>101</v>
          </cell>
          <cell r="G80">
            <v>15</v>
          </cell>
          <cell r="H80">
            <v>5</v>
          </cell>
          <cell r="I80">
            <v>9</v>
          </cell>
          <cell r="J80" t="str">
            <v>Martial</v>
          </cell>
          <cell r="K80" t="str">
            <v>Polearm</v>
          </cell>
          <cell r="N80">
            <v>2</v>
          </cell>
          <cell r="O80">
            <v>4</v>
          </cell>
          <cell r="P80" t="str">
            <v>Slashing</v>
          </cell>
          <cell r="U80">
            <v>99</v>
          </cell>
          <cell r="V80">
            <v>20</v>
          </cell>
          <cell r="W80">
            <v>3</v>
          </cell>
          <cell r="AA80">
            <v>1</v>
          </cell>
        </row>
        <row r="81">
          <cell r="A81" t="str">
            <v>Gyrspike</v>
          </cell>
          <cell r="D81" t="str">
            <v>WotC</v>
          </cell>
          <cell r="E81" t="str">
            <v>SnF</v>
          </cell>
          <cell r="F81">
            <v>72</v>
          </cell>
          <cell r="G81">
            <v>20</v>
          </cell>
          <cell r="H81">
            <v>5</v>
          </cell>
          <cell r="J81" t="str">
            <v>Exotic</v>
          </cell>
          <cell r="K81" t="str">
            <v>Other</v>
          </cell>
          <cell r="O81">
            <v>8</v>
          </cell>
          <cell r="P81" t="str">
            <v>Slaching</v>
          </cell>
          <cell r="R81">
            <v>8</v>
          </cell>
          <cell r="S81" t="str">
            <v>Bludgeoning</v>
          </cell>
          <cell r="U81">
            <v>99</v>
          </cell>
          <cell r="V81">
            <v>19</v>
          </cell>
          <cell r="W81">
            <v>2</v>
          </cell>
        </row>
        <row r="82">
          <cell r="A82" t="str">
            <v>Gythka</v>
          </cell>
          <cell r="D82" t="str">
            <v>Piazo</v>
          </cell>
          <cell r="E82" t="str">
            <v>Dragon 275</v>
          </cell>
          <cell r="F82">
            <v>44</v>
          </cell>
          <cell r="G82">
            <v>12</v>
          </cell>
          <cell r="H82">
            <v>5</v>
          </cell>
          <cell r="J82" t="str">
            <v>Exotic</v>
          </cell>
          <cell r="K82" t="str">
            <v>Other</v>
          </cell>
          <cell r="O82">
            <v>8</v>
          </cell>
          <cell r="P82" t="str">
            <v>Slashing</v>
          </cell>
          <cell r="R82">
            <v>8</v>
          </cell>
          <cell r="S82" t="str">
            <v>Slashing</v>
          </cell>
          <cell r="U82">
            <v>99</v>
          </cell>
          <cell r="V82">
            <v>20</v>
          </cell>
          <cell r="W82">
            <v>2</v>
          </cell>
        </row>
        <row r="83">
          <cell r="A83" t="str">
            <v>Halberd</v>
          </cell>
          <cell r="C83" t="str">
            <v>If you use a ready action to set a halberd against a charge, you deal double damage on a successful hit against a charging character.
You can use a halberd to make trip attacks. If you are tripped during your own trip attempt, you can drop the halberd to avoid being tripped.</v>
          </cell>
          <cell r="D83" t="str">
            <v>WotC</v>
          </cell>
          <cell r="E83" t="str">
            <v>PHB</v>
          </cell>
          <cell r="F83">
            <v>101</v>
          </cell>
          <cell r="G83">
            <v>15</v>
          </cell>
          <cell r="H83">
            <v>5</v>
          </cell>
          <cell r="I83">
            <v>10</v>
          </cell>
          <cell r="J83" t="str">
            <v>Martial</v>
          </cell>
          <cell r="K83" t="str">
            <v>Polearm</v>
          </cell>
          <cell r="O83">
            <v>10</v>
          </cell>
          <cell r="P83" t="str">
            <v>Slashing or Piercing</v>
          </cell>
          <cell r="U83">
            <v>99</v>
          </cell>
          <cell r="V83">
            <v>20</v>
          </cell>
          <cell r="W83">
            <v>3</v>
          </cell>
          <cell r="AA83">
            <v>1</v>
          </cell>
        </row>
        <row r="84">
          <cell r="A84" t="str">
            <v>Hammer, Gnome Hooked</v>
          </cell>
          <cell r="C84" t="str">
            <v>A gnome hooked hammer is a double weapon. You can fight with it as if fighting with two weapons, but if you do, you incur all the normal attack penalties associated with fighting with two weapons, just as if you were using a one-handed weapon and a light weapon. The hammer’s blunt head is a bludgeoning weapon that deals 1d6 points of damage (crit x3). Its hook is a piercing weapon that deals 1d4 points of damage (crit x4). You can use either head as the primary weapon. The other head is the offhand weapon. A creature wielding a gnome hooked hammer in one hand can’t use it as a double weapon—only one end of the weapon can be used in any given round.
You can use a gnome hooked hammer to make trip attacks. If you are tripped during your own trip attempt, you can drop the gnome hooked hammer to avoid being tripped.
Gnomes treat gnome hooked hammers as martial weapons.</v>
          </cell>
          <cell r="D84" t="str">
            <v>WotC</v>
          </cell>
          <cell r="E84" t="str">
            <v>PHB</v>
          </cell>
          <cell r="F84">
            <v>101</v>
          </cell>
          <cell r="G84">
            <v>6</v>
          </cell>
          <cell r="H84">
            <v>4</v>
          </cell>
          <cell r="I84">
            <v>20</v>
          </cell>
          <cell r="J84" t="str">
            <v>Exotic</v>
          </cell>
          <cell r="L84" t="str">
            <v>Gnome</v>
          </cell>
          <cell r="O84">
            <v>6</v>
          </cell>
          <cell r="P84" t="str">
            <v>Bludgeoning</v>
          </cell>
          <cell r="R84">
            <v>4</v>
          </cell>
          <cell r="S84" t="str">
            <v>Piercing</v>
          </cell>
          <cell r="U84">
            <v>99</v>
          </cell>
          <cell r="V84">
            <v>20</v>
          </cell>
          <cell r="W84">
            <v>4</v>
          </cell>
        </row>
        <row r="85">
          <cell r="A85" t="str">
            <v>Hammer, Light</v>
          </cell>
          <cell r="D85" t="str">
            <v>WotC</v>
          </cell>
          <cell r="E85" t="str">
            <v>PHB</v>
          </cell>
          <cell r="F85">
            <v>101</v>
          </cell>
          <cell r="G85">
            <v>2</v>
          </cell>
          <cell r="H85">
            <v>4</v>
          </cell>
          <cell r="I85">
            <v>1</v>
          </cell>
          <cell r="J85" t="str">
            <v>Martial</v>
          </cell>
          <cell r="K85" t="str">
            <v>Impact</v>
          </cell>
          <cell r="O85">
            <v>4</v>
          </cell>
          <cell r="P85" t="str">
            <v>Bludgeoning</v>
          </cell>
          <cell r="U85">
            <v>99</v>
          </cell>
          <cell r="V85">
            <v>20</v>
          </cell>
          <cell r="W85">
            <v>2</v>
          </cell>
          <cell r="X85" t="str">
            <v>thrown</v>
          </cell>
          <cell r="Y85">
            <v>20</v>
          </cell>
        </row>
        <row r="86">
          <cell r="A86" t="str">
            <v>Hammer, War</v>
          </cell>
          <cell r="D86" t="str">
            <v>WotC</v>
          </cell>
          <cell r="E86" t="str">
            <v>PHB</v>
          </cell>
          <cell r="F86">
            <v>104</v>
          </cell>
          <cell r="G86">
            <v>8</v>
          </cell>
          <cell r="H86">
            <v>5</v>
          </cell>
          <cell r="I86">
            <v>12</v>
          </cell>
          <cell r="J86" t="str">
            <v>Martial</v>
          </cell>
          <cell r="K86" t="str">
            <v>Impact</v>
          </cell>
          <cell r="O86">
            <v>8</v>
          </cell>
          <cell r="P86" t="str">
            <v>Bludgeoning</v>
          </cell>
          <cell r="U86">
            <v>99</v>
          </cell>
          <cell r="V86">
            <v>20</v>
          </cell>
          <cell r="W86">
            <v>3</v>
          </cell>
        </row>
        <row r="87">
          <cell r="A87" t="str">
            <v>Harpoon</v>
          </cell>
          <cell r="D87" t="str">
            <v>WotC</v>
          </cell>
          <cell r="E87" t="str">
            <v>SnF</v>
          </cell>
          <cell r="F87">
            <v>72</v>
          </cell>
          <cell r="G87">
            <v>10</v>
          </cell>
          <cell r="H87">
            <v>5</v>
          </cell>
          <cell r="J87" t="str">
            <v>Exotic</v>
          </cell>
          <cell r="K87" t="str">
            <v>Polearm</v>
          </cell>
          <cell r="O87">
            <v>10</v>
          </cell>
          <cell r="P87" t="str">
            <v>Piercing</v>
          </cell>
          <cell r="U87">
            <v>99</v>
          </cell>
          <cell r="V87">
            <v>20</v>
          </cell>
          <cell r="W87">
            <v>2</v>
          </cell>
          <cell r="X87" t="str">
            <v>thrown</v>
          </cell>
          <cell r="Y87">
            <v>30</v>
          </cell>
        </row>
        <row r="88">
          <cell r="A88" t="str">
            <v>Holy Water</v>
          </cell>
          <cell r="D88" t="str">
            <v>WotC</v>
          </cell>
          <cell r="E88" t="str">
            <v>PHB</v>
          </cell>
          <cell r="F88">
            <v>113</v>
          </cell>
          <cell r="G88">
            <v>1</v>
          </cell>
          <cell r="H88">
            <v>3</v>
          </cell>
          <cell r="I88">
            <v>25</v>
          </cell>
          <cell r="J88" t="str">
            <v>Grenade</v>
          </cell>
          <cell r="K88" t="str">
            <v>Alchemical</v>
          </cell>
          <cell r="N88">
            <v>2</v>
          </cell>
          <cell r="O88">
            <v>4</v>
          </cell>
          <cell r="P88" t="str">
            <v>Special</v>
          </cell>
          <cell r="T88" t="str">
            <v>Special</v>
          </cell>
          <cell r="X88" t="str">
            <v>thrown</v>
          </cell>
          <cell r="Y88">
            <v>10</v>
          </cell>
        </row>
        <row r="89">
          <cell r="A89" t="str">
            <v>Javelin</v>
          </cell>
          <cell r="C89" t="str">
            <v>Since it is not designed for melee, you are treated as nonproficient with it and take a –4 penalty on attack rolls if you use a javelin as a melee weapon.</v>
          </cell>
          <cell r="D89" t="str">
            <v>WotC</v>
          </cell>
          <cell r="E89" t="str">
            <v>PHB</v>
          </cell>
          <cell r="F89">
            <v>101</v>
          </cell>
          <cell r="G89">
            <v>2</v>
          </cell>
          <cell r="H89">
            <v>5</v>
          </cell>
          <cell r="I89">
            <v>1</v>
          </cell>
          <cell r="J89" t="str">
            <v>Simple</v>
          </cell>
          <cell r="K89" t="str">
            <v>Polearm</v>
          </cell>
          <cell r="O89">
            <v>6</v>
          </cell>
          <cell r="P89" t="str">
            <v>Piercing</v>
          </cell>
          <cell r="U89">
            <v>99</v>
          </cell>
          <cell r="V89">
            <v>20</v>
          </cell>
          <cell r="W89">
            <v>2</v>
          </cell>
          <cell r="X89" t="str">
            <v>thrown</v>
          </cell>
          <cell r="Y89">
            <v>30</v>
          </cell>
          <cell r="Z89">
            <v>-4</v>
          </cell>
        </row>
        <row r="90">
          <cell r="A90" t="str">
            <v>Javelin, Spinning</v>
          </cell>
          <cell r="D90" t="str">
            <v>WotC</v>
          </cell>
          <cell r="E90" t="str">
            <v>SnF</v>
          </cell>
          <cell r="F90">
            <v>74</v>
          </cell>
          <cell r="G90">
            <v>2</v>
          </cell>
          <cell r="H90">
            <v>5</v>
          </cell>
          <cell r="J90" t="str">
            <v>Exotic</v>
          </cell>
          <cell r="K90" t="str">
            <v>Polearm</v>
          </cell>
          <cell r="O90">
            <v>8</v>
          </cell>
          <cell r="P90" t="str">
            <v>Piercing</v>
          </cell>
          <cell r="U90">
            <v>99</v>
          </cell>
          <cell r="V90">
            <v>19</v>
          </cell>
          <cell r="W90">
            <v>2</v>
          </cell>
          <cell r="X90" t="str">
            <v>thrown</v>
          </cell>
          <cell r="Y90">
            <v>50</v>
          </cell>
        </row>
        <row r="91">
          <cell r="A91" t="str">
            <v>Jitte</v>
          </cell>
          <cell r="D91" t="str">
            <v>WotC</v>
          </cell>
          <cell r="E91" t="str">
            <v>OA</v>
          </cell>
          <cell r="F91">
            <v>71</v>
          </cell>
          <cell r="G91">
            <v>2</v>
          </cell>
          <cell r="H91">
            <v>4</v>
          </cell>
          <cell r="I91">
            <v>0.5</v>
          </cell>
          <cell r="J91" t="str">
            <v>Exotic</v>
          </cell>
          <cell r="L91" t="str">
            <v>Asian</v>
          </cell>
          <cell r="M91">
            <v>1</v>
          </cell>
          <cell r="O91">
            <v>4</v>
          </cell>
          <cell r="P91" t="str">
            <v>Bludgeoning</v>
          </cell>
          <cell r="U91">
            <v>99</v>
          </cell>
          <cell r="V91">
            <v>20</v>
          </cell>
          <cell r="W91">
            <v>2</v>
          </cell>
        </row>
        <row r="92">
          <cell r="A92" t="str">
            <v>Jo</v>
          </cell>
          <cell r="D92" t="str">
            <v>AEG</v>
          </cell>
          <cell r="E92" t="str">
            <v>Rokugan</v>
          </cell>
          <cell r="F92">
            <v>58</v>
          </cell>
          <cell r="G92">
            <v>2</v>
          </cell>
          <cell r="H92">
            <v>5</v>
          </cell>
          <cell r="J92" t="str">
            <v>Simple</v>
          </cell>
          <cell r="L92" t="str">
            <v>Asian</v>
          </cell>
          <cell r="O92">
            <v>6</v>
          </cell>
          <cell r="P92" t="str">
            <v>Bludgeoning</v>
          </cell>
          <cell r="U92">
            <v>99</v>
          </cell>
          <cell r="V92">
            <v>20</v>
          </cell>
          <cell r="W92">
            <v>3</v>
          </cell>
        </row>
        <row r="93">
          <cell r="A93" t="str">
            <v>Kama</v>
          </cell>
          <cell r="C93" t="str">
            <v>The kama is a special monk weapon. This designation gives a monk wielding a kama special options.
You can use a kama to make trip attacks. If you are tripped during your own trip attempt, you can drop the kama to avoid being tripped.</v>
          </cell>
          <cell r="D93" t="str">
            <v>WotC</v>
          </cell>
          <cell r="E93" t="str">
            <v>PHB</v>
          </cell>
          <cell r="F93">
            <v>58</v>
          </cell>
          <cell r="G93">
            <v>2</v>
          </cell>
          <cell r="H93">
            <v>4</v>
          </cell>
          <cell r="I93">
            <v>2</v>
          </cell>
          <cell r="J93" t="str">
            <v>Exotic</v>
          </cell>
          <cell r="K93" t="str">
            <v>Sword, Light</v>
          </cell>
          <cell r="L93" t="str">
            <v>Asian</v>
          </cell>
          <cell r="M93">
            <v>1</v>
          </cell>
          <cell r="O93">
            <v>6</v>
          </cell>
          <cell r="P93" t="str">
            <v>Slashing</v>
          </cell>
          <cell r="U93">
            <v>99</v>
          </cell>
          <cell r="V93">
            <v>20</v>
          </cell>
          <cell r="W93">
            <v>2</v>
          </cell>
        </row>
        <row r="94">
          <cell r="A94" t="str">
            <v>Katana</v>
          </cell>
          <cell r="D94" t="str">
            <v>WotC</v>
          </cell>
          <cell r="E94" t="str">
            <v>DMG</v>
          </cell>
          <cell r="F94">
            <v>71</v>
          </cell>
          <cell r="G94">
            <v>6</v>
          </cell>
          <cell r="H94">
            <v>5</v>
          </cell>
          <cell r="I94">
            <v>400</v>
          </cell>
          <cell r="J94" t="str">
            <v>Exotic</v>
          </cell>
          <cell r="K94" t="str">
            <v>Sword</v>
          </cell>
          <cell r="L94" t="str">
            <v>Asian</v>
          </cell>
          <cell r="O94">
            <v>10</v>
          </cell>
          <cell r="P94" t="str">
            <v>Slashing</v>
          </cell>
          <cell r="U94">
            <v>99</v>
          </cell>
          <cell r="V94">
            <v>19</v>
          </cell>
          <cell r="W94">
            <v>2</v>
          </cell>
        </row>
        <row r="95">
          <cell r="A95" t="str">
            <v>Kau Sin Ke</v>
          </cell>
          <cell r="D95" t="str">
            <v>WotC</v>
          </cell>
          <cell r="E95" t="str">
            <v>OA</v>
          </cell>
          <cell r="F95">
            <v>72</v>
          </cell>
          <cell r="G95">
            <v>4</v>
          </cell>
          <cell r="H95">
            <v>4</v>
          </cell>
          <cell r="I95">
            <v>15</v>
          </cell>
          <cell r="J95" t="str">
            <v>Exotic</v>
          </cell>
          <cell r="L95" t="str">
            <v>Asian</v>
          </cell>
          <cell r="O95">
            <v>8</v>
          </cell>
          <cell r="P95" t="str">
            <v>Bludgeoning</v>
          </cell>
          <cell r="U95">
            <v>99</v>
          </cell>
          <cell r="V95">
            <v>20</v>
          </cell>
          <cell r="W95">
            <v>2</v>
          </cell>
        </row>
        <row r="96">
          <cell r="A96" t="str">
            <v>Kawanaga</v>
          </cell>
          <cell r="D96" t="str">
            <v>WotC</v>
          </cell>
          <cell r="E96" t="str">
            <v>OA</v>
          </cell>
          <cell r="F96">
            <v>72</v>
          </cell>
          <cell r="G96">
            <v>1</v>
          </cell>
          <cell r="H96">
            <v>4</v>
          </cell>
          <cell r="I96">
            <v>10</v>
          </cell>
          <cell r="J96" t="str">
            <v>Exotic</v>
          </cell>
          <cell r="L96" t="str">
            <v>Asian</v>
          </cell>
          <cell r="O96">
            <v>3</v>
          </cell>
          <cell r="P96" t="str">
            <v>Slashing</v>
          </cell>
          <cell r="R96">
            <v>3</v>
          </cell>
          <cell r="S96" t="str">
            <v>Bludgeoning</v>
          </cell>
          <cell r="U96">
            <v>99</v>
          </cell>
          <cell r="V96">
            <v>20</v>
          </cell>
          <cell r="W96">
            <v>2</v>
          </cell>
          <cell r="AB96">
            <v>1</v>
          </cell>
        </row>
        <row r="97">
          <cell r="A97" t="str">
            <v>Khopesh</v>
          </cell>
          <cell r="D97" t="str">
            <v>WotC</v>
          </cell>
          <cell r="E97" t="str">
            <v>FRCS</v>
          </cell>
          <cell r="F97">
            <v>97</v>
          </cell>
          <cell r="G97">
            <v>12</v>
          </cell>
          <cell r="H97">
            <v>4</v>
          </cell>
          <cell r="I97">
            <v>20</v>
          </cell>
          <cell r="J97" t="str">
            <v>Exotic</v>
          </cell>
          <cell r="K97" t="str">
            <v>Sword</v>
          </cell>
          <cell r="O97">
            <v>8</v>
          </cell>
          <cell r="P97" t="str">
            <v>Slashing</v>
          </cell>
          <cell r="U97">
            <v>99</v>
          </cell>
          <cell r="V97">
            <v>19</v>
          </cell>
          <cell r="W97">
            <v>2</v>
          </cell>
        </row>
        <row r="98">
          <cell r="A98" t="str">
            <v>Knife, Crescent</v>
          </cell>
          <cell r="D98" t="str">
            <v>Piazo</v>
          </cell>
          <cell r="E98" t="str">
            <v>Dragon 275</v>
          </cell>
          <cell r="F98">
            <v>44</v>
          </cell>
          <cell r="G98">
            <v>1</v>
          </cell>
          <cell r="H98">
            <v>4</v>
          </cell>
          <cell r="J98" t="str">
            <v>Exotic</v>
          </cell>
          <cell r="K98" t="str">
            <v>Dagger</v>
          </cell>
          <cell r="O98">
            <v>3</v>
          </cell>
          <cell r="P98" t="str">
            <v>Slashing</v>
          </cell>
          <cell r="U98">
            <v>99</v>
          </cell>
          <cell r="V98">
            <v>20</v>
          </cell>
          <cell r="W98">
            <v>2</v>
          </cell>
        </row>
        <row r="99">
          <cell r="A99" t="str">
            <v>Knife, Stump</v>
          </cell>
          <cell r="D99" t="str">
            <v>WotC</v>
          </cell>
          <cell r="E99" t="str">
            <v>SnF</v>
          </cell>
          <cell r="F99">
            <v>74</v>
          </cell>
          <cell r="G99">
            <v>2</v>
          </cell>
          <cell r="H99">
            <v>3</v>
          </cell>
          <cell r="J99" t="str">
            <v>Exotic</v>
          </cell>
          <cell r="K99" t="str">
            <v>Dagger</v>
          </cell>
          <cell r="O99">
            <v>4</v>
          </cell>
          <cell r="P99" t="str">
            <v>Piercing</v>
          </cell>
          <cell r="U99">
            <v>99</v>
          </cell>
          <cell r="V99">
            <v>19</v>
          </cell>
          <cell r="W99">
            <v>2</v>
          </cell>
        </row>
        <row r="100">
          <cell r="A100" t="str">
            <v>Kukri</v>
          </cell>
          <cell r="D100" t="str">
            <v>WotC</v>
          </cell>
          <cell r="E100" t="str">
            <v>PHB</v>
          </cell>
          <cell r="F100">
            <v>101</v>
          </cell>
          <cell r="G100">
            <v>3</v>
          </cell>
          <cell r="H100">
            <v>3</v>
          </cell>
          <cell r="I100">
            <v>8</v>
          </cell>
          <cell r="J100" t="str">
            <v>Exotic</v>
          </cell>
          <cell r="L100" t="str">
            <v>Asian</v>
          </cell>
          <cell r="O100">
            <v>4</v>
          </cell>
          <cell r="P100" t="str">
            <v>Slashing</v>
          </cell>
          <cell r="U100">
            <v>99</v>
          </cell>
          <cell r="V100">
            <v>18</v>
          </cell>
          <cell r="W100">
            <v>2</v>
          </cell>
        </row>
        <row r="101">
          <cell r="A101" t="str">
            <v>Kusari-gama</v>
          </cell>
          <cell r="D101" t="str">
            <v>WotC</v>
          </cell>
          <cell r="E101" t="str">
            <v>OA</v>
          </cell>
          <cell r="F101">
            <v>161</v>
          </cell>
          <cell r="G101">
            <v>3</v>
          </cell>
          <cell r="H101">
            <v>5</v>
          </cell>
          <cell r="I101">
            <v>10</v>
          </cell>
          <cell r="J101" t="str">
            <v>Exotic</v>
          </cell>
          <cell r="L101" t="str">
            <v>Asian</v>
          </cell>
          <cell r="M101">
            <v>1</v>
          </cell>
          <cell r="O101">
            <v>6</v>
          </cell>
          <cell r="P101" t="str">
            <v>Slashing</v>
          </cell>
          <cell r="R101">
            <v>4</v>
          </cell>
          <cell r="S101" t="str">
            <v>Bludgeoning</v>
          </cell>
          <cell r="U101">
            <v>99</v>
          </cell>
          <cell r="V101">
            <v>20</v>
          </cell>
          <cell r="W101">
            <v>2</v>
          </cell>
          <cell r="AB101">
            <v>1</v>
          </cell>
        </row>
        <row r="102">
          <cell r="A102" t="str">
            <v>Lajatang</v>
          </cell>
          <cell r="D102" t="str">
            <v>Piazo</v>
          </cell>
          <cell r="E102" t="str">
            <v>Dragon 275</v>
          </cell>
          <cell r="F102">
            <v>73</v>
          </cell>
          <cell r="G102">
            <v>7</v>
          </cell>
          <cell r="H102">
            <v>5</v>
          </cell>
          <cell r="I102">
            <v>90</v>
          </cell>
          <cell r="J102" t="str">
            <v>Exotic</v>
          </cell>
          <cell r="L102" t="str">
            <v>Asian</v>
          </cell>
          <cell r="M102">
            <v>1</v>
          </cell>
          <cell r="O102">
            <v>8</v>
          </cell>
          <cell r="P102" t="str">
            <v>Slashing</v>
          </cell>
          <cell r="R102">
            <v>8</v>
          </cell>
          <cell r="S102" t="str">
            <v>Slashing</v>
          </cell>
          <cell r="U102">
            <v>99</v>
          </cell>
          <cell r="V102">
            <v>20</v>
          </cell>
          <cell r="W102">
            <v>2</v>
          </cell>
        </row>
        <row r="103">
          <cell r="A103" t="str">
            <v>Lance, Heavy</v>
          </cell>
          <cell r="C103" t="str">
            <v>A lance deals double damage when used from the back of a charging mount. It has reach, so you can strike opponents 10 feet away with it, but you can’t use it against an adjacent foe.
While mounted, you can wield a lance with one hand.</v>
          </cell>
          <cell r="D103" t="str">
            <v>WotC</v>
          </cell>
          <cell r="E103" t="str">
            <v>PHB</v>
          </cell>
          <cell r="F103">
            <v>101</v>
          </cell>
          <cell r="G103">
            <v>10</v>
          </cell>
          <cell r="H103">
            <v>5</v>
          </cell>
          <cell r="I103">
            <v>10</v>
          </cell>
          <cell r="J103" t="str">
            <v>Martial</v>
          </cell>
          <cell r="K103" t="str">
            <v>Polearm</v>
          </cell>
          <cell r="O103">
            <v>8</v>
          </cell>
          <cell r="P103" t="str">
            <v>Piercing</v>
          </cell>
          <cell r="U103">
            <v>99</v>
          </cell>
          <cell r="V103">
            <v>20</v>
          </cell>
          <cell r="W103">
            <v>3</v>
          </cell>
          <cell r="AA103">
            <v>1</v>
          </cell>
        </row>
        <row r="104">
          <cell r="A104" t="str">
            <v>Lance, Light</v>
          </cell>
          <cell r="C104" t="str">
            <v>A lance deals double damage when used from the back of a charging mount. It has reach, so you can strike opponents 10 feet away with it, but you can’t use it against an adjacent foe.
While mounted, you can wield a lance with one hand.</v>
          </cell>
          <cell r="D104" t="str">
            <v>WotC</v>
          </cell>
          <cell r="E104" t="str">
            <v>PHB</v>
          </cell>
          <cell r="F104">
            <v>101</v>
          </cell>
          <cell r="G104">
            <v>5</v>
          </cell>
          <cell r="H104">
            <v>4</v>
          </cell>
          <cell r="I104">
            <v>6</v>
          </cell>
          <cell r="J104" t="str">
            <v>Martial</v>
          </cell>
          <cell r="K104" t="str">
            <v>Polearm</v>
          </cell>
          <cell r="O104">
            <v>6</v>
          </cell>
          <cell r="P104" t="str">
            <v>Piercing</v>
          </cell>
          <cell r="U104">
            <v>99</v>
          </cell>
          <cell r="V104">
            <v>20</v>
          </cell>
          <cell r="W104">
            <v>3</v>
          </cell>
          <cell r="AA104">
            <v>1</v>
          </cell>
        </row>
        <row r="105">
          <cell r="A105" t="str">
            <v>Mace, Heavy</v>
          </cell>
          <cell r="D105" t="str">
            <v>WotC</v>
          </cell>
          <cell r="E105" t="str">
            <v>PHB</v>
          </cell>
          <cell r="F105">
            <v>101</v>
          </cell>
          <cell r="G105">
            <v>12</v>
          </cell>
          <cell r="H105">
            <v>5</v>
          </cell>
          <cell r="I105">
            <v>12</v>
          </cell>
          <cell r="J105" t="str">
            <v>Simple</v>
          </cell>
          <cell r="K105" t="str">
            <v>Impact</v>
          </cell>
          <cell r="O105">
            <v>8</v>
          </cell>
          <cell r="P105" t="str">
            <v>Bludgeoning</v>
          </cell>
          <cell r="U105">
            <v>99</v>
          </cell>
          <cell r="V105">
            <v>20</v>
          </cell>
          <cell r="W105">
            <v>2</v>
          </cell>
        </row>
        <row r="106">
          <cell r="A106" t="str">
            <v>Mace, Light</v>
          </cell>
          <cell r="D106" t="str">
            <v>WotC</v>
          </cell>
          <cell r="E106" t="str">
            <v>PHB</v>
          </cell>
          <cell r="F106">
            <v>101</v>
          </cell>
          <cell r="G106">
            <v>6</v>
          </cell>
          <cell r="H106">
            <v>4</v>
          </cell>
          <cell r="I106">
            <v>5</v>
          </cell>
          <cell r="J106" t="str">
            <v>Simple</v>
          </cell>
          <cell r="K106" t="str">
            <v>Impact</v>
          </cell>
          <cell r="O106">
            <v>6</v>
          </cell>
          <cell r="P106" t="str">
            <v>Bludgeoning</v>
          </cell>
          <cell r="U106">
            <v>99</v>
          </cell>
          <cell r="V106">
            <v>20</v>
          </cell>
          <cell r="W106">
            <v>2</v>
          </cell>
        </row>
        <row r="107">
          <cell r="A107" t="str">
            <v>Mancatcher</v>
          </cell>
          <cell r="D107" t="str">
            <v>Piazo</v>
          </cell>
          <cell r="E107" t="str">
            <v>Dragon 275</v>
          </cell>
          <cell r="F107">
            <v>44</v>
          </cell>
          <cell r="G107">
            <v>8</v>
          </cell>
          <cell r="H107">
            <v>5</v>
          </cell>
          <cell r="J107" t="str">
            <v>Exotic</v>
          </cell>
          <cell r="K107" t="str">
            <v>Polearm</v>
          </cell>
          <cell r="O107">
            <v>4</v>
          </cell>
          <cell r="P107" t="str">
            <v>Bludgeoning</v>
          </cell>
          <cell r="T107" t="str">
            <v>Subdual</v>
          </cell>
          <cell r="U107">
            <v>99</v>
          </cell>
          <cell r="V107">
            <v>20</v>
          </cell>
          <cell r="W107">
            <v>2</v>
          </cell>
        </row>
        <row r="108">
          <cell r="A108" t="str">
            <v>Manti</v>
          </cell>
          <cell r="D108" t="str">
            <v>WotC</v>
          </cell>
          <cell r="E108" t="str">
            <v>SnF</v>
          </cell>
          <cell r="F108">
            <v>73</v>
          </cell>
          <cell r="G108">
            <v>9</v>
          </cell>
          <cell r="H108">
            <v>5</v>
          </cell>
          <cell r="J108" t="str">
            <v>Exotic</v>
          </cell>
          <cell r="L108" t="str">
            <v>Asian</v>
          </cell>
          <cell r="O108">
            <v>8</v>
          </cell>
          <cell r="P108" t="str">
            <v>Piercing</v>
          </cell>
          <cell r="U108">
            <v>99</v>
          </cell>
          <cell r="V108">
            <v>20</v>
          </cell>
          <cell r="W108">
            <v>3</v>
          </cell>
        </row>
        <row r="109">
          <cell r="A109" t="str">
            <v>Masa-kari</v>
          </cell>
          <cell r="D109" t="str">
            <v>AEG</v>
          </cell>
          <cell r="E109" t="str">
            <v>Rokugan</v>
          </cell>
          <cell r="F109">
            <v>59</v>
          </cell>
          <cell r="G109">
            <v>5</v>
          </cell>
          <cell r="H109">
            <v>4</v>
          </cell>
          <cell r="J109" t="str">
            <v>Martial</v>
          </cell>
          <cell r="L109" t="str">
            <v>Asian</v>
          </cell>
          <cell r="O109">
            <v>6</v>
          </cell>
          <cell r="P109" t="str">
            <v>Slashing</v>
          </cell>
          <cell r="U109">
            <v>99</v>
          </cell>
          <cell r="V109">
            <v>20</v>
          </cell>
          <cell r="W109">
            <v>3</v>
          </cell>
        </row>
        <row r="110">
          <cell r="A110" t="str">
            <v>Maul</v>
          </cell>
          <cell r="D110" t="str">
            <v>WotC</v>
          </cell>
          <cell r="E110" t="str">
            <v>FRCS</v>
          </cell>
          <cell r="F110">
            <v>97</v>
          </cell>
          <cell r="G110">
            <v>20</v>
          </cell>
          <cell r="H110">
            <v>5</v>
          </cell>
          <cell r="I110">
            <v>15</v>
          </cell>
          <cell r="J110" t="str">
            <v>Martial</v>
          </cell>
          <cell r="K110" t="str">
            <v>Impact</v>
          </cell>
          <cell r="O110">
            <v>10</v>
          </cell>
          <cell r="P110" t="str">
            <v>Bludgeoning</v>
          </cell>
          <cell r="U110">
            <v>99</v>
          </cell>
          <cell r="V110">
            <v>20</v>
          </cell>
          <cell r="W110">
            <v>3</v>
          </cell>
        </row>
        <row r="111">
          <cell r="A111" t="str">
            <v>Morningstar</v>
          </cell>
          <cell r="D111" t="str">
            <v>WotC</v>
          </cell>
          <cell r="E111" t="str">
            <v>PHB</v>
          </cell>
          <cell r="F111">
            <v>102</v>
          </cell>
          <cell r="G111">
            <v>8</v>
          </cell>
          <cell r="H111">
            <v>5</v>
          </cell>
          <cell r="I111">
            <v>8</v>
          </cell>
          <cell r="J111" t="str">
            <v>Simple</v>
          </cell>
          <cell r="K111" t="str">
            <v>Impact</v>
          </cell>
          <cell r="O111">
            <v>8</v>
          </cell>
          <cell r="P111" t="str">
            <v>Bludgeoning</v>
          </cell>
          <cell r="U111">
            <v>99</v>
          </cell>
          <cell r="V111">
            <v>20</v>
          </cell>
          <cell r="W111">
            <v>2</v>
          </cell>
        </row>
        <row r="112">
          <cell r="A112" t="str">
            <v>Naga Blade</v>
          </cell>
          <cell r="D112" t="str">
            <v>AEG</v>
          </cell>
          <cell r="E112" t="str">
            <v>Rokugan</v>
          </cell>
          <cell r="F112">
            <v>59</v>
          </cell>
          <cell r="G112">
            <v>8</v>
          </cell>
          <cell r="H112">
            <v>5</v>
          </cell>
          <cell r="J112" t="str">
            <v>Exotic</v>
          </cell>
          <cell r="K112" t="str">
            <v>Sword</v>
          </cell>
          <cell r="L112" t="str">
            <v>Asian</v>
          </cell>
          <cell r="O112">
            <v>10</v>
          </cell>
          <cell r="P112" t="str">
            <v>Slashing</v>
          </cell>
          <cell r="U112">
            <v>99</v>
          </cell>
          <cell r="V112">
            <v>20</v>
          </cell>
          <cell r="W112">
            <v>3</v>
          </cell>
        </row>
        <row r="113">
          <cell r="A113" t="str">
            <v>Nagamaki</v>
          </cell>
          <cell r="D113" t="str">
            <v>WotC</v>
          </cell>
          <cell r="E113" t="str">
            <v>OA</v>
          </cell>
          <cell r="F113">
            <v>73</v>
          </cell>
          <cell r="G113">
            <v>10</v>
          </cell>
          <cell r="H113">
            <v>5</v>
          </cell>
          <cell r="I113">
            <v>8</v>
          </cell>
          <cell r="J113" t="str">
            <v>Martial</v>
          </cell>
          <cell r="L113" t="str">
            <v>Asian</v>
          </cell>
          <cell r="N113">
            <v>2</v>
          </cell>
          <cell r="O113">
            <v>4</v>
          </cell>
          <cell r="P113" t="str">
            <v>Slashing</v>
          </cell>
          <cell r="U113">
            <v>99</v>
          </cell>
          <cell r="V113">
            <v>20</v>
          </cell>
          <cell r="W113">
            <v>3</v>
          </cell>
        </row>
        <row r="114">
          <cell r="A114" t="str">
            <v>Nage-yari</v>
          </cell>
          <cell r="D114" t="str">
            <v>AEG</v>
          </cell>
          <cell r="E114" t="str">
            <v>Rokugan</v>
          </cell>
          <cell r="F114">
            <v>59</v>
          </cell>
          <cell r="G114">
            <v>3</v>
          </cell>
          <cell r="H114">
            <v>3</v>
          </cell>
          <cell r="J114" t="str">
            <v>Simple</v>
          </cell>
          <cell r="L114" t="str">
            <v>Asian</v>
          </cell>
          <cell r="O114">
            <v>6</v>
          </cell>
          <cell r="P114" t="str">
            <v>Piercing</v>
          </cell>
          <cell r="U114">
            <v>99</v>
          </cell>
          <cell r="V114">
            <v>20</v>
          </cell>
          <cell r="W114">
            <v>2</v>
          </cell>
          <cell r="X114" t="str">
            <v>thrown</v>
          </cell>
          <cell r="Y114">
            <v>20</v>
          </cell>
        </row>
        <row r="115">
          <cell r="A115" t="str">
            <v>Naginata</v>
          </cell>
          <cell r="D115" t="str">
            <v>WotC</v>
          </cell>
          <cell r="E115" t="str">
            <v>OA</v>
          </cell>
          <cell r="F115">
            <v>73</v>
          </cell>
          <cell r="G115">
            <v>15</v>
          </cell>
          <cell r="H115">
            <v>5</v>
          </cell>
          <cell r="I115">
            <v>10</v>
          </cell>
          <cell r="J115" t="str">
            <v>Martial</v>
          </cell>
          <cell r="K115" t="str">
            <v>Polearm</v>
          </cell>
          <cell r="L115" t="str">
            <v>Asian</v>
          </cell>
          <cell r="O115">
            <v>10</v>
          </cell>
          <cell r="P115" t="str">
            <v>Slashing</v>
          </cell>
          <cell r="U115">
            <v>99</v>
          </cell>
          <cell r="V115">
            <v>20</v>
          </cell>
          <cell r="W115">
            <v>3</v>
          </cell>
        </row>
        <row r="116">
          <cell r="A116" t="str">
            <v>Nekode</v>
          </cell>
          <cell r="D116" t="str">
            <v>WotC</v>
          </cell>
          <cell r="E116" t="str">
            <v>OA</v>
          </cell>
          <cell r="F116">
            <v>74</v>
          </cell>
          <cell r="G116">
            <v>2</v>
          </cell>
          <cell r="H116">
            <v>3</v>
          </cell>
          <cell r="I116">
            <v>2</v>
          </cell>
          <cell r="J116" t="str">
            <v>Exotic</v>
          </cell>
          <cell r="L116" t="str">
            <v>Asian</v>
          </cell>
          <cell r="O116">
            <v>4</v>
          </cell>
          <cell r="P116" t="str">
            <v>Piercing</v>
          </cell>
          <cell r="U116">
            <v>99</v>
          </cell>
          <cell r="V116">
            <v>20</v>
          </cell>
          <cell r="W116">
            <v>2</v>
          </cell>
        </row>
        <row r="117">
          <cell r="A117" t="str">
            <v>Net</v>
          </cell>
          <cell r="C117" t="str">
            <v>A net is used to entangle enemies. When you throw a net, you make a ranged touch attack against your target. A net’s maximum range is 10 feet. If you hit, the target is entangled. An entangled creature takes a –2 penalty on attack rolls and a –4 penalty on Dexterity, can move at only half speed, and cannot charge or run. If you control the trailing rope by succeeding on an opposed Strength check while holding it, the entangled creature can move only within the limits that the rope allows. If the entangled creature attempts to cast a spell, it must make a DC 15 Concentration check or be unable to cast the spell.
An entangled creature can escape with a DC 20 Escape Artist check (a full-round action). The net has 5 hit points and can be burst with a DC 25 Strength check (also a full-round action).
A net is useful only against creatures within one size category of you.
A net must be folded to be thrown effectively. The first time you throw your net in a fight, you make a normal ranged touch attack roll. After the net is unfolded, you take a –4 penalty on attack rolls with it. It takes 2 rounds for a proficient user to fold a net and twice that long for a nonproficient one to do so.</v>
          </cell>
          <cell r="D117" t="str">
            <v>WotC</v>
          </cell>
          <cell r="E117" t="str">
            <v>PHB</v>
          </cell>
          <cell r="F117">
            <v>102</v>
          </cell>
          <cell r="G117">
            <v>10</v>
          </cell>
          <cell r="H117">
            <v>5</v>
          </cell>
          <cell r="I117">
            <v>20</v>
          </cell>
          <cell r="J117" t="str">
            <v>Exotic</v>
          </cell>
          <cell r="K117" t="str">
            <v>Other</v>
          </cell>
          <cell r="P117" t="str">
            <v>Slashing</v>
          </cell>
          <cell r="T117" t="str">
            <v>Special</v>
          </cell>
          <cell r="V117" t="str">
            <v>Special</v>
          </cell>
          <cell r="W117" t="str">
            <v>Special</v>
          </cell>
          <cell r="X117" t="str">
            <v>thrown</v>
          </cell>
          <cell r="Y117">
            <v>10</v>
          </cell>
        </row>
        <row r="118">
          <cell r="A118" t="str">
            <v>Ninja-to</v>
          </cell>
          <cell r="D118" t="str">
            <v>WotC</v>
          </cell>
          <cell r="E118" t="str">
            <v>OA</v>
          </cell>
          <cell r="F118">
            <v>74</v>
          </cell>
          <cell r="G118">
            <v>3</v>
          </cell>
          <cell r="H118">
            <v>4</v>
          </cell>
          <cell r="I118">
            <v>10</v>
          </cell>
          <cell r="J118" t="str">
            <v>Exotic</v>
          </cell>
          <cell r="K118" t="str">
            <v>Sword</v>
          </cell>
          <cell r="L118" t="str">
            <v>Asian</v>
          </cell>
          <cell r="O118">
            <v>6</v>
          </cell>
          <cell r="P118" t="str">
            <v>Slashing</v>
          </cell>
          <cell r="U118">
            <v>99</v>
          </cell>
          <cell r="V118">
            <v>19</v>
          </cell>
          <cell r="W118">
            <v>2</v>
          </cell>
        </row>
        <row r="119">
          <cell r="A119" t="str">
            <v>No-dachi</v>
          </cell>
          <cell r="D119" t="str">
            <v>AEG</v>
          </cell>
          <cell r="E119" t="str">
            <v>Rokugan</v>
          </cell>
          <cell r="F119">
            <v>59</v>
          </cell>
          <cell r="G119">
            <v>12</v>
          </cell>
          <cell r="H119">
            <v>5</v>
          </cell>
          <cell r="J119" t="str">
            <v>Martial</v>
          </cell>
          <cell r="K119" t="str">
            <v>Sword</v>
          </cell>
          <cell r="L119" t="str">
            <v>Asian</v>
          </cell>
          <cell r="N119">
            <v>2</v>
          </cell>
          <cell r="O119">
            <v>6</v>
          </cell>
          <cell r="P119" t="str">
            <v>Slashing</v>
          </cell>
          <cell r="U119">
            <v>99</v>
          </cell>
          <cell r="V119">
            <v>19</v>
          </cell>
          <cell r="W119">
            <v>2</v>
          </cell>
        </row>
        <row r="120">
          <cell r="A120" t="str">
            <v>Nunchaku</v>
          </cell>
          <cell r="C120" t="str">
            <v>The nunchaku is a special monk weapon. This designation gives a monk wielding a nunchaku special options. With a nunchaku, you get a +2 bonus on opposed attack rolls made to disarm an enemy (including the roll to avoid being disarmed if such an attempt fails).</v>
          </cell>
          <cell r="D120" t="str">
            <v>WotC</v>
          </cell>
          <cell r="E120" t="str">
            <v>PHB</v>
          </cell>
          <cell r="F120">
            <v>102</v>
          </cell>
          <cell r="G120">
            <v>2</v>
          </cell>
          <cell r="H120">
            <v>4</v>
          </cell>
          <cell r="I120">
            <v>2</v>
          </cell>
          <cell r="J120" t="str">
            <v>Exotic</v>
          </cell>
          <cell r="L120" t="str">
            <v>Asian</v>
          </cell>
          <cell r="M120">
            <v>1</v>
          </cell>
          <cell r="O120">
            <v>6</v>
          </cell>
          <cell r="P120" t="str">
            <v>Bludgeoning</v>
          </cell>
          <cell r="U120">
            <v>99</v>
          </cell>
          <cell r="V120">
            <v>20</v>
          </cell>
          <cell r="W120">
            <v>2</v>
          </cell>
        </row>
        <row r="121">
          <cell r="A121" t="str">
            <v>Ono</v>
          </cell>
          <cell r="D121" t="str">
            <v>AEG</v>
          </cell>
          <cell r="E121" t="str">
            <v>Rokugan</v>
          </cell>
          <cell r="F121">
            <v>59</v>
          </cell>
          <cell r="G121">
            <v>10</v>
          </cell>
          <cell r="H121">
            <v>5</v>
          </cell>
          <cell r="J121" t="str">
            <v>Martial</v>
          </cell>
          <cell r="L121" t="str">
            <v>Asian</v>
          </cell>
          <cell r="O121">
            <v>10</v>
          </cell>
          <cell r="P121" t="str">
            <v>Slashing</v>
          </cell>
          <cell r="U121">
            <v>99</v>
          </cell>
          <cell r="V121">
            <v>20</v>
          </cell>
          <cell r="W121">
            <v>3</v>
          </cell>
        </row>
        <row r="122">
          <cell r="A122" t="str">
            <v>Pick, Heavy</v>
          </cell>
          <cell r="D122" t="str">
            <v>WotC</v>
          </cell>
          <cell r="E122" t="str">
            <v>PHB</v>
          </cell>
          <cell r="F122">
            <v>102</v>
          </cell>
          <cell r="G122">
            <v>6</v>
          </cell>
          <cell r="H122">
            <v>5</v>
          </cell>
          <cell r="I122">
            <v>8</v>
          </cell>
          <cell r="J122" t="str">
            <v>Martial</v>
          </cell>
          <cell r="K122" t="str">
            <v>Impact</v>
          </cell>
          <cell r="O122">
            <v>6</v>
          </cell>
          <cell r="P122" t="str">
            <v>Piercing</v>
          </cell>
          <cell r="U122">
            <v>99</v>
          </cell>
          <cell r="V122">
            <v>20</v>
          </cell>
          <cell r="W122">
            <v>4</v>
          </cell>
        </row>
        <row r="123">
          <cell r="A123" t="str">
            <v>Pick, Light</v>
          </cell>
          <cell r="D123" t="str">
            <v>WotC</v>
          </cell>
          <cell r="E123" t="str">
            <v>PHB</v>
          </cell>
          <cell r="F123">
            <v>102</v>
          </cell>
          <cell r="G123">
            <v>4</v>
          </cell>
          <cell r="H123">
            <v>4</v>
          </cell>
          <cell r="I123">
            <v>4</v>
          </cell>
          <cell r="J123" t="str">
            <v>Martial</v>
          </cell>
          <cell r="K123" t="str">
            <v>Impact</v>
          </cell>
          <cell r="O123">
            <v>4</v>
          </cell>
          <cell r="P123" t="str">
            <v>Piercing</v>
          </cell>
          <cell r="U123">
            <v>99</v>
          </cell>
          <cell r="V123">
            <v>20</v>
          </cell>
          <cell r="W123">
            <v>4</v>
          </cell>
        </row>
        <row r="124">
          <cell r="A124" t="str">
            <v>Pipe, Machi-kanshisha</v>
          </cell>
          <cell r="D124" t="str">
            <v>AEG</v>
          </cell>
          <cell r="E124" t="str">
            <v>Rokugan</v>
          </cell>
          <cell r="F124">
            <v>59</v>
          </cell>
          <cell r="G124">
            <v>4</v>
          </cell>
          <cell r="H124">
            <v>5</v>
          </cell>
          <cell r="J124" t="str">
            <v>Exotic</v>
          </cell>
          <cell r="K124" t="str">
            <v>Impact</v>
          </cell>
          <cell r="L124" t="str">
            <v>Asian</v>
          </cell>
          <cell r="O124">
            <v>6</v>
          </cell>
          <cell r="P124" t="str">
            <v>Bludgeoning</v>
          </cell>
          <cell r="U124">
            <v>99</v>
          </cell>
          <cell r="V124">
            <v>20</v>
          </cell>
          <cell r="W124">
            <v>3</v>
          </cell>
        </row>
        <row r="125">
          <cell r="A125" t="str">
            <v>Ranseur</v>
          </cell>
          <cell r="C125" t="str">
            <v>A ranseur has reach. You can strike opponents 10 feet away with it, but you can’t use it against an adjacent foe.
With a ranseur, you get a +2 bonus on opposed attack rolls made to disarm an opponent (including the roll to avoid being disarmed if such an attempt fails).</v>
          </cell>
          <cell r="D125" t="str">
            <v>WotC</v>
          </cell>
          <cell r="E125" t="str">
            <v>PHB</v>
          </cell>
          <cell r="F125">
            <v>102</v>
          </cell>
          <cell r="G125">
            <v>15</v>
          </cell>
          <cell r="H125">
            <v>5</v>
          </cell>
          <cell r="I125">
            <v>10</v>
          </cell>
          <cell r="J125" t="str">
            <v>Martial</v>
          </cell>
          <cell r="K125" t="str">
            <v>Polearm</v>
          </cell>
          <cell r="N125">
            <v>2</v>
          </cell>
          <cell r="O125">
            <v>4</v>
          </cell>
          <cell r="P125" t="str">
            <v>Piercing</v>
          </cell>
          <cell r="U125">
            <v>99</v>
          </cell>
          <cell r="V125">
            <v>20</v>
          </cell>
          <cell r="W125">
            <v>3</v>
          </cell>
          <cell r="AA125">
            <v>1</v>
          </cell>
        </row>
        <row r="126">
          <cell r="A126" t="str">
            <v>Rapier</v>
          </cell>
          <cell r="C126" t="str">
            <v>You can use the Weapon Finesse feat to apply your Dexterity modifier instead of your Strength modifier to attack rolls with a rapier sized for you, even though it isn’t a light weapon for you. You can’t wield a rapier in two hands in order to apply 1-1/2 times your Strength bonus to damage.</v>
          </cell>
          <cell r="D126" t="str">
            <v>WotC</v>
          </cell>
          <cell r="E126" t="str">
            <v>PHB</v>
          </cell>
          <cell r="F126">
            <v>102</v>
          </cell>
          <cell r="G126">
            <v>3</v>
          </cell>
          <cell r="H126">
            <v>5</v>
          </cell>
          <cell r="I126">
            <v>20</v>
          </cell>
          <cell r="J126" t="str">
            <v>Martial</v>
          </cell>
          <cell r="K126" t="str">
            <v>Sword</v>
          </cell>
          <cell r="O126">
            <v>6</v>
          </cell>
          <cell r="P126" t="str">
            <v>Piercing</v>
          </cell>
          <cell r="U126">
            <v>99</v>
          </cell>
          <cell r="V126">
            <v>18</v>
          </cell>
          <cell r="W126">
            <v>2</v>
          </cell>
          <cell r="AB126">
            <v>1</v>
          </cell>
        </row>
        <row r="127">
          <cell r="A127" t="str">
            <v>Rock</v>
          </cell>
          <cell r="G127">
            <v>0.5</v>
          </cell>
          <cell r="H127">
            <v>3</v>
          </cell>
          <cell r="J127" t="str">
            <v>Simple</v>
          </cell>
          <cell r="K127" t="str">
            <v>Improvised</v>
          </cell>
          <cell r="O127">
            <v>2</v>
          </cell>
          <cell r="P127" t="str">
            <v>Bludgeoning</v>
          </cell>
          <cell r="U127">
            <v>99</v>
          </cell>
          <cell r="V127">
            <v>20</v>
          </cell>
          <cell r="W127">
            <v>2</v>
          </cell>
          <cell r="X127" t="str">
            <v>thrown</v>
          </cell>
          <cell r="Y127">
            <v>10</v>
          </cell>
        </row>
        <row r="128">
          <cell r="A128" t="str">
            <v>Saber</v>
          </cell>
          <cell r="D128" t="str">
            <v>WotC</v>
          </cell>
          <cell r="E128" t="str">
            <v>FRCS</v>
          </cell>
          <cell r="F128">
            <v>97</v>
          </cell>
          <cell r="G128">
            <v>4</v>
          </cell>
          <cell r="H128">
            <v>4</v>
          </cell>
          <cell r="I128">
            <v>20</v>
          </cell>
          <cell r="J128" t="str">
            <v>Martial</v>
          </cell>
          <cell r="K128" t="str">
            <v>Sword</v>
          </cell>
          <cell r="O128">
            <v>8</v>
          </cell>
          <cell r="P128" t="str">
            <v>Slashing or Piercing</v>
          </cell>
          <cell r="U128">
            <v>99</v>
          </cell>
          <cell r="V128">
            <v>19</v>
          </cell>
          <cell r="W128">
            <v>2</v>
          </cell>
        </row>
        <row r="129">
          <cell r="A129" t="str">
            <v>Sai</v>
          </cell>
          <cell r="C129" t="str">
            <v>With a sai, you get a +4 bonus on opposed attack rolls made to disarm an enemy (including the roll to avoid being disarmed if such an attempt fails).
The sai is a special monk weapon. This designation gives a monk wielding a sai special options.</v>
          </cell>
          <cell r="D129" t="str">
            <v>WotC</v>
          </cell>
          <cell r="E129" t="str">
            <v>OA</v>
          </cell>
          <cell r="F129">
            <v>45</v>
          </cell>
          <cell r="G129">
            <v>2</v>
          </cell>
          <cell r="H129">
            <v>3</v>
          </cell>
          <cell r="I129">
            <v>1</v>
          </cell>
          <cell r="J129" t="str">
            <v>Exotic</v>
          </cell>
          <cell r="K129" t="str">
            <v>Dagger</v>
          </cell>
          <cell r="L129" t="str">
            <v>Asian</v>
          </cell>
          <cell r="M129">
            <v>1</v>
          </cell>
          <cell r="O129">
            <v>4</v>
          </cell>
          <cell r="P129" t="str">
            <v>Bludgeoning</v>
          </cell>
          <cell r="U129">
            <v>99</v>
          </cell>
          <cell r="V129">
            <v>20</v>
          </cell>
          <cell r="W129">
            <v>2</v>
          </cell>
        </row>
        <row r="130">
          <cell r="A130" t="str">
            <v>Sang Kauw</v>
          </cell>
          <cell r="D130" t="str">
            <v>WotC</v>
          </cell>
          <cell r="E130" t="str">
            <v>OA</v>
          </cell>
          <cell r="F130">
            <v>74</v>
          </cell>
          <cell r="G130">
            <v>10</v>
          </cell>
          <cell r="H130">
            <v>5</v>
          </cell>
          <cell r="I130">
            <v>95</v>
          </cell>
          <cell r="J130" t="str">
            <v>Exotic</v>
          </cell>
          <cell r="L130" t="str">
            <v>Asian</v>
          </cell>
          <cell r="O130">
            <v>8</v>
          </cell>
          <cell r="P130" t="str">
            <v>Piercing</v>
          </cell>
          <cell r="R130">
            <v>8</v>
          </cell>
          <cell r="S130" t="str">
            <v>Piercing</v>
          </cell>
          <cell r="U130">
            <v>99</v>
          </cell>
          <cell r="V130">
            <v>20</v>
          </cell>
          <cell r="W130">
            <v>3</v>
          </cell>
        </row>
        <row r="131">
          <cell r="A131" t="str">
            <v>Sap</v>
          </cell>
          <cell r="D131" t="str">
            <v>WotC</v>
          </cell>
          <cell r="E131" t="str">
            <v>PHB</v>
          </cell>
          <cell r="F131">
            <v>102</v>
          </cell>
          <cell r="G131">
            <v>3</v>
          </cell>
          <cell r="H131">
            <v>3</v>
          </cell>
          <cell r="I131">
            <v>1</v>
          </cell>
          <cell r="J131" t="str">
            <v>Martial</v>
          </cell>
          <cell r="K131" t="str">
            <v>Other</v>
          </cell>
          <cell r="O131">
            <v>6</v>
          </cell>
          <cell r="P131" t="str">
            <v>Bludgeoning</v>
          </cell>
          <cell r="T131" t="str">
            <v>Subdual</v>
          </cell>
          <cell r="U131">
            <v>99</v>
          </cell>
          <cell r="V131">
            <v>20</v>
          </cell>
          <cell r="W131">
            <v>2</v>
          </cell>
        </row>
        <row r="132">
          <cell r="A132" t="str">
            <v>Sasumata</v>
          </cell>
          <cell r="D132" t="str">
            <v>WotC</v>
          </cell>
          <cell r="E132" t="str">
            <v>OA</v>
          </cell>
          <cell r="F132">
            <v>74</v>
          </cell>
          <cell r="G132">
            <v>8</v>
          </cell>
          <cell r="H132">
            <v>5</v>
          </cell>
          <cell r="I132">
            <v>8</v>
          </cell>
          <cell r="J132" t="str">
            <v>Exotic</v>
          </cell>
          <cell r="L132" t="str">
            <v>Asian</v>
          </cell>
          <cell r="O132">
            <v>4</v>
          </cell>
          <cell r="P132" t="str">
            <v>Bludgeoning</v>
          </cell>
          <cell r="T132" t="str">
            <v>Subdual</v>
          </cell>
          <cell r="U132">
            <v>99</v>
          </cell>
          <cell r="V132">
            <v>20</v>
          </cell>
          <cell r="W132">
            <v>2</v>
          </cell>
        </row>
        <row r="133">
          <cell r="A133" t="str">
            <v>Scimitar</v>
          </cell>
          <cell r="D133" t="str">
            <v>WotC</v>
          </cell>
          <cell r="E133" t="str">
            <v>PHB</v>
          </cell>
          <cell r="F133">
            <v>102</v>
          </cell>
          <cell r="G133">
            <v>4</v>
          </cell>
          <cell r="H133">
            <v>4</v>
          </cell>
          <cell r="I133">
            <v>15</v>
          </cell>
          <cell r="J133" t="str">
            <v>Martial</v>
          </cell>
          <cell r="K133" t="str">
            <v>Sword</v>
          </cell>
          <cell r="O133">
            <v>6</v>
          </cell>
          <cell r="P133" t="str">
            <v>Slashing</v>
          </cell>
          <cell r="U133">
            <v>99</v>
          </cell>
          <cell r="V133">
            <v>18</v>
          </cell>
          <cell r="W133">
            <v>2</v>
          </cell>
        </row>
        <row r="134">
          <cell r="A134" t="str">
            <v>Scimitar, Double</v>
          </cell>
          <cell r="D134" t="str">
            <v>Piazo</v>
          </cell>
          <cell r="E134" t="str">
            <v>Dragon 281</v>
          </cell>
          <cell r="F134">
            <v>39</v>
          </cell>
          <cell r="G134">
            <v>15</v>
          </cell>
          <cell r="H134">
            <v>5</v>
          </cell>
          <cell r="J134" t="str">
            <v>Exotic</v>
          </cell>
          <cell r="K134" t="str">
            <v>Sword</v>
          </cell>
          <cell r="O134">
            <v>6</v>
          </cell>
          <cell r="P134" t="str">
            <v>Slashing</v>
          </cell>
          <cell r="R134">
            <v>6</v>
          </cell>
          <cell r="S134" t="str">
            <v>Slashing</v>
          </cell>
          <cell r="U134">
            <v>99</v>
          </cell>
          <cell r="V134">
            <v>18</v>
          </cell>
          <cell r="W134">
            <v>2</v>
          </cell>
        </row>
        <row r="135">
          <cell r="A135" t="str">
            <v>Scourge</v>
          </cell>
          <cell r="D135" t="str">
            <v>WotC</v>
          </cell>
          <cell r="E135" t="str">
            <v>FRCS</v>
          </cell>
          <cell r="F135">
            <v>97</v>
          </cell>
          <cell r="G135">
            <v>2</v>
          </cell>
          <cell r="H135">
            <v>4</v>
          </cell>
          <cell r="I135">
            <v>20</v>
          </cell>
          <cell r="J135" t="str">
            <v>Exotic</v>
          </cell>
          <cell r="K135" t="str">
            <v>Whip</v>
          </cell>
          <cell r="O135">
            <v>8</v>
          </cell>
          <cell r="P135" t="str">
            <v>Slashing</v>
          </cell>
          <cell r="U135">
            <v>99</v>
          </cell>
          <cell r="V135">
            <v>20</v>
          </cell>
          <cell r="W135">
            <v>2</v>
          </cell>
        </row>
        <row r="136">
          <cell r="A136" t="str">
            <v>Scythe</v>
          </cell>
          <cell r="C136" t="str">
            <v>A scythe can be used to make trip attacks. If you are tripped during your own trip attempt, you can drop the scythe to avoid being tripped.</v>
          </cell>
          <cell r="D136" t="str">
            <v>WotC</v>
          </cell>
          <cell r="E136" t="str">
            <v>PHB</v>
          </cell>
          <cell r="F136">
            <v>102</v>
          </cell>
          <cell r="G136">
            <v>12</v>
          </cell>
          <cell r="H136">
            <v>5</v>
          </cell>
          <cell r="I136">
            <v>18</v>
          </cell>
          <cell r="J136" t="str">
            <v>Martial</v>
          </cell>
          <cell r="K136" t="str">
            <v>Polearm</v>
          </cell>
          <cell r="N136">
            <v>2</v>
          </cell>
          <cell r="O136">
            <v>4</v>
          </cell>
          <cell r="P136" t="str">
            <v>Slashing and Piercing</v>
          </cell>
          <cell r="U136">
            <v>99</v>
          </cell>
          <cell r="V136">
            <v>20</v>
          </cell>
          <cell r="W136">
            <v>4</v>
          </cell>
        </row>
        <row r="137">
          <cell r="A137" t="str">
            <v>Shield, Heavy</v>
          </cell>
          <cell r="C137" t="str">
            <v>You can bash with a shield instead of using it for defense. See Armor for details.</v>
          </cell>
          <cell r="D137" t="str">
            <v>WotC</v>
          </cell>
          <cell r="E137" t="str">
            <v>3.5e SRD</v>
          </cell>
          <cell r="G137">
            <v>15</v>
          </cell>
          <cell r="H137">
            <v>4</v>
          </cell>
          <cell r="I137">
            <v>20</v>
          </cell>
          <cell r="J137" t="str">
            <v>Martial</v>
          </cell>
          <cell r="K137" t="str">
            <v>Shield</v>
          </cell>
          <cell r="O137">
            <v>4</v>
          </cell>
          <cell r="P137" t="str">
            <v>Bludgeoning</v>
          </cell>
          <cell r="U137">
            <v>99</v>
          </cell>
          <cell r="V137">
            <v>20</v>
          </cell>
          <cell r="W137">
            <v>2</v>
          </cell>
        </row>
        <row r="138">
          <cell r="A138" t="str">
            <v>Shield, Light</v>
          </cell>
          <cell r="C138" t="str">
            <v>You can bash with a shield instead of using it for defense. See Armor for details.</v>
          </cell>
          <cell r="D138" t="str">
            <v>WotC</v>
          </cell>
          <cell r="E138" t="str">
            <v>3.5e SRD</v>
          </cell>
          <cell r="G138">
            <v>6</v>
          </cell>
          <cell r="H138">
            <v>4</v>
          </cell>
          <cell r="I138">
            <v>9</v>
          </cell>
          <cell r="J138" t="str">
            <v>Martial</v>
          </cell>
          <cell r="K138" t="str">
            <v>Shield</v>
          </cell>
          <cell r="O138">
            <v>3</v>
          </cell>
          <cell r="P138" t="str">
            <v>Bludgeoning</v>
          </cell>
          <cell r="U138">
            <v>99</v>
          </cell>
          <cell r="V138">
            <v>20</v>
          </cell>
          <cell r="W138">
            <v>2</v>
          </cell>
        </row>
        <row r="139">
          <cell r="A139" t="str">
            <v>Shield, Spiked Heavy</v>
          </cell>
          <cell r="C139" t="str">
            <v>You can bash with a shield instead of using it for defense. See Armor for details.</v>
          </cell>
          <cell r="D139" t="str">
            <v>WotC</v>
          </cell>
          <cell r="E139" t="str">
            <v>3.5e SRD</v>
          </cell>
          <cell r="G139">
            <v>5</v>
          </cell>
          <cell r="H139">
            <v>4</v>
          </cell>
          <cell r="I139">
            <v>10</v>
          </cell>
          <cell r="J139" t="str">
            <v>Martial</v>
          </cell>
          <cell r="K139" t="str">
            <v>Shield</v>
          </cell>
          <cell r="O139">
            <v>6</v>
          </cell>
          <cell r="P139" t="str">
            <v>Piercing</v>
          </cell>
          <cell r="U139">
            <v>99</v>
          </cell>
          <cell r="V139">
            <v>20</v>
          </cell>
          <cell r="W139">
            <v>2</v>
          </cell>
        </row>
        <row r="140">
          <cell r="A140" t="str">
            <v>Shield, Spiked Light</v>
          </cell>
          <cell r="C140" t="str">
            <v>You can bash with a shield instead of using it for defense. See Armor for details.</v>
          </cell>
          <cell r="D140" t="str">
            <v>WotC</v>
          </cell>
          <cell r="E140" t="str">
            <v>3.5e SRD</v>
          </cell>
          <cell r="G140">
            <v>5</v>
          </cell>
          <cell r="H140">
            <v>4</v>
          </cell>
          <cell r="I140">
            <v>10</v>
          </cell>
          <cell r="J140" t="str">
            <v>Martial</v>
          </cell>
          <cell r="K140" t="str">
            <v>Shield</v>
          </cell>
          <cell r="O140">
            <v>3</v>
          </cell>
          <cell r="P140" t="str">
            <v>Piercing</v>
          </cell>
          <cell r="U140">
            <v>99</v>
          </cell>
          <cell r="V140">
            <v>20</v>
          </cell>
          <cell r="W140">
            <v>2</v>
          </cell>
        </row>
        <row r="141">
          <cell r="A141" t="str">
            <v>Shikomi-zue</v>
          </cell>
          <cell r="D141" t="str">
            <v>WotC</v>
          </cell>
          <cell r="E141" t="str">
            <v>OA</v>
          </cell>
          <cell r="F141">
            <v>74</v>
          </cell>
          <cell r="G141">
            <v>5</v>
          </cell>
          <cell r="H141">
            <v>5</v>
          </cell>
          <cell r="I141">
            <v>12</v>
          </cell>
          <cell r="J141" t="str">
            <v>Exotic</v>
          </cell>
          <cell r="L141" t="str">
            <v>Asian</v>
          </cell>
          <cell r="O141">
            <v>8</v>
          </cell>
          <cell r="P141" t="str">
            <v>Piercing</v>
          </cell>
          <cell r="U141">
            <v>99</v>
          </cell>
          <cell r="V141">
            <v>20</v>
          </cell>
          <cell r="W141">
            <v>3</v>
          </cell>
        </row>
        <row r="142">
          <cell r="A142" t="str">
            <v>Shotput, Orc</v>
          </cell>
          <cell r="D142" t="str">
            <v>WotC</v>
          </cell>
          <cell r="E142" t="str">
            <v>SnF</v>
          </cell>
          <cell r="F142">
            <v>73</v>
          </cell>
          <cell r="G142">
            <v>15</v>
          </cell>
          <cell r="H142">
            <v>5</v>
          </cell>
          <cell r="J142" t="str">
            <v>Exotic</v>
          </cell>
          <cell r="L142" t="str">
            <v>Orc</v>
          </cell>
          <cell r="N142">
            <v>2</v>
          </cell>
          <cell r="O142">
            <v>6</v>
          </cell>
          <cell r="P142" t="str">
            <v>Bludgeoning</v>
          </cell>
          <cell r="U142">
            <v>99</v>
          </cell>
          <cell r="V142">
            <v>19</v>
          </cell>
          <cell r="W142">
            <v>3</v>
          </cell>
          <cell r="X142" t="str">
            <v>thrown</v>
          </cell>
          <cell r="Y142">
            <v>10</v>
          </cell>
        </row>
        <row r="143">
          <cell r="A143" t="str">
            <v>Shuriken</v>
          </cell>
          <cell r="C143" t="str">
            <v>A shuriken is a special monk weapon. This designation gives a monk wielding shuriken special options. A shuriken can’t be used as a melee weapon.
Although they are thrown weapons, shuriken are treated as ammunition for the purposes of drawing them, crafting masterwork or otherwise special versions of them and what happens to them after they are thrown.</v>
          </cell>
          <cell r="D143" t="str">
            <v>WotC</v>
          </cell>
          <cell r="E143" t="str">
            <v>PHB</v>
          </cell>
          <cell r="F143">
            <v>103</v>
          </cell>
          <cell r="G143">
            <v>0.1</v>
          </cell>
          <cell r="H143">
            <v>3</v>
          </cell>
          <cell r="I143">
            <v>1</v>
          </cell>
          <cell r="J143" t="str">
            <v>Exotic</v>
          </cell>
          <cell r="L143" t="str">
            <v>Asian</v>
          </cell>
          <cell r="O143">
            <v>1</v>
          </cell>
          <cell r="P143" t="str">
            <v>Piercing</v>
          </cell>
          <cell r="V143">
            <v>20</v>
          </cell>
          <cell r="W143">
            <v>2</v>
          </cell>
          <cell r="X143" t="str">
            <v>thrown</v>
          </cell>
          <cell r="Y143">
            <v>10</v>
          </cell>
        </row>
        <row r="144">
          <cell r="A144" t="str">
            <v>Siangham</v>
          </cell>
          <cell r="C144" t="str">
            <v>The siangham is a special monk weapon. This designation gives a monk wielding a siangham special options.</v>
          </cell>
          <cell r="D144" t="str">
            <v>WotC</v>
          </cell>
          <cell r="E144" t="str">
            <v>PHB</v>
          </cell>
          <cell r="F144">
            <v>103</v>
          </cell>
          <cell r="G144">
            <v>1</v>
          </cell>
          <cell r="H144">
            <v>4</v>
          </cell>
          <cell r="I144">
            <v>3</v>
          </cell>
          <cell r="J144" t="str">
            <v>Exotic</v>
          </cell>
          <cell r="L144" t="str">
            <v>Asian</v>
          </cell>
          <cell r="M144">
            <v>1</v>
          </cell>
          <cell r="O144">
            <v>6</v>
          </cell>
          <cell r="P144" t="str">
            <v>Piercing</v>
          </cell>
          <cell r="U144">
            <v>99</v>
          </cell>
          <cell r="V144">
            <v>20</v>
          </cell>
          <cell r="W144">
            <v>2</v>
          </cell>
        </row>
        <row r="145">
          <cell r="A145" t="str">
            <v>Sickle</v>
          </cell>
          <cell r="C145" t="str">
            <v>A sickle can be used to make trip attacks. If you are tripped during your own trip attempt, you can drop the sickle to avoid being tripped.</v>
          </cell>
          <cell r="D145" t="str">
            <v>WotC</v>
          </cell>
          <cell r="E145" t="str">
            <v>PHB</v>
          </cell>
          <cell r="F145">
            <v>103</v>
          </cell>
          <cell r="G145">
            <v>3</v>
          </cell>
          <cell r="H145">
            <v>4</v>
          </cell>
          <cell r="I145">
            <v>6</v>
          </cell>
          <cell r="J145" t="str">
            <v>Simple</v>
          </cell>
          <cell r="K145" t="str">
            <v>Other</v>
          </cell>
          <cell r="O145">
            <v>6</v>
          </cell>
          <cell r="P145" t="str">
            <v>Slashing</v>
          </cell>
          <cell r="U145">
            <v>99</v>
          </cell>
          <cell r="V145">
            <v>20</v>
          </cell>
          <cell r="W145">
            <v>2</v>
          </cell>
        </row>
        <row r="146">
          <cell r="A146" t="str">
            <v>Skiprock, Halfling</v>
          </cell>
          <cell r="D146" t="str">
            <v>Piazo</v>
          </cell>
          <cell r="E146" t="str">
            <v>Dragon 275</v>
          </cell>
          <cell r="F146">
            <v>45</v>
          </cell>
          <cell r="G146">
            <v>0.25</v>
          </cell>
          <cell r="H146">
            <v>3</v>
          </cell>
          <cell r="J146" t="str">
            <v>Exotic</v>
          </cell>
          <cell r="L146" t="str">
            <v>Halfling</v>
          </cell>
          <cell r="O146">
            <v>3</v>
          </cell>
          <cell r="P146" t="str">
            <v>Bludgeoning</v>
          </cell>
          <cell r="U146">
            <v>99</v>
          </cell>
          <cell r="V146">
            <v>20</v>
          </cell>
          <cell r="W146">
            <v>2</v>
          </cell>
          <cell r="X146" t="str">
            <v>thrown</v>
          </cell>
          <cell r="Y146">
            <v>10</v>
          </cell>
        </row>
        <row r="147">
          <cell r="A147" t="str">
            <v>Slam</v>
          </cell>
          <cell r="D147" t="str">
            <v>WotC</v>
          </cell>
          <cell r="E147" t="str">
            <v>MM</v>
          </cell>
          <cell r="F147">
            <v>7</v>
          </cell>
          <cell r="H147">
            <v>1</v>
          </cell>
          <cell r="J147" t="str">
            <v>Natural</v>
          </cell>
          <cell r="K147" t="str">
            <v>Natural</v>
          </cell>
          <cell r="O147">
            <v>1</v>
          </cell>
          <cell r="P147" t="str">
            <v>Bludgeoning</v>
          </cell>
          <cell r="U147">
            <v>99</v>
          </cell>
          <cell r="V147">
            <v>20</v>
          </cell>
          <cell r="W147">
            <v>2</v>
          </cell>
          <cell r="AB147">
            <v>1</v>
          </cell>
        </row>
        <row r="148">
          <cell r="A148" t="str">
            <v>Slap</v>
          </cell>
          <cell r="D148" t="str">
            <v>WotC</v>
          </cell>
          <cell r="E148" t="str">
            <v>MM</v>
          </cell>
          <cell r="F148">
            <v>7</v>
          </cell>
          <cell r="H148">
            <v>1</v>
          </cell>
          <cell r="J148" t="str">
            <v>Natural</v>
          </cell>
          <cell r="K148" t="str">
            <v>Natural</v>
          </cell>
          <cell r="O148">
            <v>1</v>
          </cell>
          <cell r="P148" t="str">
            <v>Bludgeoning</v>
          </cell>
          <cell r="U148">
            <v>99</v>
          </cell>
          <cell r="V148">
            <v>20</v>
          </cell>
          <cell r="W148">
            <v>2</v>
          </cell>
          <cell r="AB148">
            <v>1</v>
          </cell>
        </row>
        <row r="149">
          <cell r="A149" t="str">
            <v>Sling</v>
          </cell>
          <cell r="C149" t="str">
            <v>Bullets come in a leather pouch that holds 10 bullets. A bullet that hits its target is destroyed; one that misses has a 50% chance of being destroyed or lost.
Your Strength modifier applies to damage rolls when you use a sling, just as it does for thrown weapons. You can fire, but not load, a sling with one hand. Loading a sling is a move action that requires two hands and provokes attacks of opportunity.
You can hurl ordinary stones with a sling, but stones are not as dense or as round as bullets. Thus, such an attack deals damage as if the weapon were designed for a creature one size category smaller than you and you take a –1 penalty on attack rolls.</v>
          </cell>
          <cell r="D149" t="str">
            <v>WotC</v>
          </cell>
          <cell r="E149" t="str">
            <v>PHB</v>
          </cell>
          <cell r="F149">
            <v>103</v>
          </cell>
          <cell r="H149">
            <v>3</v>
          </cell>
          <cell r="J149" t="str">
            <v>Simple</v>
          </cell>
          <cell r="K149" t="str">
            <v>Other</v>
          </cell>
          <cell r="O149">
            <v>4</v>
          </cell>
          <cell r="P149" t="str">
            <v>Bludgeoning</v>
          </cell>
          <cell r="V149">
            <v>20</v>
          </cell>
          <cell r="W149">
            <v>2</v>
          </cell>
          <cell r="X149" t="str">
            <v>thrown</v>
          </cell>
          <cell r="Y149">
            <v>50</v>
          </cell>
        </row>
        <row r="150">
          <cell r="A150" t="str">
            <v>Sodegarami</v>
          </cell>
          <cell r="D150" t="str">
            <v>WotC</v>
          </cell>
          <cell r="E150" t="str">
            <v>OA</v>
          </cell>
          <cell r="F150">
            <v>74</v>
          </cell>
          <cell r="G150">
            <v>5</v>
          </cell>
          <cell r="H150">
            <v>5</v>
          </cell>
          <cell r="I150">
            <v>4</v>
          </cell>
          <cell r="J150" t="str">
            <v>Exotic</v>
          </cell>
          <cell r="L150" t="str">
            <v>Asian</v>
          </cell>
          <cell r="O150">
            <v>4</v>
          </cell>
          <cell r="P150" t="str">
            <v>Piercing</v>
          </cell>
          <cell r="U150">
            <v>99</v>
          </cell>
          <cell r="V150">
            <v>20</v>
          </cell>
          <cell r="W150">
            <v>2</v>
          </cell>
        </row>
        <row r="151">
          <cell r="A151" t="str">
            <v>Spear</v>
          </cell>
          <cell r="C151" t="str">
            <v>A spear can be thrown. If you use a ready action to set a spear against a charge, you deal double damage on a successful hit against a charging character.</v>
          </cell>
          <cell r="D151" t="str">
            <v>WotC</v>
          </cell>
          <cell r="E151" t="str">
            <v>PHB</v>
          </cell>
          <cell r="F151">
            <v>101</v>
          </cell>
          <cell r="G151">
            <v>3</v>
          </cell>
          <cell r="H151">
            <v>4</v>
          </cell>
          <cell r="I151">
            <v>1</v>
          </cell>
          <cell r="J151" t="str">
            <v>Simple</v>
          </cell>
          <cell r="K151" t="str">
            <v>Polearm</v>
          </cell>
          <cell r="O151">
            <v>6</v>
          </cell>
          <cell r="P151" t="str">
            <v>Piercing</v>
          </cell>
          <cell r="U151">
            <v>99</v>
          </cell>
          <cell r="V151">
            <v>20</v>
          </cell>
          <cell r="W151">
            <v>3</v>
          </cell>
          <cell r="X151" t="str">
            <v>thrown</v>
          </cell>
          <cell r="Y151">
            <v>20</v>
          </cell>
        </row>
        <row r="152">
          <cell r="A152" t="str">
            <v>Spear, Long</v>
          </cell>
          <cell r="C152" t="str">
            <v>A longspear has reach. You can strike opponents 10 feet away with it, but you can’t use it against an adjacent foe. If you use a ready action to set a longspear against a charge, you deal double damage on a successful hit against a charging character.</v>
          </cell>
          <cell r="D152" t="str">
            <v>WotC</v>
          </cell>
          <cell r="E152" t="str">
            <v>PHB</v>
          </cell>
          <cell r="F152">
            <v>101</v>
          </cell>
          <cell r="G152">
            <v>9</v>
          </cell>
          <cell r="H152">
            <v>5</v>
          </cell>
          <cell r="I152">
            <v>5</v>
          </cell>
          <cell r="J152" t="str">
            <v>Martial</v>
          </cell>
          <cell r="K152" t="str">
            <v>Polearm</v>
          </cell>
          <cell r="O152">
            <v>8</v>
          </cell>
          <cell r="P152" t="str">
            <v>Piercing</v>
          </cell>
          <cell r="U152">
            <v>99</v>
          </cell>
          <cell r="V152">
            <v>20</v>
          </cell>
          <cell r="W152">
            <v>3</v>
          </cell>
          <cell r="AA152">
            <v>1</v>
          </cell>
        </row>
        <row r="153">
          <cell r="A153" t="str">
            <v>Spear, Short</v>
          </cell>
          <cell r="C153" t="str">
            <v>A shortspear is small enough to wield one-handed. It may also be thrown.</v>
          </cell>
          <cell r="D153" t="str">
            <v>WotC</v>
          </cell>
          <cell r="E153" t="str">
            <v>PHB</v>
          </cell>
          <cell r="F153">
            <v>103</v>
          </cell>
          <cell r="G153">
            <v>5</v>
          </cell>
          <cell r="H153">
            <v>5</v>
          </cell>
          <cell r="I153">
            <v>2</v>
          </cell>
          <cell r="J153" t="str">
            <v>Simple</v>
          </cell>
          <cell r="K153" t="str">
            <v>Polearm</v>
          </cell>
          <cell r="O153">
            <v>8</v>
          </cell>
          <cell r="P153" t="str">
            <v>Piercing</v>
          </cell>
          <cell r="U153">
            <v>99</v>
          </cell>
          <cell r="V153">
            <v>20</v>
          </cell>
          <cell r="W153">
            <v>3</v>
          </cell>
          <cell r="X153" t="str">
            <v>thrown</v>
          </cell>
          <cell r="Y153">
            <v>20</v>
          </cell>
        </row>
        <row r="154">
          <cell r="A154" t="str">
            <v>Spike, Manticore Tail</v>
          </cell>
          <cell r="D154" t="str">
            <v>WotC</v>
          </cell>
          <cell r="E154" t="str">
            <v>MM</v>
          </cell>
          <cell r="F154">
            <v>130</v>
          </cell>
          <cell r="H154">
            <v>5</v>
          </cell>
          <cell r="J154" t="str">
            <v>Natural</v>
          </cell>
          <cell r="K154" t="str">
            <v>Natural</v>
          </cell>
          <cell r="O154">
            <v>8</v>
          </cell>
          <cell r="P154" t="str">
            <v>Piercing</v>
          </cell>
          <cell r="U154">
            <v>99</v>
          </cell>
          <cell r="V154">
            <v>19</v>
          </cell>
          <cell r="W154">
            <v>2</v>
          </cell>
          <cell r="X154" t="str">
            <v>thrown</v>
          </cell>
          <cell r="Y154">
            <v>180</v>
          </cell>
        </row>
        <row r="155">
          <cell r="A155" t="str">
            <v>Spikes, Ratling Tail</v>
          </cell>
          <cell r="D155" t="str">
            <v>WotC</v>
          </cell>
          <cell r="E155" t="str">
            <v>OA</v>
          </cell>
          <cell r="F155">
            <v>74</v>
          </cell>
          <cell r="G155">
            <v>0.5</v>
          </cell>
          <cell r="H155">
            <v>2</v>
          </cell>
          <cell r="I155">
            <v>1</v>
          </cell>
          <cell r="J155" t="str">
            <v>Exotic</v>
          </cell>
          <cell r="L155" t="str">
            <v>Ratling</v>
          </cell>
          <cell r="O155">
            <v>4</v>
          </cell>
          <cell r="P155" t="str">
            <v>Piercing</v>
          </cell>
          <cell r="U155">
            <v>99</v>
          </cell>
          <cell r="V155">
            <v>20</v>
          </cell>
          <cell r="W155">
            <v>2</v>
          </cell>
        </row>
        <row r="156">
          <cell r="A156" t="str">
            <v>Staff, Bladed</v>
          </cell>
          <cell r="D156" t="str">
            <v>Piazo</v>
          </cell>
          <cell r="E156" t="str">
            <v>Dragon 281</v>
          </cell>
          <cell r="F156">
            <v>39</v>
          </cell>
          <cell r="G156">
            <v>10</v>
          </cell>
          <cell r="H156">
            <v>5</v>
          </cell>
          <cell r="J156" t="str">
            <v>Exotic</v>
          </cell>
          <cell r="K156" t="str">
            <v>Polearm</v>
          </cell>
          <cell r="O156">
            <v>8</v>
          </cell>
          <cell r="P156" t="str">
            <v>Slashing</v>
          </cell>
          <cell r="R156">
            <v>8</v>
          </cell>
          <cell r="S156" t="str">
            <v>Slashing</v>
          </cell>
          <cell r="U156">
            <v>99</v>
          </cell>
          <cell r="V156">
            <v>20</v>
          </cell>
          <cell r="W156">
            <v>2</v>
          </cell>
          <cell r="X156" t="str">
            <v>thrown</v>
          </cell>
          <cell r="Y156">
            <v>20</v>
          </cell>
        </row>
        <row r="157">
          <cell r="A157" t="str">
            <v>Staff, Quarter</v>
          </cell>
          <cell r="C157" t="str">
            <v>A quarterstaff is a double weapon. You can fight with it as if fighting with two weapons, but if you do, you incur all the normal attack penalties associated with fighting with two weapons, just as if you were using a one-handed weapon and a light weapon. A creature wielding a quarterstaff in one hand can’t use it as a double weapon—only one end of the weapon can be used in any given round.
The quarterstaff is a special monk weapon. This designation gives a monk wielding a quarterstaff special options.</v>
          </cell>
          <cell r="D157" t="str">
            <v>WotC</v>
          </cell>
          <cell r="E157" t="str">
            <v>PHB</v>
          </cell>
          <cell r="F157">
            <v>102</v>
          </cell>
          <cell r="G157">
            <v>4</v>
          </cell>
          <cell r="H157">
            <v>5</v>
          </cell>
          <cell r="J157" t="str">
            <v>Simple</v>
          </cell>
          <cell r="K157" t="str">
            <v>Polearm</v>
          </cell>
          <cell r="O157">
            <v>6</v>
          </cell>
          <cell r="P157" t="str">
            <v>Bludgeoning</v>
          </cell>
          <cell r="R157">
            <v>6</v>
          </cell>
          <cell r="S157" t="str">
            <v>Bludgeoning</v>
          </cell>
          <cell r="U157">
            <v>99</v>
          </cell>
          <cell r="V157">
            <v>20</v>
          </cell>
          <cell r="W157">
            <v>2</v>
          </cell>
        </row>
        <row r="158">
          <cell r="A158" t="str">
            <v>Staff, Three-Section</v>
          </cell>
          <cell r="D158" t="str">
            <v>WotC</v>
          </cell>
          <cell r="E158" t="str">
            <v>SnF</v>
          </cell>
          <cell r="F158">
            <v>74</v>
          </cell>
          <cell r="G158">
            <v>8</v>
          </cell>
          <cell r="H158">
            <v>5</v>
          </cell>
          <cell r="J158" t="str">
            <v>Exotic</v>
          </cell>
          <cell r="L158" t="str">
            <v>Asian</v>
          </cell>
          <cell r="O158">
            <v>8</v>
          </cell>
          <cell r="P158" t="str">
            <v>Bludgeoning</v>
          </cell>
          <cell r="U158">
            <v>99</v>
          </cell>
          <cell r="V158">
            <v>20</v>
          </cell>
          <cell r="W158">
            <v>3</v>
          </cell>
        </row>
        <row r="159">
          <cell r="A159" t="str">
            <v>Standard Unarmed</v>
          </cell>
          <cell r="C159" t="str">
            <v>Striking for damage with punches, kicks, and head butts is much like attacking with a melee weapon, except for the following:
Attacks of Opportunity: Attacking unarmed provokes an attack of opportunity from the character you attack, provided she is armed. The attack of opportunity comes before your attack. An unarmed attack does not provoke attacks of opportunity from other foes nor does it provoke an attack of opportunity from an unarmed foe.
An unarmed character can't take attacks of opportunity (but see 'Armed' Unarmed Attacks, below).
'Armed' Unarmed Attacks: Sometimes a character's or creature's unarmed attack counts as an armed attack. A monk, a character with the Improved Unarmed Strike feat, a spellcaster delivering a touch attack spell, and a creature with natural physical weapons all count as being armed.
Note that being armed counts for both offense and defense (the character can make attacks of opportunity)
Unarmed Strike Damage: An unarmed strike from a Medium character deals 1d3 points of damage (plus your Strength modifier, as normal). A Small character's unarmed strike deals 1d2 points of damage, while a Large character's unarmed strike deals 1d4 points of damage. All damage from unarmed strikes is nonlethal damage. Unarmed strikes count as light weapons (for purposes of two-weapon attack penalties and so on).
Dealing Lethal Damage: You can specify that your unarmed strike will deal lethal damage before you make your attack roll, but you take a -4 penalty on your attack roll. If you have the Improved Unarmed Strike feat, you can deal lethal damage with an unarmed strike without taking a penalty on the attack roll.</v>
          </cell>
          <cell r="D159" t="str">
            <v>WotC</v>
          </cell>
          <cell r="E159" t="str">
            <v>3.5e SRD</v>
          </cell>
          <cell r="H159">
            <v>3</v>
          </cell>
          <cell r="J159" t="str">
            <v>Simple</v>
          </cell>
          <cell r="K159" t="str">
            <v>Natural</v>
          </cell>
          <cell r="M159">
            <v>1</v>
          </cell>
          <cell r="O159">
            <v>3</v>
          </cell>
          <cell r="P159" t="str">
            <v>Bludgeoning</v>
          </cell>
          <cell r="T159" t="str">
            <v>Subdual</v>
          </cell>
          <cell r="U159">
            <v>99</v>
          </cell>
          <cell r="V159">
            <v>20</v>
          </cell>
          <cell r="W159">
            <v>2</v>
          </cell>
          <cell r="AB159">
            <v>1</v>
          </cell>
        </row>
        <row r="160">
          <cell r="A160" t="str">
            <v>Sting</v>
          </cell>
          <cell r="D160" t="str">
            <v>WotC</v>
          </cell>
          <cell r="E160" t="str">
            <v>MM</v>
          </cell>
          <cell r="F160">
            <v>7</v>
          </cell>
          <cell r="H160">
            <v>1</v>
          </cell>
          <cell r="J160" t="str">
            <v>Natural</v>
          </cell>
          <cell r="K160" t="str">
            <v>Natural</v>
          </cell>
          <cell r="O160">
            <v>1</v>
          </cell>
          <cell r="P160" t="str">
            <v>Piercing</v>
          </cell>
          <cell r="U160">
            <v>99</v>
          </cell>
          <cell r="V160">
            <v>20</v>
          </cell>
          <cell r="W160">
            <v>2</v>
          </cell>
        </row>
        <row r="161">
          <cell r="A161" t="str">
            <v>Strike, Unarmed</v>
          </cell>
          <cell r="C161" t="str">
            <v>A Medium character deals 1d3 points of nonlethal damage with an unarmed strike. A Small character deals 1d2 points of nonlethal damage. A monk or any character with the Improved Unarmed Strike feat can deal lethal or nonlethal damage with unarmed strikes, at her option. The damage from an unarmed strike is considered weapon damage for the purposes of effects that give you a bonus on weapon damage rolls.
An unarmed strike is always considered a light weapon. Therefore, you can use the Weapon Finesse feat to apply your Dexterity modifier instead of your Strength modifier to attack rolls with an unarmed strike.</v>
          </cell>
          <cell r="D161" t="str">
            <v>WotC</v>
          </cell>
          <cell r="E161" t="str">
            <v>3.5e SRD</v>
          </cell>
          <cell r="H161">
            <v>3</v>
          </cell>
          <cell r="J161" t="str">
            <v>Simple</v>
          </cell>
          <cell r="K161" t="str">
            <v>Natural</v>
          </cell>
          <cell r="M161">
            <v>1</v>
          </cell>
          <cell r="O161">
            <v>3</v>
          </cell>
          <cell r="P161" t="str">
            <v>Bludgeoning</v>
          </cell>
          <cell r="T161" t="str">
            <v>Subdual</v>
          </cell>
          <cell r="U161">
            <v>99</v>
          </cell>
          <cell r="V161">
            <v>20</v>
          </cell>
          <cell r="W161">
            <v>2</v>
          </cell>
          <cell r="AB161">
            <v>1</v>
          </cell>
        </row>
        <row r="162">
          <cell r="A162" t="str">
            <v>Sword, Bastard</v>
          </cell>
          <cell r="C162" t="str">
            <v>A bastard sword is too large to use in one hand without special training; thus, it is an exotic weapon. A character can use a bastard sword two-handed as a martial weapon.</v>
          </cell>
          <cell r="D162" t="str">
            <v>WotC</v>
          </cell>
          <cell r="E162" t="str">
            <v>PHB</v>
          </cell>
          <cell r="F162">
            <v>103</v>
          </cell>
          <cell r="G162">
            <v>10</v>
          </cell>
          <cell r="H162">
            <v>5</v>
          </cell>
          <cell r="I162">
            <v>35</v>
          </cell>
          <cell r="J162" t="str">
            <v>Exotic</v>
          </cell>
          <cell r="K162" t="str">
            <v>Sword</v>
          </cell>
          <cell r="O162">
            <v>10</v>
          </cell>
          <cell r="P162" t="str">
            <v>Slashing</v>
          </cell>
          <cell r="U162">
            <v>99</v>
          </cell>
          <cell r="V162">
            <v>19</v>
          </cell>
          <cell r="W162">
            <v>2</v>
          </cell>
        </row>
        <row r="163">
          <cell r="A163" t="str">
            <v>Sword, Butterfly</v>
          </cell>
          <cell r="D163" t="str">
            <v>WotC</v>
          </cell>
          <cell r="E163" t="str">
            <v>OA</v>
          </cell>
          <cell r="F163">
            <v>70</v>
          </cell>
          <cell r="G163">
            <v>2</v>
          </cell>
          <cell r="H163">
            <v>4</v>
          </cell>
          <cell r="I163">
            <v>2</v>
          </cell>
          <cell r="J163" t="str">
            <v>Exotic</v>
          </cell>
          <cell r="K163" t="str">
            <v>Sword</v>
          </cell>
          <cell r="L163" t="str">
            <v>Asian</v>
          </cell>
          <cell r="M163">
            <v>1</v>
          </cell>
          <cell r="O163">
            <v>6</v>
          </cell>
          <cell r="P163" t="str">
            <v>Slashing</v>
          </cell>
          <cell r="U163">
            <v>99</v>
          </cell>
          <cell r="V163">
            <v>19</v>
          </cell>
          <cell r="W163">
            <v>2</v>
          </cell>
        </row>
        <row r="164">
          <cell r="A164" t="str">
            <v>Sword, Great</v>
          </cell>
          <cell r="D164" t="str">
            <v>WotC</v>
          </cell>
          <cell r="E164" t="str">
            <v>PHB</v>
          </cell>
          <cell r="F164">
            <v>101</v>
          </cell>
          <cell r="G164">
            <v>15</v>
          </cell>
          <cell r="H164">
            <v>5</v>
          </cell>
          <cell r="I164">
            <v>50</v>
          </cell>
          <cell r="J164" t="str">
            <v>Martial</v>
          </cell>
          <cell r="K164" t="str">
            <v>Sword</v>
          </cell>
          <cell r="N164">
            <v>2</v>
          </cell>
          <cell r="O164">
            <v>6</v>
          </cell>
          <cell r="P164" t="str">
            <v>Slashing</v>
          </cell>
          <cell r="U164">
            <v>99</v>
          </cell>
          <cell r="V164">
            <v>19</v>
          </cell>
          <cell r="W164">
            <v>2</v>
          </cell>
        </row>
        <row r="165">
          <cell r="A165" t="str">
            <v>Sword, Long</v>
          </cell>
          <cell r="D165" t="str">
            <v>WotC</v>
          </cell>
          <cell r="E165" t="str">
            <v>PHB</v>
          </cell>
          <cell r="F165">
            <v>101</v>
          </cell>
          <cell r="G165">
            <v>4</v>
          </cell>
          <cell r="H165">
            <v>4</v>
          </cell>
          <cell r="I165">
            <v>15</v>
          </cell>
          <cell r="J165" t="str">
            <v>Martial</v>
          </cell>
          <cell r="K165" t="str">
            <v>Sword</v>
          </cell>
          <cell r="O165">
            <v>8</v>
          </cell>
          <cell r="P165" t="str">
            <v>Slashing</v>
          </cell>
          <cell r="U165">
            <v>99</v>
          </cell>
          <cell r="V165">
            <v>19</v>
          </cell>
          <cell r="W165">
            <v>2</v>
          </cell>
        </row>
        <row r="166">
          <cell r="A166" t="str">
            <v>Sword, Short</v>
          </cell>
          <cell r="D166" t="str">
            <v>WotC</v>
          </cell>
          <cell r="E166" t="str">
            <v>PHB</v>
          </cell>
          <cell r="F166">
            <v>102</v>
          </cell>
          <cell r="G166">
            <v>3</v>
          </cell>
          <cell r="H166">
            <v>4</v>
          </cell>
          <cell r="I166">
            <v>10</v>
          </cell>
          <cell r="J166" t="str">
            <v>Martial</v>
          </cell>
          <cell r="K166" t="str">
            <v>Sword</v>
          </cell>
          <cell r="O166">
            <v>6</v>
          </cell>
          <cell r="P166" t="str">
            <v>Piercing</v>
          </cell>
          <cell r="U166">
            <v>99</v>
          </cell>
          <cell r="V166">
            <v>19</v>
          </cell>
          <cell r="W166">
            <v>2</v>
          </cell>
        </row>
        <row r="167">
          <cell r="A167" t="str">
            <v>Sword, Two-Bladed</v>
          </cell>
          <cell r="C167" t="str">
            <v>A two-bladed sword is a double weapon. You can fight with it as if fighting with two weapons, but if you do, you incur all the normal attack penalties associated with fighting with two weapons, just as if you were using a one-handed weapon and a light weapon. A creature wielding a two-bladed sword in one hand can’t use it as a double weapon—only one end of the weapon can be used in any given round.</v>
          </cell>
          <cell r="D167" t="str">
            <v>WotC</v>
          </cell>
          <cell r="E167" t="str">
            <v>PHB</v>
          </cell>
          <cell r="F167">
            <v>103</v>
          </cell>
          <cell r="G167">
            <v>30</v>
          </cell>
          <cell r="H167">
            <v>5</v>
          </cell>
          <cell r="I167">
            <v>100</v>
          </cell>
          <cell r="J167" t="str">
            <v>Exotic</v>
          </cell>
          <cell r="K167" t="str">
            <v>Sword</v>
          </cell>
          <cell r="O167">
            <v>8</v>
          </cell>
          <cell r="P167" t="str">
            <v>Slashing</v>
          </cell>
          <cell r="R167">
            <v>8</v>
          </cell>
          <cell r="S167" t="str">
            <v>Slashing</v>
          </cell>
          <cell r="U167">
            <v>99</v>
          </cell>
          <cell r="V167">
            <v>19</v>
          </cell>
          <cell r="W167">
            <v>2</v>
          </cell>
        </row>
        <row r="168">
          <cell r="A168" t="str">
            <v>Tanglefoot Bag</v>
          </cell>
          <cell r="D168" t="str">
            <v>WotC</v>
          </cell>
          <cell r="E168" t="str">
            <v>PHB</v>
          </cell>
          <cell r="F168">
            <v>114</v>
          </cell>
          <cell r="G168">
            <v>4</v>
          </cell>
          <cell r="H168">
            <v>3</v>
          </cell>
          <cell r="I168">
            <v>50</v>
          </cell>
          <cell r="J168" t="str">
            <v>Grenade</v>
          </cell>
          <cell r="K168" t="str">
            <v>Alchemical</v>
          </cell>
          <cell r="P168" t="str">
            <v>Entangle</v>
          </cell>
          <cell r="T168" t="str">
            <v>Reflex DC (15)</v>
          </cell>
          <cell r="X168" t="str">
            <v>thrown</v>
          </cell>
          <cell r="Y168">
            <v>10</v>
          </cell>
        </row>
        <row r="169">
          <cell r="A169" t="str">
            <v>Tankard</v>
          </cell>
          <cell r="D169" t="str">
            <v>WotC</v>
          </cell>
          <cell r="E169" t="str">
            <v>SnF</v>
          </cell>
          <cell r="F169">
            <v>16</v>
          </cell>
          <cell r="G169">
            <v>1</v>
          </cell>
          <cell r="H169">
            <v>3</v>
          </cell>
          <cell r="I169">
            <v>3</v>
          </cell>
          <cell r="J169" t="str">
            <v>Simple</v>
          </cell>
          <cell r="K169" t="str">
            <v>Improvised</v>
          </cell>
          <cell r="O169">
            <v>6</v>
          </cell>
          <cell r="P169" t="str">
            <v>Bludgeoning</v>
          </cell>
          <cell r="U169">
            <v>99</v>
          </cell>
          <cell r="V169">
            <v>20</v>
          </cell>
          <cell r="W169">
            <v>2</v>
          </cell>
          <cell r="Z169">
            <v>-4</v>
          </cell>
        </row>
        <row r="170">
          <cell r="A170" t="str">
            <v>Tanto</v>
          </cell>
          <cell r="D170" t="str">
            <v>AEG</v>
          </cell>
          <cell r="E170" t="str">
            <v>Rokugan</v>
          </cell>
          <cell r="F170">
            <v>59</v>
          </cell>
          <cell r="G170">
            <v>1</v>
          </cell>
          <cell r="H170">
            <v>3</v>
          </cell>
          <cell r="J170" t="str">
            <v>Simple</v>
          </cell>
          <cell r="L170" t="str">
            <v>Asian</v>
          </cell>
          <cell r="O170">
            <v>4</v>
          </cell>
          <cell r="P170" t="str">
            <v>Piercing</v>
          </cell>
          <cell r="U170">
            <v>99</v>
          </cell>
          <cell r="V170">
            <v>20</v>
          </cell>
          <cell r="W170">
            <v>2</v>
          </cell>
        </row>
        <row r="171">
          <cell r="A171" t="str">
            <v>Tetsubo</v>
          </cell>
          <cell r="D171" t="str">
            <v>AEG</v>
          </cell>
          <cell r="E171" t="str">
            <v>Rokugan</v>
          </cell>
          <cell r="F171">
            <v>59</v>
          </cell>
          <cell r="G171">
            <v>15</v>
          </cell>
          <cell r="H171">
            <v>5</v>
          </cell>
          <cell r="J171" t="str">
            <v>Martial</v>
          </cell>
          <cell r="K171" t="str">
            <v>Impact</v>
          </cell>
          <cell r="L171" t="str">
            <v>Asian</v>
          </cell>
          <cell r="O171">
            <v>8</v>
          </cell>
          <cell r="P171" t="str">
            <v>Bludgeoning</v>
          </cell>
          <cell r="U171">
            <v>99</v>
          </cell>
          <cell r="V171">
            <v>20</v>
          </cell>
          <cell r="W171">
            <v>2</v>
          </cell>
        </row>
        <row r="172">
          <cell r="A172" t="str">
            <v>Thinblade, Elvin</v>
          </cell>
          <cell r="D172" t="str">
            <v>Piazo</v>
          </cell>
          <cell r="E172" t="str">
            <v>Dragon 275</v>
          </cell>
          <cell r="F172">
            <v>45</v>
          </cell>
          <cell r="G172">
            <v>3</v>
          </cell>
          <cell r="H172">
            <v>4</v>
          </cell>
          <cell r="J172" t="str">
            <v>Exotic</v>
          </cell>
          <cell r="K172" t="str">
            <v>Sword</v>
          </cell>
          <cell r="L172" t="str">
            <v>Elf</v>
          </cell>
          <cell r="O172">
            <v>8</v>
          </cell>
          <cell r="P172" t="str">
            <v>Piercing</v>
          </cell>
          <cell r="U172">
            <v>99</v>
          </cell>
          <cell r="V172">
            <v>18</v>
          </cell>
          <cell r="W172">
            <v>2</v>
          </cell>
        </row>
        <row r="173">
          <cell r="A173" t="str">
            <v>Thunderstone</v>
          </cell>
          <cell r="D173" t="str">
            <v>WotC</v>
          </cell>
          <cell r="E173" t="str">
            <v>PHB</v>
          </cell>
          <cell r="F173">
            <v>114</v>
          </cell>
          <cell r="G173">
            <v>1</v>
          </cell>
          <cell r="H173">
            <v>3</v>
          </cell>
          <cell r="I173">
            <v>30</v>
          </cell>
          <cell r="J173" t="str">
            <v>Grenade</v>
          </cell>
          <cell r="K173" t="str">
            <v>Alchemical</v>
          </cell>
          <cell r="P173" t="str">
            <v>Deafen</v>
          </cell>
          <cell r="T173" t="str">
            <v>Fortitude DC (15)</v>
          </cell>
          <cell r="X173" t="str">
            <v>thrown</v>
          </cell>
          <cell r="Y173">
            <v>20</v>
          </cell>
        </row>
        <row r="174">
          <cell r="A174" t="str">
            <v>Tonfa</v>
          </cell>
          <cell r="D174" t="str">
            <v>WotC</v>
          </cell>
          <cell r="E174" t="str">
            <v>OA</v>
          </cell>
          <cell r="F174">
            <v>74</v>
          </cell>
          <cell r="G174">
            <v>2</v>
          </cell>
          <cell r="H174">
            <v>4</v>
          </cell>
          <cell r="I174">
            <v>0.5</v>
          </cell>
          <cell r="J174" t="str">
            <v>Exotic</v>
          </cell>
          <cell r="K174" t="str">
            <v>Impact</v>
          </cell>
          <cell r="L174" t="str">
            <v>Asian</v>
          </cell>
          <cell r="M174">
            <v>1</v>
          </cell>
          <cell r="O174">
            <v>6</v>
          </cell>
          <cell r="P174" t="str">
            <v>Bludgeoning</v>
          </cell>
          <cell r="U174">
            <v>99</v>
          </cell>
          <cell r="V174">
            <v>20</v>
          </cell>
          <cell r="W174">
            <v>2</v>
          </cell>
        </row>
        <row r="175">
          <cell r="A175" t="str">
            <v>Tortoise Blade, Gnome</v>
          </cell>
          <cell r="D175" t="str">
            <v>Piazo</v>
          </cell>
          <cell r="E175" t="str">
            <v>Dragon 275</v>
          </cell>
          <cell r="F175">
            <v>45</v>
          </cell>
          <cell r="G175">
            <v>1</v>
          </cell>
          <cell r="H175">
            <v>3</v>
          </cell>
          <cell r="J175" t="str">
            <v>Exotic</v>
          </cell>
          <cell r="L175" t="str">
            <v>Gnome</v>
          </cell>
          <cell r="O175">
            <v>4</v>
          </cell>
          <cell r="P175" t="str">
            <v>Piercing</v>
          </cell>
          <cell r="U175">
            <v>99</v>
          </cell>
          <cell r="V175">
            <v>19</v>
          </cell>
          <cell r="W175">
            <v>2</v>
          </cell>
        </row>
        <row r="176">
          <cell r="A176" t="str">
            <v>Trident</v>
          </cell>
          <cell r="C176" t="str">
            <v>This weapon can be thrown. If you use a ready action to set a trident against a charge, you deal double damage on a successful hit against a charging character.</v>
          </cell>
          <cell r="D176" t="str">
            <v>WotC</v>
          </cell>
          <cell r="E176" t="str">
            <v>PHB</v>
          </cell>
          <cell r="F176">
            <v>103</v>
          </cell>
          <cell r="G176">
            <v>5</v>
          </cell>
          <cell r="H176">
            <v>5</v>
          </cell>
          <cell r="I176">
            <v>15</v>
          </cell>
          <cell r="J176" t="str">
            <v>Martial</v>
          </cell>
          <cell r="K176" t="str">
            <v>Polearm</v>
          </cell>
          <cell r="O176">
            <v>8</v>
          </cell>
          <cell r="P176" t="str">
            <v>Piercing</v>
          </cell>
          <cell r="U176">
            <v>99</v>
          </cell>
          <cell r="V176">
            <v>20</v>
          </cell>
          <cell r="W176">
            <v>2</v>
          </cell>
          <cell r="X176" t="str">
            <v>thrown</v>
          </cell>
          <cell r="Y176">
            <v>10</v>
          </cell>
        </row>
        <row r="177">
          <cell r="A177" t="str">
            <v xml:space="preserve">Urgrosh, Dwarven </v>
          </cell>
          <cell r="C177" t="str">
            <v>A dwarven urgrosh is a double weapon. You can fight with it as if fighting with two weapons, but if you do, you incur all the normal attack penalties associated with fighting with two weapons, just as if you were using a one-handed weapon and a light weapon. The urgrosh’s axe head is a slashing weapon that deals 1d8 points of damage. Its spear head is a piercing weapon that deals 1d6 points of damage. You can use either head as the primary weapon. The other is the off-hand weapon. A creature wielding a dwarven urgrosh in one hand can’t use it as a double weapon—only one end of the weapon can be used in any given round.
If you use a ready action to set an urgrosh against a charge, you deal double damage if you score a hit against a charging character. If you use an urgrosh against a charging character, the spear head is the part of the weapon that deals damage.
Dwarves treat dwarven urgroshes as martial weapons.</v>
          </cell>
          <cell r="D177" t="str">
            <v>WotC</v>
          </cell>
          <cell r="E177" t="str">
            <v>PHB</v>
          </cell>
          <cell r="F177">
            <v>103</v>
          </cell>
          <cell r="G177">
            <v>15</v>
          </cell>
          <cell r="H177">
            <v>5</v>
          </cell>
          <cell r="I177">
            <v>50</v>
          </cell>
          <cell r="J177" t="str">
            <v>Exotic</v>
          </cell>
          <cell r="L177" t="str">
            <v>Dwarf</v>
          </cell>
          <cell r="O177">
            <v>8</v>
          </cell>
          <cell r="P177" t="str">
            <v>Slashing</v>
          </cell>
          <cell r="R177">
            <v>6</v>
          </cell>
          <cell r="S177" t="str">
            <v>Piercing</v>
          </cell>
          <cell r="U177">
            <v>99</v>
          </cell>
          <cell r="V177">
            <v>20</v>
          </cell>
          <cell r="W177">
            <v>3</v>
          </cell>
        </row>
        <row r="178">
          <cell r="A178" t="str">
            <v>Vajra</v>
          </cell>
          <cell r="D178" t="str">
            <v>AEG</v>
          </cell>
          <cell r="E178" t="str">
            <v>Rokugan</v>
          </cell>
          <cell r="F178">
            <v>60</v>
          </cell>
          <cell r="G178">
            <v>6</v>
          </cell>
          <cell r="H178">
            <v>4</v>
          </cell>
          <cell r="J178" t="str">
            <v>Exotic</v>
          </cell>
          <cell r="L178" t="str">
            <v>Asian</v>
          </cell>
          <cell r="M178">
            <v>1</v>
          </cell>
          <cell r="O178">
            <v>8</v>
          </cell>
          <cell r="P178" t="str">
            <v>Piercing</v>
          </cell>
          <cell r="U178">
            <v>99</v>
          </cell>
          <cell r="V178">
            <v>20</v>
          </cell>
          <cell r="W178">
            <v>3</v>
          </cell>
        </row>
        <row r="179">
          <cell r="A179" t="str">
            <v>Wakizashi</v>
          </cell>
          <cell r="D179" t="str">
            <v>WotC</v>
          </cell>
          <cell r="E179" t="str">
            <v>DMG</v>
          </cell>
          <cell r="F179">
            <v>161</v>
          </cell>
          <cell r="G179">
            <v>3</v>
          </cell>
          <cell r="H179">
            <v>3</v>
          </cell>
          <cell r="I179">
            <v>300</v>
          </cell>
          <cell r="J179" t="str">
            <v>Martial</v>
          </cell>
          <cell r="K179" t="str">
            <v>Sword</v>
          </cell>
          <cell r="L179" t="str">
            <v>Asian</v>
          </cell>
          <cell r="O179">
            <v>6</v>
          </cell>
          <cell r="P179" t="str">
            <v>Slashing</v>
          </cell>
          <cell r="U179">
            <v>99</v>
          </cell>
          <cell r="V179">
            <v>19</v>
          </cell>
          <cell r="W179">
            <v>2</v>
          </cell>
        </row>
        <row r="180">
          <cell r="A180" t="str">
            <v>Whip</v>
          </cell>
          <cell r="C180"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0" t="str">
            <v>WotC</v>
          </cell>
          <cell r="E180" t="str">
            <v>PHB</v>
          </cell>
          <cell r="F180">
            <v>104</v>
          </cell>
          <cell r="G180">
            <v>2</v>
          </cell>
          <cell r="H180">
            <v>4</v>
          </cell>
          <cell r="I180">
            <v>1</v>
          </cell>
          <cell r="J180" t="str">
            <v>Exotic</v>
          </cell>
          <cell r="K180" t="str">
            <v>Whip</v>
          </cell>
          <cell r="O180">
            <v>2</v>
          </cell>
          <cell r="P180" t="str">
            <v>Slashing</v>
          </cell>
          <cell r="T180" t="str">
            <v>Subdual</v>
          </cell>
          <cell r="V180">
            <v>20</v>
          </cell>
          <cell r="W180">
            <v>2</v>
          </cell>
          <cell r="AA180">
            <v>1</v>
          </cell>
        </row>
        <row r="181">
          <cell r="A181" t="str">
            <v>Whip Dagger</v>
          </cell>
          <cell r="D181" t="str">
            <v>WotC</v>
          </cell>
          <cell r="E181" t="str">
            <v>SnF</v>
          </cell>
          <cell r="F181">
            <v>74</v>
          </cell>
          <cell r="G181">
            <v>3</v>
          </cell>
          <cell r="H181">
            <v>4</v>
          </cell>
          <cell r="J181" t="str">
            <v>Exotic</v>
          </cell>
          <cell r="K181" t="str">
            <v>Whip</v>
          </cell>
          <cell r="O181">
            <v>6</v>
          </cell>
          <cell r="P181" t="str">
            <v>Slashing</v>
          </cell>
          <cell r="V181">
            <v>20</v>
          </cell>
          <cell r="W181">
            <v>2</v>
          </cell>
          <cell r="AA181">
            <v>1</v>
          </cell>
        </row>
        <row r="182">
          <cell r="A182" t="str">
            <v>Whip Dagger, Mighty (+1)</v>
          </cell>
          <cell r="D182" t="str">
            <v>WotC</v>
          </cell>
          <cell r="E182" t="str">
            <v>SnF</v>
          </cell>
          <cell r="F182">
            <v>75</v>
          </cell>
          <cell r="G182">
            <v>4</v>
          </cell>
          <cell r="H182">
            <v>4</v>
          </cell>
          <cell r="J182" t="str">
            <v>Exotic</v>
          </cell>
          <cell r="K182" t="str">
            <v>Whip</v>
          </cell>
          <cell r="O182">
            <v>6</v>
          </cell>
          <cell r="P182" t="str">
            <v>Slashing</v>
          </cell>
          <cell r="U182">
            <v>1</v>
          </cell>
          <cell r="V182">
            <v>20</v>
          </cell>
          <cell r="W182">
            <v>2</v>
          </cell>
          <cell r="AA182">
            <v>1</v>
          </cell>
        </row>
        <row r="183">
          <cell r="A183" t="str">
            <v>Whip Dagger, Mighty (+2)</v>
          </cell>
          <cell r="D183" t="str">
            <v>WotC</v>
          </cell>
          <cell r="E183" t="str">
            <v>SnF</v>
          </cell>
          <cell r="F183">
            <v>75</v>
          </cell>
          <cell r="G183">
            <v>5</v>
          </cell>
          <cell r="H183">
            <v>4</v>
          </cell>
          <cell r="J183" t="str">
            <v>Exotic</v>
          </cell>
          <cell r="K183" t="str">
            <v>Whip</v>
          </cell>
          <cell r="O183">
            <v>6</v>
          </cell>
          <cell r="P183" t="str">
            <v>Slashing</v>
          </cell>
          <cell r="U183">
            <v>2</v>
          </cell>
          <cell r="V183">
            <v>20</v>
          </cell>
          <cell r="W183">
            <v>2</v>
          </cell>
          <cell r="AA183">
            <v>1</v>
          </cell>
        </row>
        <row r="184">
          <cell r="A184" t="str">
            <v>Whip Dagger, Mighty (+3)</v>
          </cell>
          <cell r="D184" t="str">
            <v>WotC</v>
          </cell>
          <cell r="E184" t="str">
            <v>SnF</v>
          </cell>
          <cell r="F184">
            <v>75</v>
          </cell>
          <cell r="G184">
            <v>6</v>
          </cell>
          <cell r="H184">
            <v>4</v>
          </cell>
          <cell r="J184" t="str">
            <v>Exotic</v>
          </cell>
          <cell r="K184" t="str">
            <v>Whip</v>
          </cell>
          <cell r="O184">
            <v>6</v>
          </cell>
          <cell r="P184" t="str">
            <v>Slashing</v>
          </cell>
          <cell r="U184">
            <v>3</v>
          </cell>
          <cell r="V184">
            <v>20</v>
          </cell>
          <cell r="W184">
            <v>2</v>
          </cell>
          <cell r="AA184">
            <v>1</v>
          </cell>
        </row>
        <row r="185">
          <cell r="A185" t="str">
            <v>Whip Dagger, Mighty (+4)</v>
          </cell>
          <cell r="D185" t="str">
            <v>WotC</v>
          </cell>
          <cell r="E185" t="str">
            <v>SnF</v>
          </cell>
          <cell r="F185">
            <v>75</v>
          </cell>
          <cell r="G185">
            <v>7</v>
          </cell>
          <cell r="H185">
            <v>4</v>
          </cell>
          <cell r="J185" t="str">
            <v>Exotic</v>
          </cell>
          <cell r="K185" t="str">
            <v>Whip</v>
          </cell>
          <cell r="O185">
            <v>6</v>
          </cell>
          <cell r="P185" t="str">
            <v>Slashing</v>
          </cell>
          <cell r="U185">
            <v>4</v>
          </cell>
          <cell r="V185">
            <v>20</v>
          </cell>
          <cell r="W185">
            <v>2</v>
          </cell>
          <cell r="AA185">
            <v>1</v>
          </cell>
        </row>
        <row r="186">
          <cell r="A186" t="str">
            <v>Whip, Mighty (+1)</v>
          </cell>
          <cell r="C186"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6" t="str">
            <v>WotC</v>
          </cell>
          <cell r="E186" t="str">
            <v>SnF</v>
          </cell>
          <cell r="F186">
            <v>75</v>
          </cell>
          <cell r="G186">
            <v>3</v>
          </cell>
          <cell r="H186">
            <v>4</v>
          </cell>
          <cell r="J186" t="str">
            <v>Exotic</v>
          </cell>
          <cell r="K186" t="str">
            <v>Whip</v>
          </cell>
          <cell r="O186">
            <v>2</v>
          </cell>
          <cell r="P186" t="str">
            <v>Slashing</v>
          </cell>
          <cell r="T186" t="str">
            <v>Subdual</v>
          </cell>
          <cell r="U186">
            <v>1</v>
          </cell>
          <cell r="V186">
            <v>20</v>
          </cell>
          <cell r="W186">
            <v>2</v>
          </cell>
          <cell r="AA186">
            <v>1</v>
          </cell>
        </row>
        <row r="187">
          <cell r="A187" t="str">
            <v>Whip, Mighty (+2)</v>
          </cell>
          <cell r="C187"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7" t="str">
            <v>WotC</v>
          </cell>
          <cell r="E187" t="str">
            <v>SnF</v>
          </cell>
          <cell r="F187">
            <v>75</v>
          </cell>
          <cell r="G187">
            <v>4</v>
          </cell>
          <cell r="H187">
            <v>4</v>
          </cell>
          <cell r="J187" t="str">
            <v>Exotic</v>
          </cell>
          <cell r="K187" t="str">
            <v>Whip</v>
          </cell>
          <cell r="O187">
            <v>2</v>
          </cell>
          <cell r="P187" t="str">
            <v>Slashing</v>
          </cell>
          <cell r="T187" t="str">
            <v>Subdual</v>
          </cell>
          <cell r="U187">
            <v>2</v>
          </cell>
          <cell r="V187">
            <v>20</v>
          </cell>
          <cell r="W187">
            <v>2</v>
          </cell>
          <cell r="AA187">
            <v>1</v>
          </cell>
        </row>
        <row r="188">
          <cell r="A188" t="str">
            <v>Whip, Mighty (+3)</v>
          </cell>
          <cell r="C188"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8" t="str">
            <v>WotC</v>
          </cell>
          <cell r="E188" t="str">
            <v>SnF</v>
          </cell>
          <cell r="F188">
            <v>75</v>
          </cell>
          <cell r="G188">
            <v>5</v>
          </cell>
          <cell r="H188">
            <v>4</v>
          </cell>
          <cell r="J188" t="str">
            <v>Exotic</v>
          </cell>
          <cell r="K188" t="str">
            <v>Whip</v>
          </cell>
          <cell r="O188">
            <v>2</v>
          </cell>
          <cell r="P188" t="str">
            <v>Slashing</v>
          </cell>
          <cell r="T188" t="str">
            <v>Subdual</v>
          </cell>
          <cell r="U188">
            <v>3</v>
          </cell>
          <cell r="V188">
            <v>20</v>
          </cell>
          <cell r="W188">
            <v>2</v>
          </cell>
          <cell r="AA188">
            <v>1</v>
          </cell>
        </row>
        <row r="189">
          <cell r="A189" t="str">
            <v>Whip, Mighty (+4)</v>
          </cell>
          <cell r="C189"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9" t="str">
            <v>WotC</v>
          </cell>
          <cell r="E189" t="str">
            <v>SnF</v>
          </cell>
          <cell r="F189">
            <v>75</v>
          </cell>
          <cell r="G189">
            <v>6</v>
          </cell>
          <cell r="H189">
            <v>4</v>
          </cell>
          <cell r="J189" t="str">
            <v>Exotic</v>
          </cell>
          <cell r="K189" t="str">
            <v>Whip</v>
          </cell>
          <cell r="O189">
            <v>2</v>
          </cell>
          <cell r="P189" t="str">
            <v>Slashing</v>
          </cell>
          <cell r="T189" t="str">
            <v>Subdual</v>
          </cell>
          <cell r="U189">
            <v>4</v>
          </cell>
          <cell r="V189">
            <v>20</v>
          </cell>
          <cell r="W189">
            <v>2</v>
          </cell>
          <cell r="AA189">
            <v>1</v>
          </cell>
        </row>
        <row r="190">
          <cell r="A190" t="str">
            <v>Wing Buffet</v>
          </cell>
          <cell r="D190" t="str">
            <v>WotC</v>
          </cell>
          <cell r="E190" t="str">
            <v>MM</v>
          </cell>
          <cell r="F190">
            <v>61</v>
          </cell>
          <cell r="H190">
            <v>2</v>
          </cell>
          <cell r="J190" t="str">
            <v>Natural</v>
          </cell>
          <cell r="K190" t="str">
            <v>Natural</v>
          </cell>
          <cell r="O190">
            <v>1</v>
          </cell>
          <cell r="P190" t="str">
            <v>Bludgeoning</v>
          </cell>
          <cell r="U190">
            <v>99</v>
          </cell>
          <cell r="V190">
            <v>20</v>
          </cell>
          <cell r="W190">
            <v>2</v>
          </cell>
        </row>
        <row r="191">
          <cell r="A191" t="str">
            <v>Yari</v>
          </cell>
          <cell r="D191" t="str">
            <v>AEG</v>
          </cell>
          <cell r="E191" t="str">
            <v>Rokugan</v>
          </cell>
          <cell r="F191">
            <v>60</v>
          </cell>
          <cell r="G191">
            <v>5</v>
          </cell>
          <cell r="H191">
            <v>5</v>
          </cell>
          <cell r="J191" t="str">
            <v>Simple</v>
          </cell>
          <cell r="L191" t="str">
            <v>Asian</v>
          </cell>
          <cell r="O191">
            <v>8</v>
          </cell>
          <cell r="P191" t="str">
            <v>Piercing</v>
          </cell>
          <cell r="U191">
            <v>99</v>
          </cell>
          <cell r="V191">
            <v>20</v>
          </cell>
          <cell r="W191">
            <v>3</v>
          </cell>
        </row>
        <row r="192">
          <cell r="A192" t="str">
            <v>Yumi, Long</v>
          </cell>
          <cell r="D192" t="str">
            <v>AEG</v>
          </cell>
          <cell r="E192" t="str">
            <v>Rokugan</v>
          </cell>
          <cell r="F192">
            <v>60</v>
          </cell>
          <cell r="G192">
            <v>3</v>
          </cell>
          <cell r="H192">
            <v>5</v>
          </cell>
          <cell r="J192" t="str">
            <v>Martial</v>
          </cell>
          <cell r="K192" t="str">
            <v>Bow</v>
          </cell>
          <cell r="L192" t="str">
            <v>Asian</v>
          </cell>
          <cell r="O192">
            <v>8</v>
          </cell>
          <cell r="P192" t="str">
            <v>Piercing</v>
          </cell>
          <cell r="V192">
            <v>20</v>
          </cell>
          <cell r="W192">
            <v>3</v>
          </cell>
          <cell r="X192" t="str">
            <v>shot</v>
          </cell>
          <cell r="Y192">
            <v>70</v>
          </cell>
        </row>
        <row r="193">
          <cell r="A193" t="str">
            <v>Yumi, Short</v>
          </cell>
          <cell r="D193" t="str">
            <v>AEG</v>
          </cell>
          <cell r="E193" t="str">
            <v>Rokugan</v>
          </cell>
          <cell r="F193">
            <v>60</v>
          </cell>
          <cell r="G193">
            <v>2</v>
          </cell>
          <cell r="H193">
            <v>4</v>
          </cell>
          <cell r="J193" t="str">
            <v>Martial</v>
          </cell>
          <cell r="K193" t="str">
            <v>Bow</v>
          </cell>
          <cell r="L193" t="str">
            <v>Asian</v>
          </cell>
          <cell r="O193">
            <v>6</v>
          </cell>
          <cell r="P193" t="str">
            <v>Piercing</v>
          </cell>
          <cell r="V193">
            <v>20</v>
          </cell>
          <cell r="W193">
            <v>3</v>
          </cell>
          <cell r="X193" t="str">
            <v>shot</v>
          </cell>
          <cell r="Y193">
            <v>60</v>
          </cell>
        </row>
        <row r="199">
          <cell r="A199" t="str">
            <v>Alchemical</v>
          </cell>
        </row>
        <row r="200">
          <cell r="A200" t="str">
            <v>Asian</v>
          </cell>
        </row>
        <row r="201">
          <cell r="A201" t="str">
            <v>Assassin</v>
          </cell>
        </row>
        <row r="202">
          <cell r="A202" t="str">
            <v>Bard (WotC)</v>
          </cell>
        </row>
        <row r="203">
          <cell r="A203" t="str">
            <v>Double</v>
          </cell>
        </row>
        <row r="204">
          <cell r="A204" t="str">
            <v>Druid</v>
          </cell>
        </row>
        <row r="205">
          <cell r="A205" t="str">
            <v>Improvised</v>
          </cell>
        </row>
        <row r="206">
          <cell r="A206" t="str">
            <v>List_Validation</v>
          </cell>
        </row>
        <row r="207">
          <cell r="A207" t="str">
            <v>Missile</v>
          </cell>
        </row>
        <row r="208">
          <cell r="A208" t="str">
            <v>Monk</v>
          </cell>
        </row>
        <row r="209">
          <cell r="A209" t="str">
            <v>Natural</v>
          </cell>
        </row>
        <row r="210">
          <cell r="A210" t="str">
            <v>Racial</v>
          </cell>
        </row>
        <row r="211">
          <cell r="A211" t="str">
            <v>Reach</v>
          </cell>
        </row>
        <row r="212">
          <cell r="A212" t="str">
            <v>Rogue</v>
          </cell>
        </row>
        <row r="213">
          <cell r="A213" t="str">
            <v>Thrown</v>
          </cell>
        </row>
        <row r="214">
          <cell r="A214" t="str">
            <v>Wizard</v>
          </cell>
        </row>
        <row r="250">
          <cell r="F250" t="str">
            <v>Single</v>
          </cell>
        </row>
        <row r="251">
          <cell r="F251" t="str">
            <v>Two-handed</v>
          </cell>
        </row>
        <row r="252">
          <cell r="F252" t="str">
            <v>Primary</v>
          </cell>
        </row>
        <row r="253">
          <cell r="F253" t="str">
            <v>Secondary</v>
          </cell>
        </row>
        <row r="254">
          <cell r="F254" t="str">
            <v>Double</v>
          </cell>
        </row>
        <row r="282">
          <cell r="A282" t="str">
            <v>Acidic Burst</v>
          </cell>
          <cell r="P282">
            <v>-5</v>
          </cell>
          <cell r="Q282">
            <v>-8</v>
          </cell>
          <cell r="R282" t="str">
            <v>Undersized</v>
          </cell>
        </row>
        <row r="283">
          <cell r="A283" t="str">
            <v>Bane</v>
          </cell>
          <cell r="P283">
            <v>-4</v>
          </cell>
          <cell r="Q283">
            <v>-7</v>
          </cell>
          <cell r="R283" t="str">
            <v>Undersized</v>
          </cell>
        </row>
        <row r="284">
          <cell r="A284" t="str">
            <v>Body Feeder</v>
          </cell>
          <cell r="P284">
            <v>-3</v>
          </cell>
          <cell r="Q284">
            <v>-6</v>
          </cell>
          <cell r="R284" t="str">
            <v>Undersized</v>
          </cell>
        </row>
        <row r="285">
          <cell r="A285" t="str">
            <v>Brilliant Energy</v>
          </cell>
          <cell r="P285">
            <v>-2</v>
          </cell>
          <cell r="Q285">
            <v>-5</v>
          </cell>
          <cell r="R285" t="str">
            <v>Undersized</v>
          </cell>
        </row>
        <row r="286">
          <cell r="A286" t="str">
            <v>Chaotic</v>
          </cell>
          <cell r="P286">
            <v>-1</v>
          </cell>
          <cell r="Q286">
            <v>-4</v>
          </cell>
          <cell r="R286" t="str">
            <v>Undersized</v>
          </cell>
        </row>
        <row r="287">
          <cell r="A287" t="str">
            <v>Charged</v>
          </cell>
          <cell r="P287">
            <v>0</v>
          </cell>
          <cell r="Q287">
            <v>-3</v>
          </cell>
          <cell r="R287" t="str">
            <v>Undersized</v>
          </cell>
        </row>
        <row r="288">
          <cell r="A288" t="str">
            <v>Coup de Grace</v>
          </cell>
          <cell r="P288">
            <v>1</v>
          </cell>
          <cell r="Q288">
            <v>-2</v>
          </cell>
          <cell r="R288" t="str">
            <v>Light</v>
          </cell>
        </row>
        <row r="289">
          <cell r="A289" t="str">
            <v>Dancing</v>
          </cell>
          <cell r="P289">
            <v>2</v>
          </cell>
          <cell r="Q289">
            <v>-1</v>
          </cell>
          <cell r="R289" t="str">
            <v>One-handed</v>
          </cell>
        </row>
        <row r="290">
          <cell r="A290" t="str">
            <v>Defending</v>
          </cell>
          <cell r="P290">
            <v>3</v>
          </cell>
          <cell r="Q290">
            <v>0</v>
          </cell>
          <cell r="R290" t="str">
            <v>Two-handed</v>
          </cell>
        </row>
        <row r="291">
          <cell r="A291" t="str">
            <v>Dislocator</v>
          </cell>
          <cell r="P291">
            <v>4</v>
          </cell>
          <cell r="Q291">
            <v>1</v>
          </cell>
          <cell r="R291" t="str">
            <v>Oversized</v>
          </cell>
        </row>
        <row r="292">
          <cell r="A292" t="str">
            <v>Disruption</v>
          </cell>
          <cell r="P292">
            <v>5</v>
          </cell>
          <cell r="Q292">
            <v>2</v>
          </cell>
          <cell r="R292" t="str">
            <v>Oversized</v>
          </cell>
        </row>
        <row r="293">
          <cell r="A293" t="str">
            <v>Dissipater</v>
          </cell>
        </row>
        <row r="294">
          <cell r="A294" t="str">
            <v>Flaming</v>
          </cell>
        </row>
        <row r="295">
          <cell r="A295" t="str">
            <v>Flaming Burst</v>
          </cell>
        </row>
        <row r="296">
          <cell r="A296" t="str">
            <v>Frost</v>
          </cell>
        </row>
        <row r="297">
          <cell r="A297" t="str">
            <v>Ghost Touch</v>
          </cell>
        </row>
        <row r="298">
          <cell r="A298" t="str">
            <v>Great Dislocator</v>
          </cell>
        </row>
        <row r="299">
          <cell r="A299" t="str">
            <v>Holy</v>
          </cell>
        </row>
        <row r="300">
          <cell r="A300" t="str">
            <v>Icy Burst</v>
          </cell>
        </row>
        <row r="301">
          <cell r="A301" t="str">
            <v>Impact</v>
          </cell>
        </row>
        <row r="302">
          <cell r="A302" t="str">
            <v>Keen</v>
          </cell>
        </row>
        <row r="303">
          <cell r="A303" t="str">
            <v>Lawful</v>
          </cell>
        </row>
        <row r="304">
          <cell r="A304" t="str">
            <v>Lucky</v>
          </cell>
        </row>
        <row r="305">
          <cell r="A305" t="str">
            <v>Manifester</v>
          </cell>
        </row>
        <row r="306">
          <cell r="A306" t="str">
            <v>Mighty Cleaving</v>
          </cell>
        </row>
        <row r="307">
          <cell r="A307" t="str">
            <v>Mind Feeder</v>
          </cell>
        </row>
        <row r="308">
          <cell r="A308" t="str">
            <v>Mindcrusher</v>
          </cell>
        </row>
        <row r="309">
          <cell r="A309" t="str">
            <v>Parrying</v>
          </cell>
        </row>
        <row r="310">
          <cell r="A310" t="str">
            <v>Power Storing</v>
          </cell>
        </row>
        <row r="311">
          <cell r="A311" t="str">
            <v>Psibane</v>
          </cell>
        </row>
        <row r="312">
          <cell r="A312" t="str">
            <v>Psychic</v>
          </cell>
        </row>
        <row r="313">
          <cell r="A313" t="str">
            <v>Psychokinetic Burst</v>
          </cell>
        </row>
        <row r="314">
          <cell r="A314" t="str">
            <v>Returning</v>
          </cell>
        </row>
        <row r="315">
          <cell r="A315" t="str">
            <v>Shock</v>
          </cell>
        </row>
        <row r="316">
          <cell r="A316" t="str">
            <v>Shocking Burst</v>
          </cell>
        </row>
        <row r="317">
          <cell r="A317" t="str">
            <v>Smoking</v>
          </cell>
        </row>
        <row r="318">
          <cell r="A318" t="str">
            <v>Soul Feeder</v>
          </cell>
        </row>
        <row r="319">
          <cell r="A319" t="str">
            <v>Speed</v>
          </cell>
        </row>
        <row r="320">
          <cell r="A320" t="str">
            <v>Spell Storing</v>
          </cell>
        </row>
        <row r="321">
          <cell r="A321" t="str">
            <v>Sundering</v>
          </cell>
        </row>
        <row r="322">
          <cell r="A322" t="str">
            <v>Suppression</v>
          </cell>
        </row>
        <row r="323">
          <cell r="A323" t="str">
            <v>Teleporting</v>
          </cell>
        </row>
        <row r="324">
          <cell r="A324" t="str">
            <v>Throwing</v>
          </cell>
        </row>
        <row r="325">
          <cell r="A325" t="str">
            <v>Thundering</v>
          </cell>
        </row>
        <row r="326">
          <cell r="A326" t="str">
            <v>Unholy</v>
          </cell>
        </row>
        <row r="327">
          <cell r="A327" t="str">
            <v>Vorpal</v>
          </cell>
        </row>
        <row r="328">
          <cell r="A328" t="str">
            <v>Wounding</v>
          </cell>
        </row>
        <row r="336">
          <cell r="A336" t="str">
            <v>Adamantine</v>
          </cell>
        </row>
        <row r="337">
          <cell r="A337" t="str">
            <v>Arandur</v>
          </cell>
        </row>
        <row r="338">
          <cell r="A338" t="str">
            <v>Bronze</v>
          </cell>
        </row>
        <row r="339">
          <cell r="A339" t="str">
            <v>Copper (Magical)</v>
          </cell>
        </row>
        <row r="340">
          <cell r="A340" t="str">
            <v>Darksteel</v>
          </cell>
        </row>
        <row r="341">
          <cell r="A341" t="str">
            <v>Darkwood</v>
          </cell>
        </row>
        <row r="342">
          <cell r="A342" t="str">
            <v>Dlarun</v>
          </cell>
        </row>
        <row r="343">
          <cell r="A343" t="str">
            <v>Duskwood</v>
          </cell>
        </row>
        <row r="344">
          <cell r="A344" t="str">
            <v>Ferroplasm</v>
          </cell>
        </row>
        <row r="345">
          <cell r="A345" t="str">
            <v>Fever Iron</v>
          </cell>
        </row>
        <row r="346">
          <cell r="A346" t="str">
            <v>Gold (Magical)</v>
          </cell>
        </row>
        <row r="347">
          <cell r="A347" t="str">
            <v>Hizagkuur</v>
          </cell>
        </row>
        <row r="348">
          <cell r="A348" t="str">
            <v>Living Metal</v>
          </cell>
        </row>
        <row r="349">
          <cell r="A349" t="str">
            <v>Masterwork</v>
          </cell>
        </row>
        <row r="350">
          <cell r="A350" t="str">
            <v>Mithral</v>
          </cell>
        </row>
        <row r="351">
          <cell r="A351" t="str">
            <v>Nephelium</v>
          </cell>
        </row>
        <row r="352">
          <cell r="A352" t="str">
            <v>Normal</v>
          </cell>
        </row>
        <row r="353">
          <cell r="A353" t="str">
            <v>Platinum  (Magical)</v>
          </cell>
        </row>
        <row r="354">
          <cell r="A354" t="str">
            <v>Silver (Magical)</v>
          </cell>
        </row>
        <row r="355">
          <cell r="A355" t="str">
            <v>Steel</v>
          </cell>
        </row>
        <row r="356">
          <cell r="A356" t="str">
            <v>Zalantar</v>
          </cell>
        </row>
      </sheetData>
      <sheetData sheetId="9">
        <row r="5">
          <cell r="A5" t="str">
            <v>Ashigaru</v>
          </cell>
          <cell r="G5">
            <v>20</v>
          </cell>
          <cell r="H5">
            <v>5</v>
          </cell>
          <cell r="I5">
            <v>25</v>
          </cell>
          <cell r="J5">
            <v>1</v>
          </cell>
          <cell r="K5">
            <v>3</v>
          </cell>
          <cell r="L5">
            <v>5</v>
          </cell>
          <cell r="M5">
            <v>-1</v>
          </cell>
          <cell r="N5">
            <v>0.15</v>
          </cell>
          <cell r="O5">
            <v>1</v>
          </cell>
          <cell r="P5" t="b">
            <v>0</v>
          </cell>
        </row>
        <row r="6">
          <cell r="A6" t="str">
            <v>Banded Mail</v>
          </cell>
          <cell r="C6" t="str">
            <v>The suit includes gauntlets.</v>
          </cell>
          <cell r="D6" t="str">
            <v>WotC</v>
          </cell>
          <cell r="E6" t="str">
            <v>3.5e SRD</v>
          </cell>
          <cell r="G6">
            <v>35</v>
          </cell>
          <cell r="H6">
            <v>5</v>
          </cell>
          <cell r="I6">
            <v>250</v>
          </cell>
          <cell r="J6">
            <v>3</v>
          </cell>
          <cell r="K6">
            <v>6</v>
          </cell>
          <cell r="L6">
            <v>1</v>
          </cell>
          <cell r="M6">
            <v>-6</v>
          </cell>
          <cell r="N6">
            <v>0.35</v>
          </cell>
          <cell r="P6" t="b">
            <v>1</v>
          </cell>
        </row>
        <row r="7">
          <cell r="A7" t="str">
            <v>Bark</v>
          </cell>
          <cell r="G7">
            <v>15</v>
          </cell>
          <cell r="H7">
            <v>5</v>
          </cell>
          <cell r="I7">
            <v>15</v>
          </cell>
          <cell r="J7">
            <v>1</v>
          </cell>
          <cell r="K7">
            <v>2</v>
          </cell>
          <cell r="L7">
            <v>5</v>
          </cell>
          <cell r="M7">
            <v>-2</v>
          </cell>
          <cell r="N7">
            <v>0.15</v>
          </cell>
          <cell r="O7">
            <v>1</v>
          </cell>
          <cell r="P7" t="b">
            <v>0</v>
          </cell>
        </row>
        <row r="8">
          <cell r="A8" t="str">
            <v>Bone</v>
          </cell>
          <cell r="G8">
            <v>20</v>
          </cell>
          <cell r="H8">
            <v>5</v>
          </cell>
          <cell r="I8">
            <v>20</v>
          </cell>
          <cell r="J8">
            <v>1</v>
          </cell>
          <cell r="K8">
            <v>3</v>
          </cell>
          <cell r="L8">
            <v>4</v>
          </cell>
          <cell r="M8">
            <v>-3</v>
          </cell>
          <cell r="N8">
            <v>0.15</v>
          </cell>
          <cell r="O8">
            <v>1</v>
          </cell>
          <cell r="P8" t="b">
            <v>0</v>
          </cell>
        </row>
        <row r="9">
          <cell r="A9" t="str">
            <v>Bracers</v>
          </cell>
          <cell r="G9">
            <v>1</v>
          </cell>
          <cell r="H9">
            <v>5</v>
          </cell>
          <cell r="I9">
            <v>1</v>
          </cell>
          <cell r="K9">
            <v>0</v>
          </cell>
          <cell r="L9">
            <v>99</v>
          </cell>
          <cell r="M9">
            <v>0</v>
          </cell>
          <cell r="N9">
            <v>0</v>
          </cell>
          <cell r="O9">
            <v>1</v>
          </cell>
          <cell r="P9" t="b">
            <v>0</v>
          </cell>
        </row>
        <row r="10">
          <cell r="A10" t="str">
            <v>Breastplate</v>
          </cell>
          <cell r="C10" t="str">
            <v>It comes with a helmet and greaves.</v>
          </cell>
          <cell r="D10" t="str">
            <v>WotC</v>
          </cell>
          <cell r="E10" t="str">
            <v>3.5e SRD</v>
          </cell>
          <cell r="G10">
            <v>30</v>
          </cell>
          <cell r="H10">
            <v>5</v>
          </cell>
          <cell r="I10">
            <v>200</v>
          </cell>
          <cell r="J10">
            <v>2</v>
          </cell>
          <cell r="K10">
            <v>5</v>
          </cell>
          <cell r="L10">
            <v>3</v>
          </cell>
          <cell r="M10">
            <v>-4</v>
          </cell>
          <cell r="N10">
            <v>0.25</v>
          </cell>
          <cell r="P10" t="b">
            <v>0</v>
          </cell>
        </row>
        <row r="11">
          <cell r="A11" t="str">
            <v>Brigandine</v>
          </cell>
          <cell r="G11">
            <v>40</v>
          </cell>
          <cell r="H11">
            <v>5</v>
          </cell>
          <cell r="I11">
            <v>30</v>
          </cell>
          <cell r="J11">
            <v>2</v>
          </cell>
          <cell r="K11">
            <v>4</v>
          </cell>
          <cell r="L11">
            <v>2</v>
          </cell>
          <cell r="M11">
            <v>-5</v>
          </cell>
          <cell r="N11">
            <v>0.3</v>
          </cell>
          <cell r="P11" t="b">
            <v>0</v>
          </cell>
        </row>
        <row r="12">
          <cell r="A12" t="str">
            <v>Chain Shirt</v>
          </cell>
          <cell r="C12" t="str">
            <v>A chain shirt comes with a steel cap.</v>
          </cell>
          <cell r="D12" t="str">
            <v>WotC</v>
          </cell>
          <cell r="E12" t="str">
            <v>3.5e SRD</v>
          </cell>
          <cell r="G12">
            <v>25</v>
          </cell>
          <cell r="H12">
            <v>5</v>
          </cell>
          <cell r="I12">
            <v>100</v>
          </cell>
          <cell r="J12">
            <v>1</v>
          </cell>
          <cell r="K12">
            <v>4</v>
          </cell>
          <cell r="L12">
            <v>4</v>
          </cell>
          <cell r="M12">
            <v>-2</v>
          </cell>
          <cell r="N12">
            <v>0.2</v>
          </cell>
          <cell r="O12">
            <v>1</v>
          </cell>
          <cell r="P12" t="b">
            <v>0</v>
          </cell>
        </row>
        <row r="13">
          <cell r="A13" t="str">
            <v>Chainmail</v>
          </cell>
          <cell r="C13" t="str">
            <v>The suit includes gauntlets.</v>
          </cell>
          <cell r="D13" t="str">
            <v>WotC</v>
          </cell>
          <cell r="E13" t="str">
            <v>3.5e SRD</v>
          </cell>
          <cell r="G13">
            <v>40</v>
          </cell>
          <cell r="H13">
            <v>5</v>
          </cell>
          <cell r="I13">
            <v>150</v>
          </cell>
          <cell r="J13">
            <v>2</v>
          </cell>
          <cell r="K13">
            <v>5</v>
          </cell>
          <cell r="L13">
            <v>2</v>
          </cell>
          <cell r="M13">
            <v>-5</v>
          </cell>
          <cell r="N13">
            <v>0.3</v>
          </cell>
          <cell r="O13">
            <v>1</v>
          </cell>
          <cell r="P13" t="b">
            <v>1</v>
          </cell>
        </row>
        <row r="14">
          <cell r="A14" t="str">
            <v>Cord</v>
          </cell>
          <cell r="G14">
            <v>15</v>
          </cell>
          <cell r="H14">
            <v>5</v>
          </cell>
          <cell r="I14">
            <v>15</v>
          </cell>
          <cell r="J14">
            <v>1</v>
          </cell>
          <cell r="K14">
            <v>2</v>
          </cell>
          <cell r="L14">
            <v>5</v>
          </cell>
          <cell r="M14">
            <v>-1</v>
          </cell>
          <cell r="N14">
            <v>0.05</v>
          </cell>
          <cell r="O14">
            <v>1</v>
          </cell>
          <cell r="P14" t="b">
            <v>0</v>
          </cell>
        </row>
        <row r="15">
          <cell r="A15" t="str">
            <v>Dhenuka</v>
          </cell>
          <cell r="G15">
            <v>25</v>
          </cell>
          <cell r="H15">
            <v>5</v>
          </cell>
          <cell r="I15">
            <v>30</v>
          </cell>
          <cell r="J15">
            <v>2</v>
          </cell>
          <cell r="K15">
            <v>4</v>
          </cell>
          <cell r="L15">
            <v>1</v>
          </cell>
          <cell r="M15">
            <v>-5</v>
          </cell>
          <cell r="N15">
            <v>0.25</v>
          </cell>
          <cell r="P15" t="b">
            <v>0</v>
          </cell>
        </row>
        <row r="16">
          <cell r="A16" t="str">
            <v>Full Plate</v>
          </cell>
          <cell r="C16" t="str">
            <v>The suit includes gauntlets, heavy leather boots, a visored helmet, and a thick layer of padding that is worn underneath the armor. Each suit of full plate must be individually fitted to its owner by a master armorsmith, although a captured suit can be resized to fit a new owner at a cost of 200 to 800 (2d4x100) gold pieces.</v>
          </cell>
          <cell r="D16" t="str">
            <v>WotC</v>
          </cell>
          <cell r="E16" t="str">
            <v>3.5e SRD</v>
          </cell>
          <cell r="G16">
            <v>50</v>
          </cell>
          <cell r="H16">
            <v>5</v>
          </cell>
          <cell r="I16">
            <v>1500</v>
          </cell>
          <cell r="J16">
            <v>3</v>
          </cell>
          <cell r="K16">
            <v>8</v>
          </cell>
          <cell r="L16">
            <v>1</v>
          </cell>
          <cell r="M16">
            <v>-6</v>
          </cell>
          <cell r="N16">
            <v>0.35</v>
          </cell>
          <cell r="P16" t="b">
            <v>1</v>
          </cell>
        </row>
        <row r="17">
          <cell r="A17" t="str">
            <v>Great</v>
          </cell>
          <cell r="G17">
            <v>45</v>
          </cell>
          <cell r="H17">
            <v>5</v>
          </cell>
          <cell r="I17">
            <v>300</v>
          </cell>
          <cell r="J17">
            <v>3</v>
          </cell>
          <cell r="K17">
            <v>7</v>
          </cell>
          <cell r="L17">
            <v>2</v>
          </cell>
          <cell r="M17">
            <v>-5</v>
          </cell>
          <cell r="N17">
            <v>0.4</v>
          </cell>
          <cell r="P17" t="b">
            <v>1</v>
          </cell>
        </row>
        <row r="18">
          <cell r="A18" t="str">
            <v>Half-Plate</v>
          </cell>
          <cell r="C18" t="str">
            <v>The suit includes gauntlets.</v>
          </cell>
          <cell r="D18" t="str">
            <v>WotC</v>
          </cell>
          <cell r="E18" t="str">
            <v>3.5e SRD</v>
          </cell>
          <cell r="G18">
            <v>50</v>
          </cell>
          <cell r="H18">
            <v>5</v>
          </cell>
          <cell r="I18">
            <v>600</v>
          </cell>
          <cell r="J18">
            <v>3</v>
          </cell>
          <cell r="K18">
            <v>7</v>
          </cell>
          <cell r="L18">
            <v>0</v>
          </cell>
          <cell r="M18">
            <v>-7</v>
          </cell>
          <cell r="N18">
            <v>0.4</v>
          </cell>
          <cell r="P18" t="b">
            <v>1</v>
          </cell>
        </row>
        <row r="19">
          <cell r="A19" t="str">
            <v>Hard Leather</v>
          </cell>
          <cell r="G19">
            <v>15</v>
          </cell>
          <cell r="H19">
            <v>5</v>
          </cell>
          <cell r="I19">
            <v>15</v>
          </cell>
          <cell r="J19">
            <v>1</v>
          </cell>
          <cell r="K19">
            <v>2</v>
          </cell>
          <cell r="L19">
            <v>5</v>
          </cell>
          <cell r="M19">
            <v>-1</v>
          </cell>
          <cell r="N19">
            <v>0.15</v>
          </cell>
          <cell r="O19">
            <v>1</v>
          </cell>
          <cell r="P19" t="b">
            <v>0</v>
          </cell>
        </row>
        <row r="20">
          <cell r="A20" t="str">
            <v>Heavy Chain Mail</v>
          </cell>
          <cell r="G20">
            <v>48</v>
          </cell>
          <cell r="H20">
            <v>5</v>
          </cell>
          <cell r="I20">
            <v>180</v>
          </cell>
          <cell r="J20">
            <v>2</v>
          </cell>
          <cell r="K20">
            <v>5</v>
          </cell>
          <cell r="L20">
            <v>1</v>
          </cell>
          <cell r="M20">
            <v>-6</v>
          </cell>
          <cell r="N20">
            <v>0.4</v>
          </cell>
          <cell r="P20" t="b">
            <v>1</v>
          </cell>
        </row>
        <row r="21">
          <cell r="A21" t="str">
            <v>Heavy Clothing</v>
          </cell>
          <cell r="G21">
            <v>10</v>
          </cell>
          <cell r="H21">
            <v>5</v>
          </cell>
          <cell r="I21">
            <v>10</v>
          </cell>
          <cell r="K21">
            <v>0</v>
          </cell>
          <cell r="L21">
            <v>6</v>
          </cell>
          <cell r="M21">
            <v>0</v>
          </cell>
          <cell r="N21">
            <v>0.08</v>
          </cell>
          <cell r="O21">
            <v>1</v>
          </cell>
          <cell r="P21" t="b">
            <v>0</v>
          </cell>
        </row>
        <row r="22">
          <cell r="A22" t="str">
            <v>Hide</v>
          </cell>
          <cell r="D22" t="str">
            <v>WotC</v>
          </cell>
          <cell r="E22" t="str">
            <v>3.5e SRD</v>
          </cell>
          <cell r="G22">
            <v>25</v>
          </cell>
          <cell r="H22">
            <v>5</v>
          </cell>
          <cell r="I22">
            <v>15</v>
          </cell>
          <cell r="J22">
            <v>2</v>
          </cell>
          <cell r="K22">
            <v>3</v>
          </cell>
          <cell r="L22">
            <v>4</v>
          </cell>
          <cell r="M22">
            <v>-3</v>
          </cell>
          <cell r="N22">
            <v>0.2</v>
          </cell>
          <cell r="O22">
            <v>1</v>
          </cell>
          <cell r="P22" t="b">
            <v>0</v>
          </cell>
        </row>
        <row r="23">
          <cell r="A23" t="str">
            <v>Lamellar</v>
          </cell>
          <cell r="G23">
            <v>35</v>
          </cell>
          <cell r="H23">
            <v>5</v>
          </cell>
          <cell r="I23">
            <v>150</v>
          </cell>
          <cell r="J23">
            <v>2</v>
          </cell>
          <cell r="K23">
            <v>5</v>
          </cell>
          <cell r="L23">
            <v>3</v>
          </cell>
          <cell r="M23">
            <v>-4</v>
          </cell>
          <cell r="N23">
            <v>0.3</v>
          </cell>
          <cell r="P23" t="b">
            <v>0</v>
          </cell>
        </row>
        <row r="24">
          <cell r="A24" t="str">
            <v>Leather</v>
          </cell>
          <cell r="B24" t="str">
            <v>Soft Leather</v>
          </cell>
          <cell r="D24" t="str">
            <v>WotC</v>
          </cell>
          <cell r="E24" t="str">
            <v>3.5e SRD</v>
          </cell>
          <cell r="G24">
            <v>15</v>
          </cell>
          <cell r="H24">
            <v>5</v>
          </cell>
          <cell r="I24">
            <v>10</v>
          </cell>
          <cell r="J24">
            <v>1</v>
          </cell>
          <cell r="K24">
            <v>2</v>
          </cell>
          <cell r="L24">
            <v>6</v>
          </cell>
          <cell r="M24">
            <v>0</v>
          </cell>
          <cell r="N24">
            <v>0.1</v>
          </cell>
          <cell r="O24">
            <v>1</v>
          </cell>
          <cell r="P24" t="b">
            <v>0</v>
          </cell>
        </row>
        <row r="25">
          <cell r="A25" t="str">
            <v>Leather Scale</v>
          </cell>
          <cell r="G25">
            <v>20</v>
          </cell>
          <cell r="H25">
            <v>5</v>
          </cell>
          <cell r="I25">
            <v>35</v>
          </cell>
          <cell r="J25">
            <v>1</v>
          </cell>
          <cell r="K25">
            <v>3</v>
          </cell>
          <cell r="L25">
            <v>6</v>
          </cell>
          <cell r="M25">
            <v>-2</v>
          </cell>
          <cell r="N25">
            <v>0.15</v>
          </cell>
          <cell r="O25">
            <v>1</v>
          </cell>
          <cell r="P25" t="b">
            <v>0</v>
          </cell>
        </row>
        <row r="26">
          <cell r="A26" t="str">
            <v>Light Hide</v>
          </cell>
          <cell r="G26">
            <v>20</v>
          </cell>
          <cell r="H26">
            <v>5</v>
          </cell>
          <cell r="I26">
            <v>10</v>
          </cell>
          <cell r="J26">
            <v>1</v>
          </cell>
          <cell r="K26">
            <v>3</v>
          </cell>
          <cell r="L26">
            <v>6</v>
          </cell>
          <cell r="M26">
            <v>-1</v>
          </cell>
          <cell r="N26">
            <v>0.1</v>
          </cell>
          <cell r="O26">
            <v>1</v>
          </cell>
          <cell r="P26" t="b">
            <v>0</v>
          </cell>
        </row>
        <row r="27">
          <cell r="A27" t="str">
            <v>Mage Armor</v>
          </cell>
          <cell r="G27">
            <v>0</v>
          </cell>
          <cell r="H27">
            <v>5</v>
          </cell>
          <cell r="I27">
            <v>0</v>
          </cell>
          <cell r="K27">
            <v>4</v>
          </cell>
          <cell r="L27">
            <v>99</v>
          </cell>
          <cell r="M27">
            <v>0</v>
          </cell>
          <cell r="N27">
            <v>0</v>
          </cell>
          <cell r="O27">
            <v>1</v>
          </cell>
          <cell r="P27" t="b">
            <v>0</v>
          </cell>
        </row>
        <row r="28">
          <cell r="A28" t="str">
            <v>Naga</v>
          </cell>
          <cell r="G28">
            <v>40</v>
          </cell>
          <cell r="H28">
            <v>5</v>
          </cell>
          <cell r="I28">
            <v>125</v>
          </cell>
          <cell r="J28">
            <v>2</v>
          </cell>
          <cell r="K28">
            <v>4</v>
          </cell>
          <cell r="L28">
            <v>4</v>
          </cell>
          <cell r="M28">
            <v>-3</v>
          </cell>
          <cell r="N28">
            <v>0.2</v>
          </cell>
          <cell r="P28" t="b">
            <v>0</v>
          </cell>
        </row>
        <row r="29">
          <cell r="A29" t="str">
            <v>None</v>
          </cell>
          <cell r="G29">
            <v>0</v>
          </cell>
          <cell r="H29">
            <v>5</v>
          </cell>
          <cell r="I29">
            <v>0</v>
          </cell>
          <cell r="K29">
            <v>0</v>
          </cell>
          <cell r="L29">
            <v>99</v>
          </cell>
          <cell r="M29">
            <v>0</v>
          </cell>
          <cell r="N29">
            <v>0</v>
          </cell>
          <cell r="O29">
            <v>1</v>
          </cell>
          <cell r="P29" t="b">
            <v>0</v>
          </cell>
        </row>
        <row r="30">
          <cell r="A30" t="str">
            <v>Padded</v>
          </cell>
          <cell r="D30" t="str">
            <v>WotC</v>
          </cell>
          <cell r="E30" t="str">
            <v>3.5e SRD</v>
          </cell>
          <cell r="G30">
            <v>10</v>
          </cell>
          <cell r="H30">
            <v>5</v>
          </cell>
          <cell r="I30">
            <v>5</v>
          </cell>
          <cell r="J30">
            <v>1</v>
          </cell>
          <cell r="K30">
            <v>1</v>
          </cell>
          <cell r="L30">
            <v>8</v>
          </cell>
          <cell r="M30">
            <v>0</v>
          </cell>
          <cell r="N30">
            <v>0.05</v>
          </cell>
          <cell r="O30">
            <v>1</v>
          </cell>
          <cell r="P30" t="b">
            <v>0</v>
          </cell>
        </row>
        <row r="31">
          <cell r="A31" t="str">
            <v>Partial</v>
          </cell>
          <cell r="G31">
            <v>30</v>
          </cell>
          <cell r="H31">
            <v>5</v>
          </cell>
          <cell r="I31">
            <v>50</v>
          </cell>
          <cell r="J31">
            <v>2</v>
          </cell>
          <cell r="K31">
            <v>4</v>
          </cell>
          <cell r="L31">
            <v>4</v>
          </cell>
          <cell r="M31">
            <v>-3</v>
          </cell>
          <cell r="N31">
            <v>0.25</v>
          </cell>
          <cell r="P31" t="b">
            <v>1</v>
          </cell>
        </row>
        <row r="32">
          <cell r="A32" t="str">
            <v>Scale Mail</v>
          </cell>
          <cell r="C32" t="str">
            <v>The suit includes gauntlets.</v>
          </cell>
          <cell r="D32" t="str">
            <v>WotC</v>
          </cell>
          <cell r="E32" t="str">
            <v>3.5e SRD</v>
          </cell>
          <cell r="G32">
            <v>30</v>
          </cell>
          <cell r="H32">
            <v>5</v>
          </cell>
          <cell r="I32">
            <v>50</v>
          </cell>
          <cell r="J32">
            <v>2</v>
          </cell>
          <cell r="K32">
            <v>4</v>
          </cell>
          <cell r="L32">
            <v>3</v>
          </cell>
          <cell r="M32">
            <v>-4</v>
          </cell>
          <cell r="N32">
            <v>0.25</v>
          </cell>
          <cell r="P32" t="b">
            <v>1</v>
          </cell>
        </row>
        <row r="33">
          <cell r="A33" t="str">
            <v>Splint Mail</v>
          </cell>
          <cell r="C33" t="str">
            <v>The suit includes gauntlets.</v>
          </cell>
          <cell r="D33" t="str">
            <v>WotC</v>
          </cell>
          <cell r="E33" t="str">
            <v>3.5e SRD</v>
          </cell>
          <cell r="G33">
            <v>45</v>
          </cell>
          <cell r="H33">
            <v>5</v>
          </cell>
          <cell r="I33">
            <v>200</v>
          </cell>
          <cell r="J33">
            <v>3</v>
          </cell>
          <cell r="K33">
            <v>6</v>
          </cell>
          <cell r="L33">
            <v>0</v>
          </cell>
          <cell r="M33">
            <v>-7</v>
          </cell>
          <cell r="N33">
            <v>0.4</v>
          </cell>
          <cell r="P33" t="b">
            <v>1</v>
          </cell>
        </row>
        <row r="34">
          <cell r="A34" t="str">
            <v>Studded Leather</v>
          </cell>
          <cell r="B34" t="str">
            <v>Studded Leather (Soft)</v>
          </cell>
          <cell r="D34" t="str">
            <v>WotC</v>
          </cell>
          <cell r="E34" t="str">
            <v>3.5e SRD</v>
          </cell>
          <cell r="G34">
            <v>20</v>
          </cell>
          <cell r="H34">
            <v>5</v>
          </cell>
          <cell r="I34">
            <v>25</v>
          </cell>
          <cell r="J34">
            <v>1</v>
          </cell>
          <cell r="K34">
            <v>3</v>
          </cell>
          <cell r="L34">
            <v>5</v>
          </cell>
          <cell r="M34">
            <v>-1</v>
          </cell>
          <cell r="N34">
            <v>0.15</v>
          </cell>
          <cell r="O34">
            <v>1</v>
          </cell>
          <cell r="P34" t="b">
            <v>0</v>
          </cell>
        </row>
        <row r="35">
          <cell r="A35" t="str">
            <v>Wicker</v>
          </cell>
          <cell r="G35">
            <v>5</v>
          </cell>
          <cell r="H35">
            <v>5</v>
          </cell>
          <cell r="I35">
            <v>5</v>
          </cell>
          <cell r="J35">
            <v>1</v>
          </cell>
          <cell r="K35">
            <v>1</v>
          </cell>
          <cell r="L35">
            <v>5</v>
          </cell>
          <cell r="M35">
            <v>0</v>
          </cell>
          <cell r="N35">
            <v>0.1</v>
          </cell>
          <cell r="O35">
            <v>1</v>
          </cell>
          <cell r="P35" t="b">
            <v>0</v>
          </cell>
        </row>
        <row r="36">
          <cell r="A36" t="str">
            <v>Wood</v>
          </cell>
          <cell r="G36">
            <v>20</v>
          </cell>
          <cell r="H36">
            <v>5</v>
          </cell>
          <cell r="I36">
            <v>15</v>
          </cell>
          <cell r="J36">
            <v>1</v>
          </cell>
          <cell r="K36">
            <v>3</v>
          </cell>
          <cell r="L36">
            <v>4</v>
          </cell>
          <cell r="M36">
            <v>-3</v>
          </cell>
          <cell r="N36">
            <v>0.15</v>
          </cell>
          <cell r="O36">
            <v>1</v>
          </cell>
          <cell r="P36" t="b">
            <v>0</v>
          </cell>
        </row>
        <row r="44">
          <cell r="A44" t="str">
            <v>Buckler</v>
          </cell>
          <cell r="C44" t="str">
            <v>This small metal shield is worn strapped to your forearm. You can use a bow or crossbow without penalty while carrying it. You can also use your shield arm to wield a weapon (whether you are using an off-hand weapon or using your off hand to help wield a two-handed weapon), but you take a -1 penalty on attack rolls while doing so. This penalty stacks with those that may apply for fighting with your off hand and for fighting with two weapons. In any case, if you use a weapon in your off hand, you don't get the buckler's AC bonus for the rest of the round.
You can't bash someone with a buckler.</v>
          </cell>
          <cell r="D44" t="str">
            <v>WotC</v>
          </cell>
          <cell r="E44" t="str">
            <v>3.5e SRD</v>
          </cell>
          <cell r="G44">
            <v>5</v>
          </cell>
          <cell r="H44">
            <v>3</v>
          </cell>
          <cell r="I44">
            <v>15</v>
          </cell>
          <cell r="J44">
            <v>1</v>
          </cell>
          <cell r="K44">
            <v>1</v>
          </cell>
          <cell r="L44">
            <v>99</v>
          </cell>
          <cell r="M44">
            <v>-1</v>
          </cell>
          <cell r="N44">
            <v>0.05</v>
          </cell>
          <cell r="O44">
            <v>4</v>
          </cell>
        </row>
        <row r="45">
          <cell r="A45" t="str">
            <v>Grasping Shield</v>
          </cell>
          <cell r="G45">
            <v>10</v>
          </cell>
          <cell r="H45">
            <v>4</v>
          </cell>
          <cell r="J45">
            <v>1</v>
          </cell>
          <cell r="K45">
            <v>1</v>
          </cell>
          <cell r="L45">
            <v>99</v>
          </cell>
          <cell r="M45">
            <v>-1</v>
          </cell>
          <cell r="N45">
            <v>0.05</v>
          </cell>
          <cell r="O45">
            <v>4</v>
          </cell>
        </row>
        <row r="46">
          <cell r="A46" t="str">
            <v>Kappa Shell</v>
          </cell>
          <cell r="G46">
            <v>45</v>
          </cell>
          <cell r="H46">
            <v>5</v>
          </cell>
          <cell r="J46">
            <v>1</v>
          </cell>
          <cell r="K46">
            <v>0</v>
          </cell>
          <cell r="L46">
            <v>99</v>
          </cell>
          <cell r="M46">
            <v>-10</v>
          </cell>
          <cell r="N46">
            <v>0.5</v>
          </cell>
          <cell r="O46">
            <v>4</v>
          </cell>
        </row>
        <row r="47">
          <cell r="A47" t="str">
            <v>None</v>
          </cell>
          <cell r="G47">
            <v>0</v>
          </cell>
          <cell r="H47">
            <v>3</v>
          </cell>
          <cell r="K47">
            <v>0</v>
          </cell>
          <cell r="L47">
            <v>99</v>
          </cell>
          <cell r="M47">
            <v>0</v>
          </cell>
          <cell r="N47">
            <v>0</v>
          </cell>
          <cell r="O47">
            <v>4</v>
          </cell>
        </row>
        <row r="48">
          <cell r="A48" t="str">
            <v>Shield, Heavy Steel</v>
          </cell>
          <cell r="C48" t="str">
            <v>You strap a shield to your forearm and grip it with your hand. A heavy shield is so heavy that you can't use your shield hand for anything else.
Wooden or Steel: Wooden and steel shields offer the same basic protection, though they respond differently to special attacks.
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48" t="str">
            <v>WotC</v>
          </cell>
          <cell r="E48" t="str">
            <v>3.5e SRD</v>
          </cell>
          <cell r="G48">
            <v>15</v>
          </cell>
          <cell r="H48">
            <v>4</v>
          </cell>
          <cell r="I48">
            <v>20</v>
          </cell>
          <cell r="J48">
            <v>1</v>
          </cell>
          <cell r="K48">
            <v>2</v>
          </cell>
          <cell r="L48">
            <v>99</v>
          </cell>
          <cell r="M48">
            <v>-2</v>
          </cell>
          <cell r="N48">
            <v>0.15</v>
          </cell>
          <cell r="O48">
            <v>4</v>
          </cell>
        </row>
        <row r="49">
          <cell r="A49" t="str">
            <v>Shield, Heavy Wooden</v>
          </cell>
          <cell r="C49" t="str">
            <v>You strap a shield to your forearm and grip it with your hand. A heavy shield is so heavy that you can't use your shield hand for anything else.
Wooden or Steel: Wooden and steel shields offer the same basic protection, though they respond differently to special attacks.
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49" t="str">
            <v>WotC</v>
          </cell>
          <cell r="E49" t="str">
            <v>3.5e SRD</v>
          </cell>
          <cell r="G49">
            <v>15</v>
          </cell>
          <cell r="H49">
            <v>4</v>
          </cell>
          <cell r="I49">
            <v>7</v>
          </cell>
          <cell r="J49">
            <v>1</v>
          </cell>
          <cell r="K49">
            <v>2</v>
          </cell>
          <cell r="L49">
            <v>99</v>
          </cell>
          <cell r="M49">
            <v>-2</v>
          </cell>
          <cell r="N49">
            <v>0.15</v>
          </cell>
          <cell r="O49">
            <v>4</v>
          </cell>
        </row>
        <row r="50">
          <cell r="A50" t="str">
            <v>Shield, Light Steel</v>
          </cell>
          <cell r="C50" t="str">
            <v>You strap a shield to your forearm and grip it with your hand. A light shield's weight lets you carry other items in that hand, although you cannot use weapons with it.
Wooden or Steel: Wooden and steel shields offer the same basic protection, though they respond differently to special attacks.
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50" t="str">
            <v>WotC</v>
          </cell>
          <cell r="E50" t="str">
            <v>3.5e SRD</v>
          </cell>
          <cell r="G50">
            <v>6</v>
          </cell>
          <cell r="H50">
            <v>4</v>
          </cell>
          <cell r="I50">
            <v>9</v>
          </cell>
          <cell r="J50">
            <v>1</v>
          </cell>
          <cell r="K50">
            <v>1</v>
          </cell>
          <cell r="L50">
            <v>99</v>
          </cell>
          <cell r="M50">
            <v>-1</v>
          </cell>
          <cell r="N50">
            <v>0.05</v>
          </cell>
          <cell r="O50">
            <v>4</v>
          </cell>
        </row>
        <row r="51">
          <cell r="A51" t="str">
            <v>Shield, Light Wooden</v>
          </cell>
          <cell r="C51" t="str">
            <v>You strap a shield to your forearm and grip it with your hand. A light shield's weight lets you carry other items in that hand, although you cannot use weapons with it.
Wooden or Steel: Wooden and steel shields offer the same basic protection, though they respond differently to special attacks.
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51" t="str">
            <v>WotC</v>
          </cell>
          <cell r="E51" t="str">
            <v>3.5e SRD</v>
          </cell>
          <cell r="G51">
            <v>6</v>
          </cell>
          <cell r="H51">
            <v>4</v>
          </cell>
          <cell r="I51">
            <v>3</v>
          </cell>
          <cell r="J51">
            <v>1</v>
          </cell>
          <cell r="K51">
            <v>1</v>
          </cell>
          <cell r="L51">
            <v>99</v>
          </cell>
          <cell r="M51">
            <v>-1</v>
          </cell>
          <cell r="N51">
            <v>0.05</v>
          </cell>
          <cell r="O51">
            <v>4</v>
          </cell>
        </row>
        <row r="52">
          <cell r="A52" t="str">
            <v>Shield, Tower</v>
          </cell>
          <cell r="C52" t="str">
            <v>This massive wooden shield is nearly as tall as you are. In most situations, it provides the indicated shield bonus to your AC. However, you can instead use it as total cover, though you must give up your attacks to do so. The shield does not, however, provide cover against targeted spells; a spellcaster can cast a spell on you by targeting the shield you are holding. You cannot bash with a tower shield, nor can you use your shield hand for anything else.
When employing a tower shield in combat, you take a -2 penalty on attack rolls because of the shield's encumbrance.</v>
          </cell>
          <cell r="D52" t="str">
            <v>WotC</v>
          </cell>
          <cell r="E52" t="str">
            <v>3.5e SRD</v>
          </cell>
          <cell r="G52">
            <v>45</v>
          </cell>
          <cell r="H52">
            <v>5</v>
          </cell>
          <cell r="I52">
            <v>30</v>
          </cell>
          <cell r="J52">
            <v>1</v>
          </cell>
          <cell r="K52">
            <v>0</v>
          </cell>
          <cell r="L52">
            <v>99</v>
          </cell>
          <cell r="M52">
            <v>-10</v>
          </cell>
          <cell r="N52">
            <v>0.5</v>
          </cell>
          <cell r="O52">
            <v>4</v>
          </cell>
        </row>
        <row r="53">
          <cell r="A53" t="str">
            <v>Tessen</v>
          </cell>
          <cell r="G53">
            <v>1</v>
          </cell>
          <cell r="H53">
            <v>3</v>
          </cell>
          <cell r="J53">
            <v>1</v>
          </cell>
          <cell r="K53">
            <v>1</v>
          </cell>
          <cell r="L53">
            <v>99</v>
          </cell>
          <cell r="M53">
            <v>-1</v>
          </cell>
          <cell r="N53">
            <v>0.05</v>
          </cell>
          <cell r="O53">
            <v>4</v>
          </cell>
        </row>
        <row r="59">
          <cell r="A59" t="str">
            <v>Asian</v>
          </cell>
        </row>
        <row r="60">
          <cell r="A60" t="str">
            <v>Exotic</v>
          </cell>
        </row>
        <row r="61">
          <cell r="A61" t="str">
            <v>Heavy</v>
          </cell>
        </row>
        <row r="62">
          <cell r="A62" t="str">
            <v>Light</v>
          </cell>
        </row>
        <row r="63">
          <cell r="A63" t="str">
            <v>List_Validation</v>
          </cell>
        </row>
        <row r="64">
          <cell r="A64" t="str">
            <v>Medium</v>
          </cell>
        </row>
        <row r="65">
          <cell r="A65" t="str">
            <v>Racial</v>
          </cell>
        </row>
        <row r="66">
          <cell r="A66" t="str">
            <v>Shield</v>
          </cell>
        </row>
      </sheetData>
      <sheetData sheetId="10"/>
      <sheetData sheetId="11">
        <row r="5">
          <cell r="A5" t="str">
            <v>Abjurer</v>
          </cell>
          <cell r="B5" t="str">
            <v>Arcane</v>
          </cell>
          <cell r="C5" t="b">
            <v>1</v>
          </cell>
          <cell r="D5">
            <v>9</v>
          </cell>
          <cell r="E5">
            <v>20</v>
          </cell>
          <cell r="F5" t="str">
            <v>Int</v>
          </cell>
          <cell r="G5" t="str">
            <v>Any</v>
          </cell>
          <cell r="H5" t="str">
            <v>+1</v>
          </cell>
          <cell r="I5">
            <v>111</v>
          </cell>
          <cell r="O5" t="str">
            <v>All</v>
          </cell>
          <cell r="AA5" t="str">
            <v>Clairsentience</v>
          </cell>
        </row>
        <row r="6">
          <cell r="A6" t="str">
            <v>Adept</v>
          </cell>
          <cell r="B6" t="str">
            <v>Divine</v>
          </cell>
          <cell r="C6" t="b">
            <v>1</v>
          </cell>
          <cell r="D6">
            <v>5</v>
          </cell>
          <cell r="E6">
            <v>20</v>
          </cell>
          <cell r="F6" t="str">
            <v>Wis</v>
          </cell>
          <cell r="G6" t="str">
            <v>All</v>
          </cell>
          <cell r="I6">
            <v>1</v>
          </cell>
          <cell r="O6" t="str">
            <v>Any</v>
          </cell>
          <cell r="AA6" t="str">
            <v>Metacreativity</v>
          </cell>
        </row>
        <row r="7">
          <cell r="A7" t="str">
            <v>Assassin (GR)</v>
          </cell>
          <cell r="B7" t="str">
            <v>Arcane</v>
          </cell>
          <cell r="C7" t="b">
            <v>0</v>
          </cell>
          <cell r="D7">
            <v>4</v>
          </cell>
          <cell r="E7">
            <v>20</v>
          </cell>
          <cell r="F7" t="str">
            <v>Int</v>
          </cell>
          <cell r="G7" t="str">
            <v>Any</v>
          </cell>
          <cell r="I7">
            <v>71</v>
          </cell>
          <cell r="O7" t="str">
            <v>Known</v>
          </cell>
          <cell r="AA7" t="str">
            <v>Psychokinesis</v>
          </cell>
        </row>
        <row r="8">
          <cell r="A8" t="str">
            <v>Assassin (WotC)</v>
          </cell>
          <cell r="B8" t="str">
            <v>Arcane</v>
          </cell>
          <cell r="C8" t="b">
            <v>0</v>
          </cell>
          <cell r="D8">
            <v>4</v>
          </cell>
          <cell r="E8">
            <v>10</v>
          </cell>
          <cell r="F8" t="str">
            <v>Int</v>
          </cell>
          <cell r="G8" t="str">
            <v>Any</v>
          </cell>
          <cell r="I8">
            <v>21</v>
          </cell>
          <cell r="AA8" t="str">
            <v>Psychometabolism</v>
          </cell>
        </row>
        <row r="9">
          <cell r="A9" t="str">
            <v>Bard (Monte Cook)</v>
          </cell>
          <cell r="B9" t="str">
            <v>Spellsong</v>
          </cell>
          <cell r="C9" t="b">
            <v>0</v>
          </cell>
          <cell r="D9">
            <v>3</v>
          </cell>
          <cell r="E9">
            <v>0</v>
          </cell>
          <cell r="F9" t="str">
            <v>Cha</v>
          </cell>
          <cell r="G9" t="str">
            <v>Known</v>
          </cell>
          <cell r="I9">
            <v>501</v>
          </cell>
          <cell r="AA9" t="str">
            <v>Psychoportation</v>
          </cell>
        </row>
        <row r="10">
          <cell r="A10" t="str">
            <v>Bard (WotC)</v>
          </cell>
          <cell r="B10" t="str">
            <v>Arcane</v>
          </cell>
          <cell r="C10" t="b">
            <v>1</v>
          </cell>
          <cell r="D10">
            <v>6</v>
          </cell>
          <cell r="E10">
            <v>20</v>
          </cell>
          <cell r="F10" t="str">
            <v>Cha</v>
          </cell>
          <cell r="G10" t="str">
            <v>Known</v>
          </cell>
          <cell r="I10">
            <v>31</v>
          </cell>
          <cell r="AA10" t="str">
            <v>Telepathy</v>
          </cell>
        </row>
        <row r="11">
          <cell r="A11" t="str">
            <v>Blackguard</v>
          </cell>
          <cell r="B11" t="str">
            <v>Divine</v>
          </cell>
          <cell r="C11" t="b">
            <v>0</v>
          </cell>
          <cell r="D11">
            <v>4</v>
          </cell>
          <cell r="E11">
            <v>10</v>
          </cell>
          <cell r="F11" t="str">
            <v>Wis</v>
          </cell>
          <cell r="G11" t="str">
            <v>All</v>
          </cell>
          <cell r="I11">
            <v>21</v>
          </cell>
        </row>
        <row r="12">
          <cell r="A12" t="str">
            <v>Bladesinger</v>
          </cell>
          <cell r="B12" t="str">
            <v>Arcane</v>
          </cell>
          <cell r="C12" t="b">
            <v>0</v>
          </cell>
          <cell r="D12">
            <v>4</v>
          </cell>
          <cell r="E12">
            <v>10</v>
          </cell>
          <cell r="F12" t="str">
            <v>Int</v>
          </cell>
          <cell r="G12" t="str">
            <v>Any</v>
          </cell>
          <cell r="I12">
            <v>211</v>
          </cell>
        </row>
        <row r="13">
          <cell r="A13" t="str">
            <v>Beast Handler</v>
          </cell>
          <cell r="B13" t="str">
            <v>Arcane</v>
          </cell>
          <cell r="C13" t="b">
            <v>0</v>
          </cell>
          <cell r="D13">
            <v>4</v>
          </cell>
          <cell r="E13">
            <v>10</v>
          </cell>
          <cell r="F13" t="str">
            <v>Cha</v>
          </cell>
          <cell r="G13" t="str">
            <v>Known</v>
          </cell>
          <cell r="I13">
            <v>291</v>
          </cell>
        </row>
        <row r="14">
          <cell r="A14" t="str">
            <v>Cleric</v>
          </cell>
          <cell r="B14" t="str">
            <v>Divine</v>
          </cell>
          <cell r="C14" t="b">
            <v>1</v>
          </cell>
          <cell r="D14">
            <v>9</v>
          </cell>
          <cell r="E14">
            <v>20</v>
          </cell>
          <cell r="F14" t="str">
            <v>Wis</v>
          </cell>
          <cell r="G14" t="str">
            <v>All</v>
          </cell>
          <cell r="H14" t="str">
            <v>+1</v>
          </cell>
          <cell r="I14">
            <v>51</v>
          </cell>
        </row>
        <row r="15">
          <cell r="A15" t="str">
            <v>Conjurer</v>
          </cell>
          <cell r="B15" t="str">
            <v>Arcane</v>
          </cell>
          <cell r="C15" t="b">
            <v>1</v>
          </cell>
          <cell r="D15">
            <v>9</v>
          </cell>
          <cell r="E15">
            <v>20</v>
          </cell>
          <cell r="F15" t="str">
            <v>Int</v>
          </cell>
          <cell r="G15" t="str">
            <v>Any</v>
          </cell>
          <cell r="H15" t="str">
            <v>+1</v>
          </cell>
          <cell r="I15">
            <v>111</v>
          </cell>
        </row>
        <row r="16">
          <cell r="A16" t="str">
            <v>Consecrated Harrier</v>
          </cell>
          <cell r="B16" t="str">
            <v>Divine</v>
          </cell>
          <cell r="C16" t="b">
            <v>0</v>
          </cell>
          <cell r="D16">
            <v>5</v>
          </cell>
          <cell r="E16">
            <v>10</v>
          </cell>
          <cell r="F16" t="str">
            <v>Wis</v>
          </cell>
          <cell r="G16" t="str">
            <v>All</v>
          </cell>
          <cell r="I16">
            <v>151</v>
          </cell>
        </row>
        <row r="17">
          <cell r="A17" t="str">
            <v>Death Knight</v>
          </cell>
          <cell r="B17" t="str">
            <v>Divine</v>
          </cell>
          <cell r="C17" t="b">
            <v>1</v>
          </cell>
          <cell r="D17">
            <v>4</v>
          </cell>
          <cell r="E17">
            <v>20</v>
          </cell>
          <cell r="F17" t="str">
            <v>Cha</v>
          </cell>
          <cell r="G17" t="str">
            <v>All</v>
          </cell>
          <cell r="I17">
            <v>311</v>
          </cell>
        </row>
        <row r="18">
          <cell r="A18" t="str">
            <v>Diviner</v>
          </cell>
          <cell r="B18" t="str">
            <v>Arcane</v>
          </cell>
          <cell r="C18" t="b">
            <v>1</v>
          </cell>
          <cell r="D18">
            <v>9</v>
          </cell>
          <cell r="E18">
            <v>20</v>
          </cell>
          <cell r="F18" t="str">
            <v>Int</v>
          </cell>
          <cell r="G18" t="str">
            <v>Any</v>
          </cell>
          <cell r="H18" t="str">
            <v>+1</v>
          </cell>
          <cell r="I18">
            <v>111</v>
          </cell>
        </row>
        <row r="19">
          <cell r="A19" t="str">
            <v>Druid</v>
          </cell>
          <cell r="B19" t="str">
            <v>Divine</v>
          </cell>
          <cell r="C19" t="b">
            <v>1</v>
          </cell>
          <cell r="D19">
            <v>9</v>
          </cell>
          <cell r="E19">
            <v>20</v>
          </cell>
          <cell r="F19" t="str">
            <v>Wis</v>
          </cell>
          <cell r="G19" t="str">
            <v>All</v>
          </cell>
          <cell r="I19">
            <v>51</v>
          </cell>
        </row>
        <row r="20">
          <cell r="A20" t="str">
            <v>Eldritch Master</v>
          </cell>
          <cell r="B20" t="str">
            <v>Arcane</v>
          </cell>
          <cell r="C20" t="b">
            <v>0</v>
          </cell>
          <cell r="D20">
            <v>5</v>
          </cell>
          <cell r="E20">
            <v>10</v>
          </cell>
          <cell r="F20" t="str">
            <v>Cha</v>
          </cell>
          <cell r="G20" t="str">
            <v>Any</v>
          </cell>
          <cell r="I20">
            <v>141</v>
          </cell>
        </row>
        <row r="21">
          <cell r="A21" t="str">
            <v>Enchanter</v>
          </cell>
          <cell r="B21" t="str">
            <v>Arcane</v>
          </cell>
          <cell r="C21" t="b">
            <v>1</v>
          </cell>
          <cell r="D21">
            <v>9</v>
          </cell>
          <cell r="E21">
            <v>20</v>
          </cell>
          <cell r="F21" t="str">
            <v>Int</v>
          </cell>
          <cell r="G21" t="str">
            <v>Any</v>
          </cell>
          <cell r="H21" t="str">
            <v>+1</v>
          </cell>
          <cell r="I21">
            <v>111</v>
          </cell>
        </row>
        <row r="22">
          <cell r="A22" t="str">
            <v>Evoker</v>
          </cell>
          <cell r="B22" t="str">
            <v>Arcane</v>
          </cell>
          <cell r="C22" t="b">
            <v>1</v>
          </cell>
          <cell r="D22">
            <v>9</v>
          </cell>
          <cell r="E22">
            <v>20</v>
          </cell>
          <cell r="F22" t="str">
            <v>Int</v>
          </cell>
          <cell r="G22" t="str">
            <v>Any</v>
          </cell>
          <cell r="H22" t="str">
            <v>+1</v>
          </cell>
          <cell r="I22">
            <v>111</v>
          </cell>
        </row>
        <row r="23">
          <cell r="A23" t="str">
            <v>Fiend Slayer</v>
          </cell>
          <cell r="B23" t="str">
            <v>Divine</v>
          </cell>
          <cell r="C23" t="b">
            <v>0</v>
          </cell>
          <cell r="D23">
            <v>4</v>
          </cell>
          <cell r="E23">
            <v>10</v>
          </cell>
          <cell r="F23" t="str">
            <v>Cha</v>
          </cell>
          <cell r="G23" t="str">
            <v>All</v>
          </cell>
          <cell r="I23">
            <v>241</v>
          </cell>
        </row>
        <row r="24">
          <cell r="A24" t="str">
            <v>Flame Steward</v>
          </cell>
          <cell r="B24" t="str">
            <v>Divine</v>
          </cell>
          <cell r="C24" t="b">
            <v>0</v>
          </cell>
          <cell r="D24">
            <v>5</v>
          </cell>
          <cell r="E24">
            <v>10</v>
          </cell>
          <cell r="F24" t="str">
            <v>Wis</v>
          </cell>
          <cell r="G24" t="str">
            <v>All</v>
          </cell>
          <cell r="I24">
            <v>171</v>
          </cell>
        </row>
        <row r="25">
          <cell r="A25" t="str">
            <v>Harper Scout</v>
          </cell>
          <cell r="B25" t="str">
            <v>Arcane</v>
          </cell>
          <cell r="C25" t="b">
            <v>0</v>
          </cell>
          <cell r="D25">
            <v>3</v>
          </cell>
          <cell r="E25">
            <v>5</v>
          </cell>
          <cell r="F25" t="str">
            <v>Cha</v>
          </cell>
          <cell r="G25" t="str">
            <v>Any</v>
          </cell>
          <cell r="I25">
            <v>21</v>
          </cell>
        </row>
        <row r="26">
          <cell r="A26" t="str">
            <v>Herald</v>
          </cell>
          <cell r="B26" t="str">
            <v>Arcane</v>
          </cell>
          <cell r="C26" t="b">
            <v>1</v>
          </cell>
          <cell r="D26">
            <v>4</v>
          </cell>
          <cell r="E26">
            <v>10</v>
          </cell>
          <cell r="F26" t="str">
            <v>Cha</v>
          </cell>
          <cell r="G26" t="str">
            <v>Known</v>
          </cell>
          <cell r="I26">
            <v>131</v>
          </cell>
        </row>
        <row r="27">
          <cell r="A27" t="str">
            <v>Holy Liberator</v>
          </cell>
          <cell r="B27" t="str">
            <v>Divine</v>
          </cell>
          <cell r="C27" t="b">
            <v>0</v>
          </cell>
          <cell r="D27">
            <v>4</v>
          </cell>
          <cell r="E27">
            <v>10</v>
          </cell>
          <cell r="F27" t="str">
            <v>Wis</v>
          </cell>
          <cell r="G27" t="str">
            <v>All</v>
          </cell>
          <cell r="I27">
            <v>21</v>
          </cell>
        </row>
        <row r="28">
          <cell r="A28" t="str">
            <v>Hunter of the Dead (DotF)</v>
          </cell>
          <cell r="B28" t="str">
            <v>Divine</v>
          </cell>
          <cell r="C28" t="b">
            <v>0</v>
          </cell>
          <cell r="D28">
            <v>4</v>
          </cell>
          <cell r="E28">
            <v>10</v>
          </cell>
          <cell r="F28" t="str">
            <v>Wis</v>
          </cell>
          <cell r="G28" t="str">
            <v>All</v>
          </cell>
          <cell r="I28">
            <v>21</v>
          </cell>
        </row>
        <row r="29">
          <cell r="A29" t="str">
            <v>Hunter of the Dead (Dragon Mag)</v>
          </cell>
          <cell r="B29" t="str">
            <v>Divine</v>
          </cell>
          <cell r="C29" t="b">
            <v>0</v>
          </cell>
          <cell r="D29">
            <v>4</v>
          </cell>
          <cell r="E29">
            <v>10</v>
          </cell>
          <cell r="F29" t="str">
            <v>Wis</v>
          </cell>
          <cell r="G29" t="str">
            <v>All</v>
          </cell>
          <cell r="I29">
            <v>21</v>
          </cell>
        </row>
        <row r="30">
          <cell r="A30" t="str">
            <v>Illusionist</v>
          </cell>
          <cell r="B30" t="str">
            <v>Arcane</v>
          </cell>
          <cell r="C30" t="b">
            <v>1</v>
          </cell>
          <cell r="D30">
            <v>9</v>
          </cell>
          <cell r="E30">
            <v>20</v>
          </cell>
          <cell r="F30" t="str">
            <v>Int</v>
          </cell>
          <cell r="G30" t="str">
            <v>Any</v>
          </cell>
          <cell r="H30" t="str">
            <v>+1</v>
          </cell>
          <cell r="I30">
            <v>111</v>
          </cell>
        </row>
        <row r="31">
          <cell r="A31" t="str">
            <v>Knight Chaplain</v>
          </cell>
          <cell r="B31" t="str">
            <v>Arcane</v>
          </cell>
          <cell r="C31" t="b">
            <v>1</v>
          </cell>
          <cell r="D31">
            <v>5</v>
          </cell>
          <cell r="E31">
            <v>10</v>
          </cell>
          <cell r="F31" t="str">
            <v>Int</v>
          </cell>
          <cell r="G31" t="str">
            <v>Any</v>
          </cell>
          <cell r="I31">
            <v>301</v>
          </cell>
        </row>
        <row r="32">
          <cell r="A32" t="str">
            <v>Knight of the Black Forge</v>
          </cell>
          <cell r="B32" t="str">
            <v>Divine</v>
          </cell>
          <cell r="C32" t="b">
            <v>0</v>
          </cell>
          <cell r="D32">
            <v>4</v>
          </cell>
          <cell r="E32">
            <v>10</v>
          </cell>
          <cell r="F32" t="str">
            <v>Wis</v>
          </cell>
          <cell r="G32" t="str">
            <v>All</v>
          </cell>
          <cell r="I32">
            <v>21</v>
          </cell>
        </row>
        <row r="33">
          <cell r="A33" t="str">
            <v>Knight of the Chalice</v>
          </cell>
          <cell r="B33" t="str">
            <v>Divine</v>
          </cell>
          <cell r="C33" t="b">
            <v>0</v>
          </cell>
          <cell r="D33">
            <v>4</v>
          </cell>
          <cell r="E33">
            <v>10</v>
          </cell>
          <cell r="F33" t="str">
            <v>Wis</v>
          </cell>
          <cell r="G33" t="str">
            <v>All</v>
          </cell>
          <cell r="I33">
            <v>21</v>
          </cell>
        </row>
        <row r="34">
          <cell r="A34" t="str">
            <v>Knight of the Middle Circle</v>
          </cell>
          <cell r="B34" t="str">
            <v>Divine</v>
          </cell>
          <cell r="C34" t="b">
            <v>0</v>
          </cell>
          <cell r="D34">
            <v>3</v>
          </cell>
          <cell r="E34">
            <v>10</v>
          </cell>
          <cell r="F34" t="str">
            <v>Wis</v>
          </cell>
          <cell r="G34" t="str">
            <v>All</v>
          </cell>
          <cell r="I34">
            <v>161</v>
          </cell>
        </row>
        <row r="35">
          <cell r="A35" t="str">
            <v>Necromancer (GR)</v>
          </cell>
          <cell r="B35" t="str">
            <v>Arcane</v>
          </cell>
          <cell r="C35" t="b">
            <v>1</v>
          </cell>
          <cell r="D35">
            <v>9</v>
          </cell>
          <cell r="E35">
            <v>20</v>
          </cell>
          <cell r="F35" t="str">
            <v>Int</v>
          </cell>
          <cell r="G35" t="str">
            <v>Any</v>
          </cell>
          <cell r="I35">
            <v>271</v>
          </cell>
        </row>
        <row r="36">
          <cell r="A36" t="str">
            <v>Necromancer (WotC)</v>
          </cell>
          <cell r="B36" t="str">
            <v>Arcane</v>
          </cell>
          <cell r="C36" t="b">
            <v>1</v>
          </cell>
          <cell r="D36">
            <v>9</v>
          </cell>
          <cell r="E36">
            <v>20</v>
          </cell>
          <cell r="F36" t="str">
            <v>Int</v>
          </cell>
          <cell r="G36" t="str">
            <v>Any</v>
          </cell>
          <cell r="H36" t="str">
            <v>+1</v>
          </cell>
          <cell r="I36">
            <v>111</v>
          </cell>
        </row>
        <row r="37">
          <cell r="A37" t="str">
            <v>Paladin</v>
          </cell>
          <cell r="B37" t="str">
            <v>Divine</v>
          </cell>
          <cell r="C37" t="b">
            <v>0</v>
          </cell>
          <cell r="D37">
            <v>4</v>
          </cell>
          <cell r="E37">
            <v>20</v>
          </cell>
          <cell r="F37" t="str">
            <v>Wis</v>
          </cell>
          <cell r="G37" t="str">
            <v>All</v>
          </cell>
          <cell r="I37">
            <v>71</v>
          </cell>
        </row>
        <row r="38">
          <cell r="A38" t="str">
            <v>Psion - Egoist</v>
          </cell>
          <cell r="B38" t="str">
            <v>Psionic</v>
          </cell>
          <cell r="C38" t="b">
            <v>1</v>
          </cell>
          <cell r="D38">
            <v>9</v>
          </cell>
          <cell r="E38">
            <v>20</v>
          </cell>
          <cell r="F38" t="str">
            <v>Str</v>
          </cell>
          <cell r="G38" t="str">
            <v>Known</v>
          </cell>
          <cell r="H38" t="str">
            <v>+d</v>
          </cell>
          <cell r="I38">
            <v>401</v>
          </cell>
        </row>
        <row r="39">
          <cell r="A39" t="str">
            <v>Psion - Nomad</v>
          </cell>
          <cell r="B39" t="str">
            <v>Psionic</v>
          </cell>
          <cell r="C39" t="b">
            <v>1</v>
          </cell>
          <cell r="D39">
            <v>9</v>
          </cell>
          <cell r="E39">
            <v>20</v>
          </cell>
          <cell r="F39" t="str">
            <v>Dex</v>
          </cell>
          <cell r="G39" t="str">
            <v>Known</v>
          </cell>
          <cell r="H39" t="str">
            <v>+d</v>
          </cell>
          <cell r="I39">
            <v>401</v>
          </cell>
        </row>
        <row r="40">
          <cell r="A40" t="str">
            <v>Psion - Savant</v>
          </cell>
          <cell r="B40" t="str">
            <v>Psionic</v>
          </cell>
          <cell r="C40" t="b">
            <v>1</v>
          </cell>
          <cell r="D40">
            <v>9</v>
          </cell>
          <cell r="E40">
            <v>20</v>
          </cell>
          <cell r="F40" t="str">
            <v>Con</v>
          </cell>
          <cell r="G40" t="str">
            <v>Known</v>
          </cell>
          <cell r="H40" t="str">
            <v>+d</v>
          </cell>
          <cell r="I40">
            <v>401</v>
          </cell>
        </row>
        <row r="41">
          <cell r="A41" t="str">
            <v>Psion - Seer</v>
          </cell>
          <cell r="B41" t="str">
            <v>Psionic</v>
          </cell>
          <cell r="C41" t="b">
            <v>1</v>
          </cell>
          <cell r="D41">
            <v>9</v>
          </cell>
          <cell r="E41">
            <v>20</v>
          </cell>
          <cell r="F41" t="str">
            <v>Wis</v>
          </cell>
          <cell r="G41" t="str">
            <v>Known</v>
          </cell>
          <cell r="H41" t="str">
            <v>+d</v>
          </cell>
          <cell r="I41">
            <v>401</v>
          </cell>
        </row>
        <row r="42">
          <cell r="A42" t="str">
            <v>Psion - Shaper</v>
          </cell>
          <cell r="B42" t="str">
            <v>Psionic</v>
          </cell>
          <cell r="C42" t="b">
            <v>1</v>
          </cell>
          <cell r="D42">
            <v>9</v>
          </cell>
          <cell r="E42">
            <v>20</v>
          </cell>
          <cell r="F42" t="str">
            <v>Int</v>
          </cell>
          <cell r="G42" t="str">
            <v>Known</v>
          </cell>
          <cell r="H42" t="str">
            <v>+d</v>
          </cell>
          <cell r="I42">
            <v>401</v>
          </cell>
        </row>
        <row r="43">
          <cell r="A43" t="str">
            <v>Psion - Telepath</v>
          </cell>
          <cell r="B43" t="str">
            <v>Psionic</v>
          </cell>
          <cell r="C43" t="b">
            <v>1</v>
          </cell>
          <cell r="D43">
            <v>9</v>
          </cell>
          <cell r="E43">
            <v>20</v>
          </cell>
          <cell r="F43" t="str">
            <v>Cha</v>
          </cell>
          <cell r="G43" t="str">
            <v>Known</v>
          </cell>
          <cell r="H43" t="str">
            <v>+d</v>
          </cell>
          <cell r="I43">
            <v>401</v>
          </cell>
        </row>
        <row r="44">
          <cell r="A44" t="str">
            <v>Psychic Warrior</v>
          </cell>
          <cell r="B44" t="str">
            <v>Psionic</v>
          </cell>
          <cell r="C44" t="b">
            <v>1</v>
          </cell>
          <cell r="D44">
            <v>6</v>
          </cell>
          <cell r="E44">
            <v>20</v>
          </cell>
          <cell r="F44" t="str">
            <v>No ?</v>
          </cell>
          <cell r="G44" t="str">
            <v>Known</v>
          </cell>
          <cell r="I44">
            <v>421</v>
          </cell>
        </row>
        <row r="45">
          <cell r="A45" t="str">
            <v>Rage Mage</v>
          </cell>
          <cell r="B45" t="str">
            <v>Arcane</v>
          </cell>
          <cell r="C45" t="b">
            <v>0</v>
          </cell>
          <cell r="D45">
            <v>4</v>
          </cell>
          <cell r="E45">
            <v>10</v>
          </cell>
          <cell r="F45" t="str">
            <v>Cha</v>
          </cell>
          <cell r="G45" t="str">
            <v>Any</v>
          </cell>
          <cell r="I45">
            <v>21</v>
          </cell>
        </row>
        <row r="46">
          <cell r="A46" t="str">
            <v>Ranger</v>
          </cell>
          <cell r="B46" t="str">
            <v>Divine</v>
          </cell>
          <cell r="C46" t="b">
            <v>0</v>
          </cell>
          <cell r="D46">
            <v>4</v>
          </cell>
          <cell r="E46">
            <v>10</v>
          </cell>
          <cell r="F46" t="str">
            <v>Wis</v>
          </cell>
          <cell r="G46" t="str">
            <v>All</v>
          </cell>
          <cell r="I46">
            <v>71</v>
          </cell>
        </row>
        <row r="47">
          <cell r="A47" t="str">
            <v>Ranger (Monte Cook)</v>
          </cell>
          <cell r="B47" t="str">
            <v>Divine</v>
          </cell>
          <cell r="C47" t="b">
            <v>0</v>
          </cell>
          <cell r="D47">
            <v>4</v>
          </cell>
          <cell r="E47">
            <v>20</v>
          </cell>
          <cell r="F47" t="str">
            <v>Wis</v>
          </cell>
          <cell r="G47" t="str">
            <v>All</v>
          </cell>
          <cell r="I47">
            <v>191</v>
          </cell>
        </row>
        <row r="48">
          <cell r="A48" t="str">
            <v>Sacred Fist</v>
          </cell>
          <cell r="B48" t="str">
            <v>Arcane</v>
          </cell>
          <cell r="C48" t="b">
            <v>0</v>
          </cell>
          <cell r="D48">
            <v>4</v>
          </cell>
          <cell r="E48">
            <v>10</v>
          </cell>
          <cell r="F48" t="str">
            <v>Wis</v>
          </cell>
          <cell r="G48" t="str">
            <v>Any</v>
          </cell>
          <cell r="I48">
            <v>21</v>
          </cell>
        </row>
        <row r="49">
          <cell r="A49" t="str">
            <v>Sentinel</v>
          </cell>
          <cell r="B49" t="str">
            <v>Divine</v>
          </cell>
          <cell r="C49" t="b">
            <v>0</v>
          </cell>
          <cell r="D49">
            <v>4</v>
          </cell>
          <cell r="E49">
            <v>20</v>
          </cell>
          <cell r="F49" t="str">
            <v>Wis</v>
          </cell>
          <cell r="G49" t="str">
            <v>All</v>
          </cell>
          <cell r="I49">
            <v>71</v>
          </cell>
        </row>
        <row r="50">
          <cell r="A50" t="str">
            <v>Shaman (WotC)</v>
          </cell>
          <cell r="B50" t="str">
            <v>Divine</v>
          </cell>
          <cell r="C50" t="b">
            <v>1</v>
          </cell>
          <cell r="D50">
            <v>9</v>
          </cell>
          <cell r="E50">
            <v>20</v>
          </cell>
          <cell r="F50" t="str">
            <v>Wis</v>
          </cell>
          <cell r="G50" t="str">
            <v>All</v>
          </cell>
          <cell r="H50" t="str">
            <v>+1</v>
          </cell>
          <cell r="I50">
            <v>51</v>
          </cell>
        </row>
        <row r="51">
          <cell r="A51" t="str">
            <v>Shugenja (AEG)</v>
          </cell>
          <cell r="B51" t="str">
            <v>Divine</v>
          </cell>
          <cell r="C51" t="b">
            <v>1</v>
          </cell>
          <cell r="D51">
            <v>9</v>
          </cell>
          <cell r="E51">
            <v>20</v>
          </cell>
          <cell r="F51" t="str">
            <v>Cha</v>
          </cell>
          <cell r="G51" t="str">
            <v>Known</v>
          </cell>
          <cell r="H51" t="str">
            <v>+s</v>
          </cell>
          <cell r="I51">
            <v>251</v>
          </cell>
        </row>
        <row r="52">
          <cell r="A52" t="str">
            <v>Shugenja (Air) (AEG)</v>
          </cell>
          <cell r="B52" t="str">
            <v>Divine</v>
          </cell>
          <cell r="C52" t="b">
            <v>1</v>
          </cell>
          <cell r="D52">
            <v>9</v>
          </cell>
          <cell r="E52">
            <v>20</v>
          </cell>
          <cell r="F52" t="str">
            <v>Cha</v>
          </cell>
          <cell r="G52" t="str">
            <v>Known</v>
          </cell>
          <cell r="H52" t="str">
            <v>+s</v>
          </cell>
          <cell r="I52">
            <v>251</v>
          </cell>
        </row>
        <row r="53">
          <cell r="A53" t="str">
            <v>Shugenja (Earth) (AEG)</v>
          </cell>
          <cell r="B53" t="str">
            <v>Divine</v>
          </cell>
          <cell r="C53" t="b">
            <v>1</v>
          </cell>
          <cell r="D53">
            <v>9</v>
          </cell>
          <cell r="E53">
            <v>20</v>
          </cell>
          <cell r="F53" t="str">
            <v>Con</v>
          </cell>
          <cell r="G53" t="str">
            <v>Known</v>
          </cell>
          <cell r="H53" t="str">
            <v>+s</v>
          </cell>
          <cell r="I53">
            <v>251</v>
          </cell>
        </row>
        <row r="54">
          <cell r="A54" t="str">
            <v>Shugenja (Fire) (AEG)</v>
          </cell>
          <cell r="B54" t="str">
            <v>Divine</v>
          </cell>
          <cell r="C54" t="b">
            <v>1</v>
          </cell>
          <cell r="D54">
            <v>9</v>
          </cell>
          <cell r="E54">
            <v>20</v>
          </cell>
          <cell r="F54" t="str">
            <v>Int</v>
          </cell>
          <cell r="G54" t="str">
            <v>Known</v>
          </cell>
          <cell r="H54" t="str">
            <v>+s</v>
          </cell>
          <cell r="I54">
            <v>251</v>
          </cell>
        </row>
        <row r="55">
          <cell r="A55" t="str">
            <v>Shugenja (Water) (AEG)</v>
          </cell>
          <cell r="B55" t="str">
            <v>Divine</v>
          </cell>
          <cell r="C55" t="b">
            <v>1</v>
          </cell>
          <cell r="D55">
            <v>9</v>
          </cell>
          <cell r="E55">
            <v>20</v>
          </cell>
          <cell r="F55" t="str">
            <v>Wis</v>
          </cell>
          <cell r="G55" t="str">
            <v>Known</v>
          </cell>
          <cell r="H55" t="str">
            <v>+s</v>
          </cell>
          <cell r="I55">
            <v>251</v>
          </cell>
        </row>
        <row r="56">
          <cell r="A56" t="str">
            <v>Shugenja (WotC)</v>
          </cell>
          <cell r="B56" t="str">
            <v>Divine</v>
          </cell>
          <cell r="C56" t="b">
            <v>1</v>
          </cell>
          <cell r="D56">
            <v>9</v>
          </cell>
          <cell r="E56">
            <v>20</v>
          </cell>
          <cell r="F56" t="str">
            <v>Cha</v>
          </cell>
          <cell r="G56" t="str">
            <v>Known</v>
          </cell>
          <cell r="H56" t="str">
            <v>+s</v>
          </cell>
          <cell r="I56">
            <v>251</v>
          </cell>
        </row>
        <row r="57">
          <cell r="A57" t="str">
            <v>Sinker</v>
          </cell>
          <cell r="B57" t="str">
            <v>Arcane</v>
          </cell>
          <cell r="C57" t="b">
            <v>0</v>
          </cell>
          <cell r="D57">
            <v>2</v>
          </cell>
          <cell r="E57">
            <v>10</v>
          </cell>
          <cell r="F57" t="str">
            <v>Int</v>
          </cell>
          <cell r="G57" t="str">
            <v>Any</v>
          </cell>
          <cell r="I57">
            <v>221</v>
          </cell>
        </row>
        <row r="58">
          <cell r="A58" t="str">
            <v>Sohei</v>
          </cell>
          <cell r="B58" t="str">
            <v>Divine</v>
          </cell>
          <cell r="C58" t="b">
            <v>0</v>
          </cell>
          <cell r="D58">
            <v>9</v>
          </cell>
          <cell r="E58">
            <v>20</v>
          </cell>
          <cell r="F58" t="str">
            <v>Wis</v>
          </cell>
          <cell r="G58" t="str">
            <v>All</v>
          </cell>
          <cell r="I58">
            <v>71</v>
          </cell>
        </row>
        <row r="59">
          <cell r="A59" t="str">
            <v>Sorcerer (Monte Cook)</v>
          </cell>
          <cell r="B59" t="str">
            <v>Arcane</v>
          </cell>
          <cell r="C59" t="b">
            <v>1</v>
          </cell>
          <cell r="D59">
            <v>9</v>
          </cell>
          <cell r="E59">
            <v>20</v>
          </cell>
          <cell r="F59" t="str">
            <v>Cha</v>
          </cell>
          <cell r="G59" t="str">
            <v>Known</v>
          </cell>
          <cell r="I59">
            <v>91</v>
          </cell>
        </row>
        <row r="60">
          <cell r="A60" t="str">
            <v>Sorcerer (WotC)</v>
          </cell>
          <cell r="B60" t="str">
            <v>Arcane</v>
          </cell>
          <cell r="C60" t="b">
            <v>1</v>
          </cell>
          <cell r="D60">
            <v>9</v>
          </cell>
          <cell r="E60">
            <v>20</v>
          </cell>
          <cell r="F60" t="str">
            <v>Cha</v>
          </cell>
          <cell r="G60" t="str">
            <v>Known</v>
          </cell>
          <cell r="I60">
            <v>91</v>
          </cell>
        </row>
        <row r="61">
          <cell r="A61" t="str">
            <v>Taker</v>
          </cell>
          <cell r="B61" t="str">
            <v>Arcane</v>
          </cell>
          <cell r="C61" t="b">
            <v>0</v>
          </cell>
          <cell r="D61">
            <v>4</v>
          </cell>
          <cell r="E61">
            <v>10</v>
          </cell>
          <cell r="F61" t="str">
            <v>Int</v>
          </cell>
          <cell r="G61" t="str">
            <v>Any</v>
          </cell>
          <cell r="I61">
            <v>231</v>
          </cell>
        </row>
        <row r="62">
          <cell r="A62" t="str">
            <v>Templar</v>
          </cell>
          <cell r="B62" t="str">
            <v>Divine</v>
          </cell>
          <cell r="C62" t="b">
            <v>0</v>
          </cell>
          <cell r="D62">
            <v>4</v>
          </cell>
          <cell r="E62">
            <v>10</v>
          </cell>
          <cell r="F62" t="str">
            <v>Wis</v>
          </cell>
          <cell r="G62" t="str">
            <v>All</v>
          </cell>
          <cell r="I62">
            <v>21</v>
          </cell>
        </row>
        <row r="63">
          <cell r="A63" t="str">
            <v>Thaumaturge</v>
          </cell>
          <cell r="B63" t="str">
            <v>Divine</v>
          </cell>
          <cell r="C63" t="b">
            <v>0</v>
          </cell>
          <cell r="D63">
            <v>9</v>
          </cell>
          <cell r="E63">
            <v>20</v>
          </cell>
          <cell r="F63" t="str">
            <v>Cha</v>
          </cell>
          <cell r="G63" t="str">
            <v>All</v>
          </cell>
          <cell r="H63" t="str">
            <v>+1</v>
          </cell>
          <cell r="I63">
            <v>51</v>
          </cell>
        </row>
        <row r="64">
          <cell r="A64" t="str">
            <v>Transmuter</v>
          </cell>
          <cell r="B64" t="str">
            <v>Arcane</v>
          </cell>
          <cell r="C64" t="b">
            <v>1</v>
          </cell>
          <cell r="D64">
            <v>9</v>
          </cell>
          <cell r="E64">
            <v>20</v>
          </cell>
          <cell r="F64" t="str">
            <v>Int</v>
          </cell>
          <cell r="G64" t="str">
            <v>Any</v>
          </cell>
          <cell r="H64" t="str">
            <v>+1</v>
          </cell>
          <cell r="I64">
            <v>111</v>
          </cell>
        </row>
        <row r="65">
          <cell r="A65" t="str">
            <v>Truth Seeker (Arcane)</v>
          </cell>
          <cell r="B65" t="str">
            <v>Arcane</v>
          </cell>
          <cell r="C65" t="b">
            <v>1</v>
          </cell>
          <cell r="D65">
            <v>4</v>
          </cell>
          <cell r="E65">
            <v>10</v>
          </cell>
          <cell r="F65" t="str">
            <v>Cha</v>
          </cell>
          <cell r="G65" t="str">
            <v>Known</v>
          </cell>
          <cell r="I65">
            <v>181</v>
          </cell>
        </row>
        <row r="66">
          <cell r="A66" t="str">
            <v>Truth Seeker (Psionic)</v>
          </cell>
          <cell r="B66" t="str">
            <v>Psionic</v>
          </cell>
          <cell r="C66" t="b">
            <v>1</v>
          </cell>
          <cell r="D66">
            <v>4</v>
          </cell>
          <cell r="E66">
            <v>10</v>
          </cell>
          <cell r="F66" t="str">
            <v>No ?</v>
          </cell>
          <cell r="G66" t="str">
            <v>Known</v>
          </cell>
          <cell r="I66">
            <v>441</v>
          </cell>
        </row>
        <row r="67">
          <cell r="A67" t="str">
            <v>Wizard</v>
          </cell>
          <cell r="B67" t="str">
            <v>Arcane</v>
          </cell>
          <cell r="C67" t="b">
            <v>1</v>
          </cell>
          <cell r="D67">
            <v>9</v>
          </cell>
          <cell r="E67">
            <v>20</v>
          </cell>
          <cell r="F67" t="str">
            <v>Int</v>
          </cell>
          <cell r="G67" t="str">
            <v>Any</v>
          </cell>
          <cell r="I67">
            <v>111</v>
          </cell>
        </row>
        <row r="68">
          <cell r="A68" t="str">
            <v>Wu Jen</v>
          </cell>
          <cell r="B68" t="str">
            <v>Arcane</v>
          </cell>
          <cell r="C68" t="b">
            <v>1</v>
          </cell>
          <cell r="D68">
            <v>9</v>
          </cell>
          <cell r="E68">
            <v>20</v>
          </cell>
          <cell r="F68" t="str">
            <v>Int</v>
          </cell>
          <cell r="G68" t="str">
            <v>Any</v>
          </cell>
          <cell r="I68">
            <v>111</v>
          </cell>
        </row>
        <row r="76">
          <cell r="B76">
            <v>1</v>
          </cell>
          <cell r="C76">
            <v>3</v>
          </cell>
          <cell r="D76">
            <v>1</v>
          </cell>
          <cell r="W76">
            <v>0</v>
          </cell>
        </row>
        <row r="77">
          <cell r="B77">
            <v>2</v>
          </cell>
          <cell r="C77">
            <v>3</v>
          </cell>
          <cell r="D77">
            <v>1</v>
          </cell>
          <cell r="W77">
            <v>0</v>
          </cell>
        </row>
        <row r="78">
          <cell r="B78">
            <v>3</v>
          </cell>
          <cell r="C78">
            <v>3</v>
          </cell>
          <cell r="D78">
            <v>2</v>
          </cell>
          <cell r="W78">
            <v>0</v>
          </cell>
        </row>
        <row r="79">
          <cell r="B79">
            <v>4</v>
          </cell>
          <cell r="C79">
            <v>3</v>
          </cell>
          <cell r="D79">
            <v>2</v>
          </cell>
          <cell r="E79">
            <v>0</v>
          </cell>
          <cell r="W79">
            <v>0</v>
          </cell>
        </row>
        <row r="80">
          <cell r="B80">
            <v>5</v>
          </cell>
          <cell r="C80">
            <v>3</v>
          </cell>
          <cell r="D80">
            <v>2</v>
          </cell>
          <cell r="E80">
            <v>1</v>
          </cell>
          <cell r="W80">
            <v>0</v>
          </cell>
        </row>
        <row r="81">
          <cell r="B81">
            <v>6</v>
          </cell>
          <cell r="C81">
            <v>3</v>
          </cell>
          <cell r="D81">
            <v>2</v>
          </cell>
          <cell r="E81">
            <v>1</v>
          </cell>
          <cell r="W81">
            <v>0</v>
          </cell>
        </row>
        <row r="82">
          <cell r="B82">
            <v>7</v>
          </cell>
          <cell r="C82">
            <v>3</v>
          </cell>
          <cell r="D82">
            <v>3</v>
          </cell>
          <cell r="E82">
            <v>2</v>
          </cell>
          <cell r="W82">
            <v>0</v>
          </cell>
        </row>
        <row r="83">
          <cell r="B83">
            <v>8</v>
          </cell>
          <cell r="C83">
            <v>3</v>
          </cell>
          <cell r="D83">
            <v>3</v>
          </cell>
          <cell r="E83">
            <v>2</v>
          </cell>
          <cell r="F83">
            <v>0</v>
          </cell>
          <cell r="W83">
            <v>0</v>
          </cell>
        </row>
        <row r="84">
          <cell r="B84">
            <v>9</v>
          </cell>
          <cell r="C84">
            <v>3</v>
          </cell>
          <cell r="D84">
            <v>3</v>
          </cell>
          <cell r="E84">
            <v>2</v>
          </cell>
          <cell r="F84">
            <v>1</v>
          </cell>
          <cell r="W84">
            <v>0</v>
          </cell>
        </row>
        <row r="85">
          <cell r="B85">
            <v>10</v>
          </cell>
          <cell r="C85">
            <v>3</v>
          </cell>
          <cell r="D85">
            <v>3</v>
          </cell>
          <cell r="E85">
            <v>2</v>
          </cell>
          <cell r="F85">
            <v>1</v>
          </cell>
          <cell r="W85">
            <v>0</v>
          </cell>
        </row>
        <row r="86">
          <cell r="B86">
            <v>11</v>
          </cell>
          <cell r="C86">
            <v>3</v>
          </cell>
          <cell r="D86">
            <v>3</v>
          </cell>
          <cell r="E86">
            <v>3</v>
          </cell>
          <cell r="F86">
            <v>2</v>
          </cell>
          <cell r="W86">
            <v>0</v>
          </cell>
        </row>
        <row r="87">
          <cell r="B87">
            <v>12</v>
          </cell>
          <cell r="C87">
            <v>3</v>
          </cell>
          <cell r="D87">
            <v>3</v>
          </cell>
          <cell r="E87">
            <v>3</v>
          </cell>
          <cell r="F87">
            <v>2</v>
          </cell>
          <cell r="G87">
            <v>0</v>
          </cell>
          <cell r="W87">
            <v>0</v>
          </cell>
        </row>
        <row r="88">
          <cell r="B88">
            <v>13</v>
          </cell>
          <cell r="C88">
            <v>3</v>
          </cell>
          <cell r="D88">
            <v>3</v>
          </cell>
          <cell r="E88">
            <v>3</v>
          </cell>
          <cell r="F88">
            <v>2</v>
          </cell>
          <cell r="G88">
            <v>1</v>
          </cell>
          <cell r="W88">
            <v>0</v>
          </cell>
        </row>
        <row r="89">
          <cell r="B89">
            <v>14</v>
          </cell>
          <cell r="C89">
            <v>3</v>
          </cell>
          <cell r="D89">
            <v>3</v>
          </cell>
          <cell r="E89">
            <v>3</v>
          </cell>
          <cell r="F89">
            <v>2</v>
          </cell>
          <cell r="G89">
            <v>1</v>
          </cell>
          <cell r="W89">
            <v>0</v>
          </cell>
        </row>
        <row r="90">
          <cell r="B90">
            <v>15</v>
          </cell>
          <cell r="C90">
            <v>3</v>
          </cell>
          <cell r="D90">
            <v>3</v>
          </cell>
          <cell r="E90">
            <v>3</v>
          </cell>
          <cell r="F90">
            <v>3</v>
          </cell>
          <cell r="G90">
            <v>2</v>
          </cell>
          <cell r="W90">
            <v>0</v>
          </cell>
        </row>
        <row r="91">
          <cell r="B91">
            <v>16</v>
          </cell>
          <cell r="C91">
            <v>3</v>
          </cell>
          <cell r="D91">
            <v>3</v>
          </cell>
          <cell r="E91">
            <v>3</v>
          </cell>
          <cell r="F91">
            <v>3</v>
          </cell>
          <cell r="G91">
            <v>2</v>
          </cell>
          <cell r="H91">
            <v>0</v>
          </cell>
          <cell r="W91">
            <v>0</v>
          </cell>
        </row>
        <row r="92">
          <cell r="B92">
            <v>17</v>
          </cell>
          <cell r="C92">
            <v>3</v>
          </cell>
          <cell r="D92">
            <v>3</v>
          </cell>
          <cell r="E92">
            <v>3</v>
          </cell>
          <cell r="F92">
            <v>3</v>
          </cell>
          <cell r="G92">
            <v>2</v>
          </cell>
          <cell r="H92">
            <v>1</v>
          </cell>
          <cell r="W92">
            <v>0</v>
          </cell>
        </row>
        <row r="93">
          <cell r="B93">
            <v>18</v>
          </cell>
          <cell r="C93">
            <v>3</v>
          </cell>
          <cell r="D93">
            <v>3</v>
          </cell>
          <cell r="E93">
            <v>3</v>
          </cell>
          <cell r="F93">
            <v>3</v>
          </cell>
          <cell r="G93">
            <v>2</v>
          </cell>
          <cell r="H93">
            <v>1</v>
          </cell>
          <cell r="W93">
            <v>0</v>
          </cell>
        </row>
        <row r="94">
          <cell r="B94">
            <v>19</v>
          </cell>
          <cell r="C94">
            <v>3</v>
          </cell>
          <cell r="D94">
            <v>3</v>
          </cell>
          <cell r="E94">
            <v>3</v>
          </cell>
          <cell r="F94">
            <v>3</v>
          </cell>
          <cell r="G94">
            <v>3</v>
          </cell>
          <cell r="H94">
            <v>2</v>
          </cell>
          <cell r="W94">
            <v>0</v>
          </cell>
        </row>
        <row r="95">
          <cell r="B95">
            <v>20</v>
          </cell>
          <cell r="C95">
            <v>3</v>
          </cell>
          <cell r="D95">
            <v>3</v>
          </cell>
          <cell r="E95">
            <v>3</v>
          </cell>
          <cell r="F95">
            <v>3</v>
          </cell>
          <cell r="G95">
            <v>3</v>
          </cell>
          <cell r="H95">
            <v>2</v>
          </cell>
          <cell r="W95">
            <v>0</v>
          </cell>
        </row>
        <row r="96">
          <cell r="B96">
            <v>21</v>
          </cell>
          <cell r="D96">
            <v>0</v>
          </cell>
          <cell r="W96">
            <v>0</v>
          </cell>
        </row>
        <row r="97">
          <cell r="B97">
            <v>22</v>
          </cell>
          <cell r="D97">
            <v>1</v>
          </cell>
          <cell r="W97">
            <v>0</v>
          </cell>
        </row>
        <row r="98">
          <cell r="B98">
            <v>23</v>
          </cell>
          <cell r="D98">
            <v>1</v>
          </cell>
          <cell r="E98">
            <v>0</v>
          </cell>
          <cell r="W98">
            <v>0</v>
          </cell>
        </row>
        <row r="99">
          <cell r="B99">
            <v>24</v>
          </cell>
          <cell r="D99">
            <v>1</v>
          </cell>
          <cell r="E99">
            <v>1</v>
          </cell>
          <cell r="W99">
            <v>0</v>
          </cell>
        </row>
        <row r="100">
          <cell r="B100">
            <v>25</v>
          </cell>
          <cell r="D100">
            <v>1</v>
          </cell>
          <cell r="E100">
            <v>1</v>
          </cell>
          <cell r="F100">
            <v>0</v>
          </cell>
          <cell r="W100">
            <v>0</v>
          </cell>
        </row>
        <row r="101">
          <cell r="B101">
            <v>26</v>
          </cell>
          <cell r="D101">
            <v>1</v>
          </cell>
          <cell r="E101">
            <v>1</v>
          </cell>
          <cell r="F101">
            <v>1</v>
          </cell>
          <cell r="W101">
            <v>0</v>
          </cell>
        </row>
        <row r="102">
          <cell r="B102">
            <v>27</v>
          </cell>
          <cell r="D102">
            <v>2</v>
          </cell>
          <cell r="E102">
            <v>1</v>
          </cell>
          <cell r="F102">
            <v>1</v>
          </cell>
          <cell r="G102">
            <v>0</v>
          </cell>
          <cell r="W102">
            <v>0</v>
          </cell>
        </row>
        <row r="103">
          <cell r="B103">
            <v>28</v>
          </cell>
          <cell r="D103">
            <v>2</v>
          </cell>
          <cell r="E103">
            <v>1</v>
          </cell>
          <cell r="F103">
            <v>1</v>
          </cell>
          <cell r="G103">
            <v>1</v>
          </cell>
          <cell r="W103">
            <v>0</v>
          </cell>
        </row>
        <row r="104">
          <cell r="B104">
            <v>29</v>
          </cell>
          <cell r="D104">
            <v>2</v>
          </cell>
          <cell r="E104">
            <v>2</v>
          </cell>
          <cell r="F104">
            <v>1</v>
          </cell>
          <cell r="G104">
            <v>1</v>
          </cell>
          <cell r="W104">
            <v>0</v>
          </cell>
        </row>
        <row r="105">
          <cell r="B105">
            <v>30</v>
          </cell>
          <cell r="D105">
            <v>2</v>
          </cell>
          <cell r="E105">
            <v>2</v>
          </cell>
          <cell r="F105">
            <v>2</v>
          </cell>
          <cell r="G105">
            <v>1</v>
          </cell>
          <cell r="W105">
            <v>0</v>
          </cell>
        </row>
        <row r="106">
          <cell r="B106">
            <v>31</v>
          </cell>
          <cell r="C106">
            <v>2</v>
          </cell>
          <cell r="M106">
            <v>4</v>
          </cell>
          <cell r="W106">
            <v>0</v>
          </cell>
        </row>
        <row r="107">
          <cell r="B107">
            <v>32</v>
          </cell>
          <cell r="C107">
            <v>3</v>
          </cell>
          <cell r="D107">
            <v>0</v>
          </cell>
          <cell r="M107">
            <v>5</v>
          </cell>
          <cell r="N107">
            <v>2</v>
          </cell>
          <cell r="W107">
            <v>0</v>
          </cell>
        </row>
        <row r="108">
          <cell r="B108">
            <v>33</v>
          </cell>
          <cell r="C108">
            <v>3</v>
          </cell>
          <cell r="D108">
            <v>1</v>
          </cell>
          <cell r="M108">
            <v>6</v>
          </cell>
          <cell r="N108">
            <v>3</v>
          </cell>
          <cell r="W108">
            <v>0</v>
          </cell>
        </row>
        <row r="109">
          <cell r="B109">
            <v>34</v>
          </cell>
          <cell r="C109">
            <v>3</v>
          </cell>
          <cell r="D109">
            <v>2</v>
          </cell>
          <cell r="E109">
            <v>0</v>
          </cell>
          <cell r="M109">
            <v>6</v>
          </cell>
          <cell r="N109">
            <v>3</v>
          </cell>
          <cell r="O109">
            <v>2</v>
          </cell>
          <cell r="W109">
            <v>0</v>
          </cell>
        </row>
        <row r="110">
          <cell r="B110">
            <v>35</v>
          </cell>
          <cell r="C110">
            <v>3</v>
          </cell>
          <cell r="D110">
            <v>3</v>
          </cell>
          <cell r="E110">
            <v>1</v>
          </cell>
          <cell r="M110">
            <v>6</v>
          </cell>
          <cell r="N110">
            <v>4</v>
          </cell>
          <cell r="O110">
            <v>3</v>
          </cell>
          <cell r="W110">
            <v>0</v>
          </cell>
        </row>
        <row r="111">
          <cell r="B111">
            <v>36</v>
          </cell>
          <cell r="C111">
            <v>3</v>
          </cell>
          <cell r="D111">
            <v>3</v>
          </cell>
          <cell r="E111">
            <v>2</v>
          </cell>
          <cell r="M111">
            <v>6</v>
          </cell>
          <cell r="N111">
            <v>4</v>
          </cell>
          <cell r="O111">
            <v>3</v>
          </cell>
          <cell r="W111">
            <v>0</v>
          </cell>
        </row>
        <row r="112">
          <cell r="B112">
            <v>37</v>
          </cell>
          <cell r="C112">
            <v>3</v>
          </cell>
          <cell r="D112">
            <v>3</v>
          </cell>
          <cell r="E112">
            <v>2</v>
          </cell>
          <cell r="F112">
            <v>0</v>
          </cell>
          <cell r="M112">
            <v>6</v>
          </cell>
          <cell r="N112">
            <v>4</v>
          </cell>
          <cell r="O112">
            <v>4</v>
          </cell>
          <cell r="P112">
            <v>2</v>
          </cell>
          <cell r="W112">
            <v>0</v>
          </cell>
        </row>
        <row r="113">
          <cell r="B113">
            <v>38</v>
          </cell>
          <cell r="C113">
            <v>3</v>
          </cell>
          <cell r="D113">
            <v>3</v>
          </cell>
          <cell r="E113">
            <v>3</v>
          </cell>
          <cell r="F113">
            <v>1</v>
          </cell>
          <cell r="M113">
            <v>6</v>
          </cell>
          <cell r="N113">
            <v>4</v>
          </cell>
          <cell r="O113">
            <v>4</v>
          </cell>
          <cell r="P113">
            <v>3</v>
          </cell>
          <cell r="W113">
            <v>0</v>
          </cell>
        </row>
        <row r="114">
          <cell r="B114">
            <v>39</v>
          </cell>
          <cell r="C114">
            <v>3</v>
          </cell>
          <cell r="D114">
            <v>3</v>
          </cell>
          <cell r="E114">
            <v>3</v>
          </cell>
          <cell r="F114">
            <v>2</v>
          </cell>
          <cell r="M114">
            <v>6</v>
          </cell>
          <cell r="N114">
            <v>4</v>
          </cell>
          <cell r="O114">
            <v>4</v>
          </cell>
          <cell r="P114">
            <v>3</v>
          </cell>
          <cell r="W114">
            <v>0</v>
          </cell>
        </row>
        <row r="115">
          <cell r="B115">
            <v>40</v>
          </cell>
          <cell r="C115">
            <v>3</v>
          </cell>
          <cell r="D115">
            <v>3</v>
          </cell>
          <cell r="E115">
            <v>3</v>
          </cell>
          <cell r="F115">
            <v>2</v>
          </cell>
          <cell r="G115">
            <v>0</v>
          </cell>
          <cell r="M115">
            <v>6</v>
          </cell>
          <cell r="N115">
            <v>4</v>
          </cell>
          <cell r="O115">
            <v>4</v>
          </cell>
          <cell r="P115">
            <v>4</v>
          </cell>
          <cell r="Q115">
            <v>2</v>
          </cell>
          <cell r="W115">
            <v>0</v>
          </cell>
        </row>
        <row r="116">
          <cell r="B116">
            <v>41</v>
          </cell>
          <cell r="C116">
            <v>3</v>
          </cell>
          <cell r="D116">
            <v>3</v>
          </cell>
          <cell r="E116">
            <v>3</v>
          </cell>
          <cell r="F116">
            <v>3</v>
          </cell>
          <cell r="G116">
            <v>1</v>
          </cell>
          <cell r="M116">
            <v>6</v>
          </cell>
          <cell r="N116">
            <v>4</v>
          </cell>
          <cell r="O116">
            <v>4</v>
          </cell>
          <cell r="P116">
            <v>4</v>
          </cell>
          <cell r="Q116">
            <v>3</v>
          </cell>
          <cell r="W116">
            <v>0</v>
          </cell>
        </row>
        <row r="117">
          <cell r="B117">
            <v>42</v>
          </cell>
          <cell r="C117">
            <v>3</v>
          </cell>
          <cell r="D117">
            <v>3</v>
          </cell>
          <cell r="E117">
            <v>3</v>
          </cell>
          <cell r="F117">
            <v>3</v>
          </cell>
          <cell r="G117">
            <v>2</v>
          </cell>
          <cell r="M117">
            <v>6</v>
          </cell>
          <cell r="N117">
            <v>4</v>
          </cell>
          <cell r="O117">
            <v>4</v>
          </cell>
          <cell r="P117">
            <v>4</v>
          </cell>
          <cell r="Q117">
            <v>3</v>
          </cell>
          <cell r="W117">
            <v>0</v>
          </cell>
        </row>
        <row r="118">
          <cell r="B118">
            <v>43</v>
          </cell>
          <cell r="C118">
            <v>3</v>
          </cell>
          <cell r="D118">
            <v>3</v>
          </cell>
          <cell r="E118">
            <v>3</v>
          </cell>
          <cell r="F118">
            <v>3</v>
          </cell>
          <cell r="G118">
            <v>2</v>
          </cell>
          <cell r="H118">
            <v>0</v>
          </cell>
          <cell r="M118">
            <v>6</v>
          </cell>
          <cell r="N118">
            <v>4</v>
          </cell>
          <cell r="O118">
            <v>4</v>
          </cell>
          <cell r="P118">
            <v>4</v>
          </cell>
          <cell r="Q118">
            <v>4</v>
          </cell>
          <cell r="R118">
            <v>2</v>
          </cell>
          <cell r="W118">
            <v>0</v>
          </cell>
        </row>
        <row r="119">
          <cell r="B119">
            <v>44</v>
          </cell>
          <cell r="C119">
            <v>4</v>
          </cell>
          <cell r="D119">
            <v>3</v>
          </cell>
          <cell r="E119">
            <v>3</v>
          </cell>
          <cell r="F119">
            <v>3</v>
          </cell>
          <cell r="G119">
            <v>3</v>
          </cell>
          <cell r="H119">
            <v>1</v>
          </cell>
          <cell r="M119">
            <v>6</v>
          </cell>
          <cell r="N119">
            <v>4</v>
          </cell>
          <cell r="O119">
            <v>4</v>
          </cell>
          <cell r="P119">
            <v>4</v>
          </cell>
          <cell r="Q119">
            <v>4</v>
          </cell>
          <cell r="R119">
            <v>3</v>
          </cell>
          <cell r="W119">
            <v>0</v>
          </cell>
        </row>
        <row r="120">
          <cell r="B120">
            <v>45</v>
          </cell>
          <cell r="C120">
            <v>4</v>
          </cell>
          <cell r="D120">
            <v>4</v>
          </cell>
          <cell r="E120">
            <v>3</v>
          </cell>
          <cell r="F120">
            <v>3</v>
          </cell>
          <cell r="G120">
            <v>3</v>
          </cell>
          <cell r="H120">
            <v>2</v>
          </cell>
          <cell r="M120">
            <v>6</v>
          </cell>
          <cell r="N120">
            <v>4</v>
          </cell>
          <cell r="O120">
            <v>4</v>
          </cell>
          <cell r="P120">
            <v>4</v>
          </cell>
          <cell r="Q120">
            <v>4</v>
          </cell>
          <cell r="R120">
            <v>3</v>
          </cell>
          <cell r="W120">
            <v>0</v>
          </cell>
        </row>
        <row r="121">
          <cell r="B121">
            <v>46</v>
          </cell>
          <cell r="C121">
            <v>4</v>
          </cell>
          <cell r="D121">
            <v>4</v>
          </cell>
          <cell r="E121">
            <v>4</v>
          </cell>
          <cell r="F121">
            <v>3</v>
          </cell>
          <cell r="G121">
            <v>3</v>
          </cell>
          <cell r="H121">
            <v>2</v>
          </cell>
          <cell r="I121">
            <v>0</v>
          </cell>
          <cell r="M121">
            <v>6</v>
          </cell>
          <cell r="N121">
            <v>5</v>
          </cell>
          <cell r="O121">
            <v>4</v>
          </cell>
          <cell r="P121">
            <v>4</v>
          </cell>
          <cell r="Q121">
            <v>4</v>
          </cell>
          <cell r="R121">
            <v>4</v>
          </cell>
          <cell r="S121">
            <v>2</v>
          </cell>
          <cell r="W121">
            <v>0</v>
          </cell>
        </row>
        <row r="122">
          <cell r="B122">
            <v>47</v>
          </cell>
          <cell r="C122">
            <v>4</v>
          </cell>
          <cell r="D122">
            <v>4</v>
          </cell>
          <cell r="E122">
            <v>4</v>
          </cell>
          <cell r="F122">
            <v>4</v>
          </cell>
          <cell r="G122">
            <v>3</v>
          </cell>
          <cell r="H122">
            <v>3</v>
          </cell>
          <cell r="I122">
            <v>1</v>
          </cell>
          <cell r="M122">
            <v>6</v>
          </cell>
          <cell r="N122">
            <v>5</v>
          </cell>
          <cell r="O122">
            <v>5</v>
          </cell>
          <cell r="P122">
            <v>4</v>
          </cell>
          <cell r="Q122">
            <v>4</v>
          </cell>
          <cell r="R122">
            <v>4</v>
          </cell>
          <cell r="S122">
            <v>3</v>
          </cell>
          <cell r="W122">
            <v>0</v>
          </cell>
        </row>
        <row r="123">
          <cell r="B123">
            <v>48</v>
          </cell>
          <cell r="C123">
            <v>4</v>
          </cell>
          <cell r="D123">
            <v>4</v>
          </cell>
          <cell r="E123">
            <v>4</v>
          </cell>
          <cell r="F123">
            <v>4</v>
          </cell>
          <cell r="G123">
            <v>4</v>
          </cell>
          <cell r="H123">
            <v>3</v>
          </cell>
          <cell r="I123">
            <v>2</v>
          </cell>
          <cell r="M123">
            <v>6</v>
          </cell>
          <cell r="N123">
            <v>5</v>
          </cell>
          <cell r="O123">
            <v>5</v>
          </cell>
          <cell r="P123">
            <v>5</v>
          </cell>
          <cell r="Q123">
            <v>4</v>
          </cell>
          <cell r="R123">
            <v>4</v>
          </cell>
          <cell r="S123">
            <v>3</v>
          </cell>
          <cell r="W123">
            <v>0</v>
          </cell>
        </row>
        <row r="124">
          <cell r="B124">
            <v>49</v>
          </cell>
          <cell r="C124">
            <v>4</v>
          </cell>
          <cell r="D124">
            <v>4</v>
          </cell>
          <cell r="E124">
            <v>4</v>
          </cell>
          <cell r="F124">
            <v>4</v>
          </cell>
          <cell r="G124">
            <v>4</v>
          </cell>
          <cell r="H124">
            <v>4</v>
          </cell>
          <cell r="I124">
            <v>3</v>
          </cell>
          <cell r="M124">
            <v>6</v>
          </cell>
          <cell r="N124">
            <v>5</v>
          </cell>
          <cell r="O124">
            <v>5</v>
          </cell>
          <cell r="P124">
            <v>5</v>
          </cell>
          <cell r="Q124">
            <v>5</v>
          </cell>
          <cell r="R124">
            <v>4</v>
          </cell>
          <cell r="S124">
            <v>4</v>
          </cell>
          <cell r="W124">
            <v>0</v>
          </cell>
        </row>
        <row r="125">
          <cell r="B125">
            <v>50</v>
          </cell>
          <cell r="C125">
            <v>4</v>
          </cell>
          <cell r="D125">
            <v>4</v>
          </cell>
          <cell r="E125">
            <v>4</v>
          </cell>
          <cell r="F125">
            <v>4</v>
          </cell>
          <cell r="G125">
            <v>4</v>
          </cell>
          <cell r="H125">
            <v>4</v>
          </cell>
          <cell r="I125">
            <v>4</v>
          </cell>
          <cell r="M125">
            <v>6</v>
          </cell>
          <cell r="N125">
            <v>5</v>
          </cell>
          <cell r="O125">
            <v>5</v>
          </cell>
          <cell r="P125">
            <v>5</v>
          </cell>
          <cell r="Q125">
            <v>5</v>
          </cell>
          <cell r="R125">
            <v>5</v>
          </cell>
          <cell r="S125">
            <v>4</v>
          </cell>
          <cell r="W125">
            <v>0</v>
          </cell>
        </row>
        <row r="126">
          <cell r="B126">
            <v>51</v>
          </cell>
          <cell r="C126">
            <v>3</v>
          </cell>
          <cell r="D126">
            <v>1</v>
          </cell>
          <cell r="W126">
            <v>0</v>
          </cell>
        </row>
        <row r="127">
          <cell r="B127">
            <v>52</v>
          </cell>
          <cell r="C127">
            <v>4</v>
          </cell>
          <cell r="D127">
            <v>2</v>
          </cell>
          <cell r="W127">
            <v>0</v>
          </cell>
        </row>
        <row r="128">
          <cell r="B128">
            <v>53</v>
          </cell>
          <cell r="C128">
            <v>4</v>
          </cell>
          <cell r="D128">
            <v>2</v>
          </cell>
          <cell r="E128">
            <v>1</v>
          </cell>
          <cell r="W128">
            <v>0</v>
          </cell>
        </row>
        <row r="129">
          <cell r="B129">
            <v>54</v>
          </cell>
          <cell r="C129">
            <v>5</v>
          </cell>
          <cell r="D129">
            <v>3</v>
          </cell>
          <cell r="E129">
            <v>2</v>
          </cell>
          <cell r="W129">
            <v>0</v>
          </cell>
        </row>
        <row r="130">
          <cell r="B130">
            <v>55</v>
          </cell>
          <cell r="C130">
            <v>5</v>
          </cell>
          <cell r="D130">
            <v>3</v>
          </cell>
          <cell r="E130">
            <v>2</v>
          </cell>
          <cell r="F130">
            <v>1</v>
          </cell>
          <cell r="W130">
            <v>0</v>
          </cell>
        </row>
        <row r="131">
          <cell r="B131">
            <v>56</v>
          </cell>
          <cell r="C131">
            <v>5</v>
          </cell>
          <cell r="D131">
            <v>3</v>
          </cell>
          <cell r="E131">
            <v>3</v>
          </cell>
          <cell r="F131">
            <v>2</v>
          </cell>
          <cell r="W131">
            <v>0</v>
          </cell>
        </row>
        <row r="132">
          <cell r="B132">
            <v>57</v>
          </cell>
          <cell r="C132">
            <v>6</v>
          </cell>
          <cell r="D132">
            <v>4</v>
          </cell>
          <cell r="E132">
            <v>3</v>
          </cell>
          <cell r="F132">
            <v>2</v>
          </cell>
          <cell r="G132">
            <v>1</v>
          </cell>
          <cell r="W132">
            <v>0</v>
          </cell>
        </row>
        <row r="133">
          <cell r="B133">
            <v>58</v>
          </cell>
          <cell r="C133">
            <v>6</v>
          </cell>
          <cell r="D133">
            <v>4</v>
          </cell>
          <cell r="E133">
            <v>3</v>
          </cell>
          <cell r="F133">
            <v>3</v>
          </cell>
          <cell r="G133">
            <v>2</v>
          </cell>
          <cell r="W133">
            <v>0</v>
          </cell>
        </row>
        <row r="134">
          <cell r="B134">
            <v>59</v>
          </cell>
          <cell r="C134">
            <v>6</v>
          </cell>
          <cell r="D134">
            <v>4</v>
          </cell>
          <cell r="E134">
            <v>4</v>
          </cell>
          <cell r="F134">
            <v>3</v>
          </cell>
          <cell r="G134">
            <v>2</v>
          </cell>
          <cell r="H134">
            <v>1</v>
          </cell>
          <cell r="W134">
            <v>0</v>
          </cell>
        </row>
        <row r="135">
          <cell r="B135">
            <v>60</v>
          </cell>
          <cell r="C135">
            <v>6</v>
          </cell>
          <cell r="D135">
            <v>4</v>
          </cell>
          <cell r="E135">
            <v>4</v>
          </cell>
          <cell r="F135">
            <v>3</v>
          </cell>
          <cell r="G135">
            <v>3</v>
          </cell>
          <cell r="H135">
            <v>2</v>
          </cell>
          <cell r="W135">
            <v>0</v>
          </cell>
        </row>
        <row r="136">
          <cell r="B136">
            <v>61</v>
          </cell>
          <cell r="C136">
            <v>6</v>
          </cell>
          <cell r="D136">
            <v>5</v>
          </cell>
          <cell r="E136">
            <v>4</v>
          </cell>
          <cell r="F136">
            <v>4</v>
          </cell>
          <cell r="G136">
            <v>3</v>
          </cell>
          <cell r="H136">
            <v>2</v>
          </cell>
          <cell r="I136">
            <v>1</v>
          </cell>
          <cell r="W136">
            <v>0</v>
          </cell>
        </row>
        <row r="137">
          <cell r="B137">
            <v>62</v>
          </cell>
          <cell r="C137">
            <v>6</v>
          </cell>
          <cell r="D137">
            <v>5</v>
          </cell>
          <cell r="E137">
            <v>4</v>
          </cell>
          <cell r="F137">
            <v>4</v>
          </cell>
          <cell r="G137">
            <v>3</v>
          </cell>
          <cell r="H137">
            <v>3</v>
          </cell>
          <cell r="I137">
            <v>2</v>
          </cell>
          <cell r="W137">
            <v>0</v>
          </cell>
        </row>
        <row r="138">
          <cell r="B138">
            <v>63</v>
          </cell>
          <cell r="C138">
            <v>6</v>
          </cell>
          <cell r="D138">
            <v>5</v>
          </cell>
          <cell r="E138">
            <v>5</v>
          </cell>
          <cell r="F138">
            <v>4</v>
          </cell>
          <cell r="G138">
            <v>4</v>
          </cell>
          <cell r="H138">
            <v>3</v>
          </cell>
          <cell r="I138">
            <v>2</v>
          </cell>
          <cell r="J138">
            <v>1</v>
          </cell>
          <cell r="W138">
            <v>0</v>
          </cell>
        </row>
        <row r="139">
          <cell r="B139">
            <v>64</v>
          </cell>
          <cell r="C139">
            <v>6</v>
          </cell>
          <cell r="D139">
            <v>5</v>
          </cell>
          <cell r="E139">
            <v>5</v>
          </cell>
          <cell r="F139">
            <v>4</v>
          </cell>
          <cell r="G139">
            <v>4</v>
          </cell>
          <cell r="H139">
            <v>3</v>
          </cell>
          <cell r="I139">
            <v>3</v>
          </cell>
          <cell r="J139">
            <v>2</v>
          </cell>
          <cell r="W139">
            <v>0</v>
          </cell>
        </row>
        <row r="140">
          <cell r="B140">
            <v>65</v>
          </cell>
          <cell r="C140">
            <v>6</v>
          </cell>
          <cell r="D140">
            <v>5</v>
          </cell>
          <cell r="E140">
            <v>5</v>
          </cell>
          <cell r="F140">
            <v>5</v>
          </cell>
          <cell r="G140">
            <v>4</v>
          </cell>
          <cell r="H140">
            <v>4</v>
          </cell>
          <cell r="I140">
            <v>3</v>
          </cell>
          <cell r="J140">
            <v>2</v>
          </cell>
          <cell r="K140">
            <v>1</v>
          </cell>
          <cell r="W140">
            <v>0</v>
          </cell>
        </row>
        <row r="141">
          <cell r="B141">
            <v>66</v>
          </cell>
          <cell r="C141">
            <v>6</v>
          </cell>
          <cell r="D141">
            <v>5</v>
          </cell>
          <cell r="E141">
            <v>5</v>
          </cell>
          <cell r="F141">
            <v>5</v>
          </cell>
          <cell r="G141">
            <v>4</v>
          </cell>
          <cell r="H141">
            <v>4</v>
          </cell>
          <cell r="I141">
            <v>3</v>
          </cell>
          <cell r="J141">
            <v>3</v>
          </cell>
          <cell r="K141">
            <v>2</v>
          </cell>
          <cell r="W141">
            <v>0</v>
          </cell>
        </row>
        <row r="142">
          <cell r="B142">
            <v>67</v>
          </cell>
          <cell r="C142">
            <v>6</v>
          </cell>
          <cell r="D142">
            <v>5</v>
          </cell>
          <cell r="E142">
            <v>5</v>
          </cell>
          <cell r="F142">
            <v>5</v>
          </cell>
          <cell r="G142">
            <v>5</v>
          </cell>
          <cell r="H142">
            <v>4</v>
          </cell>
          <cell r="I142">
            <v>4</v>
          </cell>
          <cell r="J142">
            <v>3</v>
          </cell>
          <cell r="K142">
            <v>2</v>
          </cell>
          <cell r="L142">
            <v>1</v>
          </cell>
          <cell r="W142">
            <v>0</v>
          </cell>
        </row>
        <row r="143">
          <cell r="B143">
            <v>68</v>
          </cell>
          <cell r="C143">
            <v>6</v>
          </cell>
          <cell r="D143">
            <v>5</v>
          </cell>
          <cell r="E143">
            <v>5</v>
          </cell>
          <cell r="F143">
            <v>5</v>
          </cell>
          <cell r="G143">
            <v>5</v>
          </cell>
          <cell r="H143">
            <v>4</v>
          </cell>
          <cell r="I143">
            <v>4</v>
          </cell>
          <cell r="J143">
            <v>3</v>
          </cell>
          <cell r="K143">
            <v>3</v>
          </cell>
          <cell r="L143">
            <v>2</v>
          </cell>
          <cell r="W143">
            <v>0</v>
          </cell>
        </row>
        <row r="144">
          <cell r="B144">
            <v>69</v>
          </cell>
          <cell r="C144">
            <v>6</v>
          </cell>
          <cell r="D144">
            <v>5</v>
          </cell>
          <cell r="E144">
            <v>5</v>
          </cell>
          <cell r="F144">
            <v>5</v>
          </cell>
          <cell r="G144">
            <v>5</v>
          </cell>
          <cell r="H144">
            <v>5</v>
          </cell>
          <cell r="I144">
            <v>4</v>
          </cell>
          <cell r="J144">
            <v>4</v>
          </cell>
          <cell r="K144">
            <v>3</v>
          </cell>
          <cell r="L144">
            <v>3</v>
          </cell>
          <cell r="W144">
            <v>0</v>
          </cell>
        </row>
        <row r="145">
          <cell r="B145">
            <v>70</v>
          </cell>
          <cell r="C145">
            <v>6</v>
          </cell>
          <cell r="D145">
            <v>5</v>
          </cell>
          <cell r="E145">
            <v>5</v>
          </cell>
          <cell r="F145">
            <v>5</v>
          </cell>
          <cell r="G145">
            <v>5</v>
          </cell>
          <cell r="H145">
            <v>5</v>
          </cell>
          <cell r="I145">
            <v>4</v>
          </cell>
          <cell r="J145">
            <v>4</v>
          </cell>
          <cell r="K145">
            <v>4</v>
          </cell>
          <cell r="L145">
            <v>4</v>
          </cell>
          <cell r="W145">
            <v>0</v>
          </cell>
        </row>
        <row r="146">
          <cell r="B146">
            <v>71</v>
          </cell>
          <cell r="W146">
            <v>0</v>
          </cell>
        </row>
        <row r="147">
          <cell r="B147">
            <v>72</v>
          </cell>
          <cell r="W147">
            <v>0</v>
          </cell>
        </row>
        <row r="148">
          <cell r="B148">
            <v>73</v>
          </cell>
          <cell r="W148">
            <v>0</v>
          </cell>
        </row>
        <row r="149">
          <cell r="B149">
            <v>74</v>
          </cell>
          <cell r="D149">
            <v>0</v>
          </cell>
          <cell r="W149">
            <v>0</v>
          </cell>
        </row>
        <row r="150">
          <cell r="B150">
            <v>75</v>
          </cell>
          <cell r="D150">
            <v>0</v>
          </cell>
          <cell r="W150">
            <v>0</v>
          </cell>
        </row>
        <row r="151">
          <cell r="B151">
            <v>76</v>
          </cell>
          <cell r="D151">
            <v>1</v>
          </cell>
          <cell r="W151">
            <v>0</v>
          </cell>
        </row>
        <row r="152">
          <cell r="B152">
            <v>77</v>
          </cell>
          <cell r="D152">
            <v>1</v>
          </cell>
          <cell r="W152">
            <v>0</v>
          </cell>
        </row>
        <row r="153">
          <cell r="B153">
            <v>78</v>
          </cell>
          <cell r="D153">
            <v>1</v>
          </cell>
          <cell r="E153">
            <v>0</v>
          </cell>
          <cell r="W153">
            <v>0</v>
          </cell>
        </row>
        <row r="154">
          <cell r="B154">
            <v>79</v>
          </cell>
          <cell r="D154">
            <v>1</v>
          </cell>
          <cell r="E154">
            <v>0</v>
          </cell>
          <cell r="W154">
            <v>0</v>
          </cell>
        </row>
        <row r="155">
          <cell r="B155">
            <v>80</v>
          </cell>
          <cell r="D155">
            <v>1</v>
          </cell>
          <cell r="E155">
            <v>1</v>
          </cell>
          <cell r="W155">
            <v>0</v>
          </cell>
        </row>
        <row r="156">
          <cell r="B156">
            <v>81</v>
          </cell>
          <cell r="D156">
            <v>1</v>
          </cell>
          <cell r="E156">
            <v>1</v>
          </cell>
          <cell r="F156">
            <v>0</v>
          </cell>
          <cell r="W156">
            <v>0</v>
          </cell>
        </row>
        <row r="157">
          <cell r="B157">
            <v>82</v>
          </cell>
          <cell r="D157">
            <v>1</v>
          </cell>
          <cell r="E157">
            <v>1</v>
          </cell>
          <cell r="F157">
            <v>1</v>
          </cell>
          <cell r="W157">
            <v>0</v>
          </cell>
        </row>
        <row r="158">
          <cell r="B158">
            <v>83</v>
          </cell>
          <cell r="D158">
            <v>1</v>
          </cell>
          <cell r="E158">
            <v>1</v>
          </cell>
          <cell r="F158">
            <v>1</v>
          </cell>
          <cell r="W158">
            <v>0</v>
          </cell>
        </row>
        <row r="159">
          <cell r="B159">
            <v>84</v>
          </cell>
          <cell r="D159">
            <v>2</v>
          </cell>
          <cell r="E159">
            <v>1</v>
          </cell>
          <cell r="F159">
            <v>1</v>
          </cell>
          <cell r="G159">
            <v>0</v>
          </cell>
          <cell r="W159">
            <v>0</v>
          </cell>
        </row>
        <row r="160">
          <cell r="B160">
            <v>85</v>
          </cell>
          <cell r="D160">
            <v>2</v>
          </cell>
          <cell r="E160">
            <v>1</v>
          </cell>
          <cell r="F160">
            <v>1</v>
          </cell>
          <cell r="G160">
            <v>1</v>
          </cell>
          <cell r="W160">
            <v>0</v>
          </cell>
        </row>
        <row r="161">
          <cell r="B161">
            <v>86</v>
          </cell>
          <cell r="D161">
            <v>2</v>
          </cell>
          <cell r="E161">
            <v>2</v>
          </cell>
          <cell r="F161">
            <v>1</v>
          </cell>
          <cell r="G161">
            <v>1</v>
          </cell>
          <cell r="W161">
            <v>0</v>
          </cell>
        </row>
        <row r="162">
          <cell r="B162">
            <v>87</v>
          </cell>
          <cell r="D162">
            <v>2</v>
          </cell>
          <cell r="E162">
            <v>2</v>
          </cell>
          <cell r="F162">
            <v>2</v>
          </cell>
          <cell r="G162">
            <v>1</v>
          </cell>
          <cell r="W162">
            <v>0</v>
          </cell>
        </row>
        <row r="163">
          <cell r="B163">
            <v>88</v>
          </cell>
          <cell r="D163">
            <v>3</v>
          </cell>
          <cell r="E163">
            <v>2</v>
          </cell>
          <cell r="F163">
            <v>2</v>
          </cell>
          <cell r="G163">
            <v>1</v>
          </cell>
          <cell r="W163">
            <v>0</v>
          </cell>
        </row>
        <row r="164">
          <cell r="B164">
            <v>89</v>
          </cell>
          <cell r="D164">
            <v>3</v>
          </cell>
          <cell r="E164">
            <v>3</v>
          </cell>
          <cell r="F164">
            <v>3</v>
          </cell>
          <cell r="G164">
            <v>2</v>
          </cell>
          <cell r="W164">
            <v>0</v>
          </cell>
        </row>
        <row r="165">
          <cell r="B165">
            <v>90</v>
          </cell>
          <cell r="D165">
            <v>3</v>
          </cell>
          <cell r="E165">
            <v>3</v>
          </cell>
          <cell r="F165">
            <v>3</v>
          </cell>
          <cell r="G165">
            <v>3</v>
          </cell>
          <cell r="W165">
            <v>0</v>
          </cell>
        </row>
        <row r="166">
          <cell r="B166">
            <v>91</v>
          </cell>
          <cell r="C166">
            <v>5</v>
          </cell>
          <cell r="D166">
            <v>3</v>
          </cell>
          <cell r="M166">
            <v>4</v>
          </cell>
          <cell r="N166">
            <v>2</v>
          </cell>
          <cell r="W166">
            <v>0</v>
          </cell>
        </row>
        <row r="167">
          <cell r="B167">
            <v>92</v>
          </cell>
          <cell r="C167">
            <v>6</v>
          </cell>
          <cell r="D167">
            <v>4</v>
          </cell>
          <cell r="M167">
            <v>5</v>
          </cell>
          <cell r="N167">
            <v>2</v>
          </cell>
          <cell r="W167">
            <v>0</v>
          </cell>
        </row>
        <row r="168">
          <cell r="B168">
            <v>93</v>
          </cell>
          <cell r="C168">
            <v>6</v>
          </cell>
          <cell r="D168">
            <v>5</v>
          </cell>
          <cell r="M168">
            <v>5</v>
          </cell>
          <cell r="N168">
            <v>3</v>
          </cell>
          <cell r="W168">
            <v>0</v>
          </cell>
        </row>
        <row r="169">
          <cell r="B169">
            <v>94</v>
          </cell>
          <cell r="C169">
            <v>6</v>
          </cell>
          <cell r="D169">
            <v>6</v>
          </cell>
          <cell r="E169">
            <v>3</v>
          </cell>
          <cell r="M169">
            <v>6</v>
          </cell>
          <cell r="N169">
            <v>3</v>
          </cell>
          <cell r="O169">
            <v>1</v>
          </cell>
          <cell r="W169">
            <v>0</v>
          </cell>
        </row>
        <row r="170">
          <cell r="B170">
            <v>95</v>
          </cell>
          <cell r="C170">
            <v>6</v>
          </cell>
          <cell r="D170">
            <v>6</v>
          </cell>
          <cell r="E170">
            <v>4</v>
          </cell>
          <cell r="M170">
            <v>6</v>
          </cell>
          <cell r="N170">
            <v>4</v>
          </cell>
          <cell r="O170">
            <v>2</v>
          </cell>
          <cell r="W170">
            <v>0</v>
          </cell>
        </row>
        <row r="171">
          <cell r="B171">
            <v>96</v>
          </cell>
          <cell r="C171">
            <v>6</v>
          </cell>
          <cell r="D171">
            <v>6</v>
          </cell>
          <cell r="E171">
            <v>5</v>
          </cell>
          <cell r="F171">
            <v>3</v>
          </cell>
          <cell r="M171">
            <v>7</v>
          </cell>
          <cell r="N171">
            <v>4</v>
          </cell>
          <cell r="O171">
            <v>2</v>
          </cell>
          <cell r="P171">
            <v>1</v>
          </cell>
          <cell r="W171">
            <v>0</v>
          </cell>
        </row>
        <row r="172">
          <cell r="B172">
            <v>97</v>
          </cell>
          <cell r="C172">
            <v>6</v>
          </cell>
          <cell r="D172">
            <v>6</v>
          </cell>
          <cell r="E172">
            <v>6</v>
          </cell>
          <cell r="F172">
            <v>4</v>
          </cell>
          <cell r="M172">
            <v>7</v>
          </cell>
          <cell r="N172">
            <v>5</v>
          </cell>
          <cell r="O172">
            <v>3</v>
          </cell>
          <cell r="P172">
            <v>2</v>
          </cell>
          <cell r="W172">
            <v>0</v>
          </cell>
        </row>
        <row r="173">
          <cell r="B173">
            <v>98</v>
          </cell>
          <cell r="C173">
            <v>6</v>
          </cell>
          <cell r="D173">
            <v>6</v>
          </cell>
          <cell r="E173">
            <v>6</v>
          </cell>
          <cell r="F173">
            <v>5</v>
          </cell>
          <cell r="G173">
            <v>3</v>
          </cell>
          <cell r="M173">
            <v>8</v>
          </cell>
          <cell r="N173">
            <v>5</v>
          </cell>
          <cell r="O173">
            <v>3</v>
          </cell>
          <cell r="P173">
            <v>2</v>
          </cell>
          <cell r="Q173">
            <v>1</v>
          </cell>
          <cell r="W173">
            <v>0</v>
          </cell>
        </row>
        <row r="174">
          <cell r="B174">
            <v>99</v>
          </cell>
          <cell r="C174">
            <v>6</v>
          </cell>
          <cell r="D174">
            <v>6</v>
          </cell>
          <cell r="E174">
            <v>6</v>
          </cell>
          <cell r="F174">
            <v>6</v>
          </cell>
          <cell r="G174">
            <v>4</v>
          </cell>
          <cell r="M174">
            <v>8</v>
          </cell>
          <cell r="N174">
            <v>5</v>
          </cell>
          <cell r="O174">
            <v>4</v>
          </cell>
          <cell r="P174">
            <v>3</v>
          </cell>
          <cell r="Q174">
            <v>2</v>
          </cell>
          <cell r="W174">
            <v>0</v>
          </cell>
        </row>
        <row r="175">
          <cell r="B175">
            <v>100</v>
          </cell>
          <cell r="C175">
            <v>6</v>
          </cell>
          <cell r="D175">
            <v>6</v>
          </cell>
          <cell r="E175">
            <v>6</v>
          </cell>
          <cell r="F175">
            <v>6</v>
          </cell>
          <cell r="G175">
            <v>5</v>
          </cell>
          <cell r="H175">
            <v>3</v>
          </cell>
          <cell r="M175">
            <v>9</v>
          </cell>
          <cell r="N175">
            <v>5</v>
          </cell>
          <cell r="O175">
            <v>4</v>
          </cell>
          <cell r="P175">
            <v>3</v>
          </cell>
          <cell r="Q175">
            <v>2</v>
          </cell>
          <cell r="R175">
            <v>1</v>
          </cell>
          <cell r="W175">
            <v>0</v>
          </cell>
        </row>
        <row r="176">
          <cell r="B176">
            <v>101</v>
          </cell>
          <cell r="C176">
            <v>6</v>
          </cell>
          <cell r="D176">
            <v>6</v>
          </cell>
          <cell r="E176">
            <v>6</v>
          </cell>
          <cell r="F176">
            <v>6</v>
          </cell>
          <cell r="G176">
            <v>6</v>
          </cell>
          <cell r="H176">
            <v>4</v>
          </cell>
          <cell r="M176">
            <v>9</v>
          </cell>
          <cell r="N176">
            <v>5</v>
          </cell>
          <cell r="O176">
            <v>5</v>
          </cell>
          <cell r="P176">
            <v>4</v>
          </cell>
          <cell r="Q176">
            <v>3</v>
          </cell>
          <cell r="R176">
            <v>2</v>
          </cell>
          <cell r="W176">
            <v>0</v>
          </cell>
        </row>
        <row r="177">
          <cell r="B177">
            <v>102</v>
          </cell>
          <cell r="C177">
            <v>6</v>
          </cell>
          <cell r="D177">
            <v>6</v>
          </cell>
          <cell r="E177">
            <v>6</v>
          </cell>
          <cell r="F177">
            <v>6</v>
          </cell>
          <cell r="G177">
            <v>6</v>
          </cell>
          <cell r="H177">
            <v>5</v>
          </cell>
          <cell r="I177">
            <v>3</v>
          </cell>
          <cell r="M177">
            <v>9</v>
          </cell>
          <cell r="N177">
            <v>5</v>
          </cell>
          <cell r="O177">
            <v>5</v>
          </cell>
          <cell r="P177">
            <v>4</v>
          </cell>
          <cell r="Q177">
            <v>3</v>
          </cell>
          <cell r="R177">
            <v>2</v>
          </cell>
          <cell r="S177">
            <v>1</v>
          </cell>
          <cell r="W177">
            <v>0</v>
          </cell>
        </row>
        <row r="178">
          <cell r="B178">
            <v>103</v>
          </cell>
          <cell r="C178">
            <v>6</v>
          </cell>
          <cell r="D178">
            <v>6</v>
          </cell>
          <cell r="E178">
            <v>6</v>
          </cell>
          <cell r="F178">
            <v>6</v>
          </cell>
          <cell r="G178">
            <v>6</v>
          </cell>
          <cell r="H178">
            <v>6</v>
          </cell>
          <cell r="I178">
            <v>4</v>
          </cell>
          <cell r="M178">
            <v>9</v>
          </cell>
          <cell r="N178">
            <v>5</v>
          </cell>
          <cell r="O178">
            <v>5</v>
          </cell>
          <cell r="P178">
            <v>4</v>
          </cell>
          <cell r="Q178">
            <v>4</v>
          </cell>
          <cell r="R178">
            <v>3</v>
          </cell>
          <cell r="S178">
            <v>2</v>
          </cell>
          <cell r="W178">
            <v>0</v>
          </cell>
        </row>
        <row r="179">
          <cell r="B179">
            <v>104</v>
          </cell>
          <cell r="C179">
            <v>6</v>
          </cell>
          <cell r="D179">
            <v>6</v>
          </cell>
          <cell r="E179">
            <v>6</v>
          </cell>
          <cell r="F179">
            <v>6</v>
          </cell>
          <cell r="G179">
            <v>6</v>
          </cell>
          <cell r="H179">
            <v>6</v>
          </cell>
          <cell r="I179">
            <v>5</v>
          </cell>
          <cell r="J179">
            <v>3</v>
          </cell>
          <cell r="M179">
            <v>9</v>
          </cell>
          <cell r="N179">
            <v>5</v>
          </cell>
          <cell r="O179">
            <v>5</v>
          </cell>
          <cell r="P179">
            <v>4</v>
          </cell>
          <cell r="Q179">
            <v>4</v>
          </cell>
          <cell r="R179">
            <v>3</v>
          </cell>
          <cell r="S179">
            <v>2</v>
          </cell>
          <cell r="T179">
            <v>1</v>
          </cell>
          <cell r="W179">
            <v>0</v>
          </cell>
        </row>
        <row r="180">
          <cell r="B180">
            <v>105</v>
          </cell>
          <cell r="C180">
            <v>6</v>
          </cell>
          <cell r="D180">
            <v>6</v>
          </cell>
          <cell r="E180">
            <v>6</v>
          </cell>
          <cell r="F180">
            <v>6</v>
          </cell>
          <cell r="G180">
            <v>6</v>
          </cell>
          <cell r="H180">
            <v>6</v>
          </cell>
          <cell r="I180">
            <v>6</v>
          </cell>
          <cell r="J180">
            <v>4</v>
          </cell>
          <cell r="M180">
            <v>9</v>
          </cell>
          <cell r="N180">
            <v>5</v>
          </cell>
          <cell r="O180">
            <v>5</v>
          </cell>
          <cell r="P180">
            <v>4</v>
          </cell>
          <cell r="Q180">
            <v>4</v>
          </cell>
          <cell r="R180">
            <v>4</v>
          </cell>
          <cell r="S180">
            <v>3</v>
          </cell>
          <cell r="T180">
            <v>2</v>
          </cell>
          <cell r="W180">
            <v>0</v>
          </cell>
        </row>
        <row r="181">
          <cell r="B181">
            <v>106</v>
          </cell>
          <cell r="C181">
            <v>6</v>
          </cell>
          <cell r="D181">
            <v>6</v>
          </cell>
          <cell r="E181">
            <v>6</v>
          </cell>
          <cell r="F181">
            <v>6</v>
          </cell>
          <cell r="G181">
            <v>6</v>
          </cell>
          <cell r="H181">
            <v>6</v>
          </cell>
          <cell r="I181">
            <v>6</v>
          </cell>
          <cell r="J181">
            <v>5</v>
          </cell>
          <cell r="K181">
            <v>3</v>
          </cell>
          <cell r="M181">
            <v>9</v>
          </cell>
          <cell r="N181">
            <v>5</v>
          </cell>
          <cell r="O181">
            <v>5</v>
          </cell>
          <cell r="P181">
            <v>4</v>
          </cell>
          <cell r="Q181">
            <v>4</v>
          </cell>
          <cell r="R181">
            <v>4</v>
          </cell>
          <cell r="S181">
            <v>3</v>
          </cell>
          <cell r="T181">
            <v>2</v>
          </cell>
          <cell r="U181">
            <v>1</v>
          </cell>
          <cell r="W181">
            <v>0</v>
          </cell>
        </row>
        <row r="182">
          <cell r="B182">
            <v>107</v>
          </cell>
          <cell r="C182">
            <v>6</v>
          </cell>
          <cell r="D182">
            <v>6</v>
          </cell>
          <cell r="E182">
            <v>6</v>
          </cell>
          <cell r="F182">
            <v>6</v>
          </cell>
          <cell r="G182">
            <v>6</v>
          </cell>
          <cell r="H182">
            <v>6</v>
          </cell>
          <cell r="I182">
            <v>6</v>
          </cell>
          <cell r="J182">
            <v>6</v>
          </cell>
          <cell r="K182">
            <v>4</v>
          </cell>
          <cell r="M182">
            <v>9</v>
          </cell>
          <cell r="N182">
            <v>5</v>
          </cell>
          <cell r="O182">
            <v>5</v>
          </cell>
          <cell r="P182">
            <v>4</v>
          </cell>
          <cell r="Q182">
            <v>4</v>
          </cell>
          <cell r="R182">
            <v>4</v>
          </cell>
          <cell r="S182">
            <v>3</v>
          </cell>
          <cell r="T182">
            <v>3</v>
          </cell>
          <cell r="U182">
            <v>2</v>
          </cell>
          <cell r="W182">
            <v>0</v>
          </cell>
        </row>
        <row r="183">
          <cell r="B183">
            <v>108</v>
          </cell>
          <cell r="C183">
            <v>6</v>
          </cell>
          <cell r="D183">
            <v>6</v>
          </cell>
          <cell r="E183">
            <v>6</v>
          </cell>
          <cell r="F183">
            <v>6</v>
          </cell>
          <cell r="G183">
            <v>6</v>
          </cell>
          <cell r="H183">
            <v>6</v>
          </cell>
          <cell r="I183">
            <v>6</v>
          </cell>
          <cell r="J183">
            <v>6</v>
          </cell>
          <cell r="K183">
            <v>5</v>
          </cell>
          <cell r="L183">
            <v>3</v>
          </cell>
          <cell r="M183">
            <v>9</v>
          </cell>
          <cell r="N183">
            <v>5</v>
          </cell>
          <cell r="O183">
            <v>5</v>
          </cell>
          <cell r="P183">
            <v>4</v>
          </cell>
          <cell r="Q183">
            <v>4</v>
          </cell>
          <cell r="R183">
            <v>4</v>
          </cell>
          <cell r="S183">
            <v>3</v>
          </cell>
          <cell r="T183">
            <v>3</v>
          </cell>
          <cell r="U183">
            <v>2</v>
          </cell>
          <cell r="V183">
            <v>1</v>
          </cell>
          <cell r="W183">
            <v>0</v>
          </cell>
        </row>
        <row r="184">
          <cell r="B184">
            <v>109</v>
          </cell>
          <cell r="C184">
            <v>6</v>
          </cell>
          <cell r="D184">
            <v>6</v>
          </cell>
          <cell r="E184">
            <v>6</v>
          </cell>
          <cell r="F184">
            <v>6</v>
          </cell>
          <cell r="G184">
            <v>6</v>
          </cell>
          <cell r="H184">
            <v>6</v>
          </cell>
          <cell r="I184">
            <v>6</v>
          </cell>
          <cell r="J184">
            <v>6</v>
          </cell>
          <cell r="K184">
            <v>6</v>
          </cell>
          <cell r="L184">
            <v>4</v>
          </cell>
          <cell r="M184">
            <v>9</v>
          </cell>
          <cell r="N184">
            <v>5</v>
          </cell>
          <cell r="O184">
            <v>5</v>
          </cell>
          <cell r="P184">
            <v>4</v>
          </cell>
          <cell r="Q184">
            <v>4</v>
          </cell>
          <cell r="R184">
            <v>4</v>
          </cell>
          <cell r="S184">
            <v>3</v>
          </cell>
          <cell r="T184">
            <v>3</v>
          </cell>
          <cell r="U184">
            <v>3</v>
          </cell>
          <cell r="V184">
            <v>2</v>
          </cell>
          <cell r="W184">
            <v>0</v>
          </cell>
        </row>
        <row r="185">
          <cell r="B185">
            <v>110</v>
          </cell>
          <cell r="C185">
            <v>6</v>
          </cell>
          <cell r="D185">
            <v>6</v>
          </cell>
          <cell r="E185">
            <v>6</v>
          </cell>
          <cell r="F185">
            <v>6</v>
          </cell>
          <cell r="G185">
            <v>6</v>
          </cell>
          <cell r="H185">
            <v>6</v>
          </cell>
          <cell r="I185">
            <v>6</v>
          </cell>
          <cell r="J185">
            <v>6</v>
          </cell>
          <cell r="K185">
            <v>6</v>
          </cell>
          <cell r="L185">
            <v>6</v>
          </cell>
          <cell r="M185">
            <v>9</v>
          </cell>
          <cell r="N185">
            <v>5</v>
          </cell>
          <cell r="O185">
            <v>5</v>
          </cell>
          <cell r="P185">
            <v>4</v>
          </cell>
          <cell r="Q185">
            <v>4</v>
          </cell>
          <cell r="R185">
            <v>4</v>
          </cell>
          <cell r="S185">
            <v>3</v>
          </cell>
          <cell r="T185">
            <v>3</v>
          </cell>
          <cell r="U185">
            <v>3</v>
          </cell>
          <cell r="V185">
            <v>3</v>
          </cell>
          <cell r="W185">
            <v>0</v>
          </cell>
        </row>
        <row r="186">
          <cell r="B186">
            <v>111</v>
          </cell>
          <cell r="C186">
            <v>3</v>
          </cell>
          <cell r="D186">
            <v>1</v>
          </cell>
          <cell r="W186">
            <v>0</v>
          </cell>
        </row>
        <row r="187">
          <cell r="B187">
            <v>112</v>
          </cell>
          <cell r="C187">
            <v>4</v>
          </cell>
          <cell r="D187">
            <v>2</v>
          </cell>
          <cell r="W187">
            <v>0</v>
          </cell>
        </row>
        <row r="188">
          <cell r="B188">
            <v>113</v>
          </cell>
          <cell r="C188">
            <v>4</v>
          </cell>
          <cell r="D188">
            <v>2</v>
          </cell>
          <cell r="E188">
            <v>1</v>
          </cell>
          <cell r="W188">
            <v>0</v>
          </cell>
        </row>
        <row r="189">
          <cell r="B189">
            <v>114</v>
          </cell>
          <cell r="C189">
            <v>4</v>
          </cell>
          <cell r="D189">
            <v>3</v>
          </cell>
          <cell r="E189">
            <v>2</v>
          </cell>
          <cell r="W189">
            <v>0</v>
          </cell>
        </row>
        <row r="190">
          <cell r="B190">
            <v>115</v>
          </cell>
          <cell r="C190">
            <v>4</v>
          </cell>
          <cell r="D190">
            <v>3</v>
          </cell>
          <cell r="E190">
            <v>2</v>
          </cell>
          <cell r="F190">
            <v>1</v>
          </cell>
          <cell r="W190">
            <v>0</v>
          </cell>
        </row>
        <row r="191">
          <cell r="B191">
            <v>116</v>
          </cell>
          <cell r="C191">
            <v>4</v>
          </cell>
          <cell r="D191">
            <v>3</v>
          </cell>
          <cell r="E191">
            <v>3</v>
          </cell>
          <cell r="F191">
            <v>2</v>
          </cell>
          <cell r="W191">
            <v>0</v>
          </cell>
        </row>
        <row r="192">
          <cell r="B192">
            <v>117</v>
          </cell>
          <cell r="C192">
            <v>4</v>
          </cell>
          <cell r="D192">
            <v>4</v>
          </cell>
          <cell r="E192">
            <v>3</v>
          </cell>
          <cell r="F192">
            <v>2</v>
          </cell>
          <cell r="G192">
            <v>1</v>
          </cell>
          <cell r="W192">
            <v>0</v>
          </cell>
        </row>
        <row r="193">
          <cell r="B193">
            <v>118</v>
          </cell>
          <cell r="C193">
            <v>4</v>
          </cell>
          <cell r="D193">
            <v>4</v>
          </cell>
          <cell r="E193">
            <v>3</v>
          </cell>
          <cell r="F193">
            <v>3</v>
          </cell>
          <cell r="G193">
            <v>2</v>
          </cell>
          <cell r="W193">
            <v>0</v>
          </cell>
        </row>
        <row r="194">
          <cell r="B194">
            <v>119</v>
          </cell>
          <cell r="C194">
            <v>4</v>
          </cell>
          <cell r="D194">
            <v>4</v>
          </cell>
          <cell r="E194">
            <v>4</v>
          </cell>
          <cell r="F194">
            <v>3</v>
          </cell>
          <cell r="G194">
            <v>2</v>
          </cell>
          <cell r="H194">
            <v>1</v>
          </cell>
          <cell r="W194">
            <v>0</v>
          </cell>
        </row>
        <row r="195">
          <cell r="B195">
            <v>120</v>
          </cell>
          <cell r="C195">
            <v>4</v>
          </cell>
          <cell r="D195">
            <v>4</v>
          </cell>
          <cell r="E195">
            <v>4</v>
          </cell>
          <cell r="F195">
            <v>3</v>
          </cell>
          <cell r="G195">
            <v>3</v>
          </cell>
          <cell r="H195">
            <v>2</v>
          </cell>
          <cell r="W195">
            <v>0</v>
          </cell>
        </row>
        <row r="196">
          <cell r="B196">
            <v>121</v>
          </cell>
          <cell r="C196">
            <v>4</v>
          </cell>
          <cell r="D196">
            <v>4</v>
          </cell>
          <cell r="E196">
            <v>4</v>
          </cell>
          <cell r="F196">
            <v>4</v>
          </cell>
          <cell r="G196">
            <v>3</v>
          </cell>
          <cell r="H196">
            <v>2</v>
          </cell>
          <cell r="I196">
            <v>1</v>
          </cell>
          <cell r="W196">
            <v>0</v>
          </cell>
        </row>
        <row r="197">
          <cell r="B197">
            <v>122</v>
          </cell>
          <cell r="C197">
            <v>4</v>
          </cell>
          <cell r="D197">
            <v>4</v>
          </cell>
          <cell r="E197">
            <v>4</v>
          </cell>
          <cell r="F197">
            <v>4</v>
          </cell>
          <cell r="G197">
            <v>3</v>
          </cell>
          <cell r="H197">
            <v>3</v>
          </cell>
          <cell r="I197">
            <v>2</v>
          </cell>
          <cell r="W197">
            <v>0</v>
          </cell>
        </row>
        <row r="198">
          <cell r="B198">
            <v>123</v>
          </cell>
          <cell r="C198">
            <v>4</v>
          </cell>
          <cell r="D198">
            <v>4</v>
          </cell>
          <cell r="E198">
            <v>4</v>
          </cell>
          <cell r="F198">
            <v>4</v>
          </cell>
          <cell r="G198">
            <v>4</v>
          </cell>
          <cell r="H198">
            <v>3</v>
          </cell>
          <cell r="I198">
            <v>2</v>
          </cell>
          <cell r="J198">
            <v>1</v>
          </cell>
          <cell r="W198">
            <v>0</v>
          </cell>
        </row>
        <row r="199">
          <cell r="B199">
            <v>124</v>
          </cell>
          <cell r="C199">
            <v>4</v>
          </cell>
          <cell r="D199">
            <v>4</v>
          </cell>
          <cell r="E199">
            <v>4</v>
          </cell>
          <cell r="F199">
            <v>4</v>
          </cell>
          <cell r="G199">
            <v>4</v>
          </cell>
          <cell r="H199">
            <v>3</v>
          </cell>
          <cell r="I199">
            <v>3</v>
          </cell>
          <cell r="J199">
            <v>2</v>
          </cell>
          <cell r="W199">
            <v>0</v>
          </cell>
        </row>
        <row r="200">
          <cell r="B200">
            <v>125</v>
          </cell>
          <cell r="C200">
            <v>4</v>
          </cell>
          <cell r="D200">
            <v>4</v>
          </cell>
          <cell r="E200">
            <v>4</v>
          </cell>
          <cell r="F200">
            <v>4</v>
          </cell>
          <cell r="G200">
            <v>4</v>
          </cell>
          <cell r="H200">
            <v>4</v>
          </cell>
          <cell r="I200">
            <v>3</v>
          </cell>
          <cell r="J200">
            <v>2</v>
          </cell>
          <cell r="K200">
            <v>1</v>
          </cell>
          <cell r="W200">
            <v>0</v>
          </cell>
        </row>
        <row r="201">
          <cell r="B201">
            <v>126</v>
          </cell>
          <cell r="C201">
            <v>4</v>
          </cell>
          <cell r="D201">
            <v>4</v>
          </cell>
          <cell r="E201">
            <v>4</v>
          </cell>
          <cell r="F201">
            <v>4</v>
          </cell>
          <cell r="G201">
            <v>4</v>
          </cell>
          <cell r="H201">
            <v>4</v>
          </cell>
          <cell r="I201">
            <v>3</v>
          </cell>
          <cell r="J201">
            <v>3</v>
          </cell>
          <cell r="K201">
            <v>2</v>
          </cell>
          <cell r="W201">
            <v>0</v>
          </cell>
        </row>
        <row r="202">
          <cell r="B202">
            <v>127</v>
          </cell>
          <cell r="C202">
            <v>4</v>
          </cell>
          <cell r="D202">
            <v>4</v>
          </cell>
          <cell r="E202">
            <v>4</v>
          </cell>
          <cell r="F202">
            <v>4</v>
          </cell>
          <cell r="G202">
            <v>4</v>
          </cell>
          <cell r="H202">
            <v>4</v>
          </cell>
          <cell r="I202">
            <v>4</v>
          </cell>
          <cell r="J202">
            <v>3</v>
          </cell>
          <cell r="K202">
            <v>2</v>
          </cell>
          <cell r="L202">
            <v>1</v>
          </cell>
          <cell r="W202">
            <v>0</v>
          </cell>
        </row>
        <row r="203">
          <cell r="B203">
            <v>128</v>
          </cell>
          <cell r="C203">
            <v>4</v>
          </cell>
          <cell r="D203">
            <v>4</v>
          </cell>
          <cell r="E203">
            <v>4</v>
          </cell>
          <cell r="F203">
            <v>4</v>
          </cell>
          <cell r="G203">
            <v>4</v>
          </cell>
          <cell r="H203">
            <v>4</v>
          </cell>
          <cell r="I203">
            <v>4</v>
          </cell>
          <cell r="J203">
            <v>3</v>
          </cell>
          <cell r="K203">
            <v>3</v>
          </cell>
          <cell r="L203">
            <v>2</v>
          </cell>
          <cell r="W203">
            <v>0</v>
          </cell>
        </row>
        <row r="204">
          <cell r="B204">
            <v>129</v>
          </cell>
          <cell r="C204">
            <v>4</v>
          </cell>
          <cell r="D204">
            <v>4</v>
          </cell>
          <cell r="E204">
            <v>4</v>
          </cell>
          <cell r="F204">
            <v>4</v>
          </cell>
          <cell r="G204">
            <v>4</v>
          </cell>
          <cell r="H204">
            <v>4</v>
          </cell>
          <cell r="I204">
            <v>4</v>
          </cell>
          <cell r="J204">
            <v>4</v>
          </cell>
          <cell r="K204">
            <v>3</v>
          </cell>
          <cell r="L204">
            <v>3</v>
          </cell>
          <cell r="W204">
            <v>0</v>
          </cell>
        </row>
        <row r="205">
          <cell r="B205">
            <v>130</v>
          </cell>
          <cell r="C205">
            <v>4</v>
          </cell>
          <cell r="D205">
            <v>4</v>
          </cell>
          <cell r="E205">
            <v>4</v>
          </cell>
          <cell r="F205">
            <v>4</v>
          </cell>
          <cell r="G205">
            <v>4</v>
          </cell>
          <cell r="H205">
            <v>4</v>
          </cell>
          <cell r="I205">
            <v>4</v>
          </cell>
          <cell r="J205">
            <v>4</v>
          </cell>
          <cell r="K205">
            <v>4</v>
          </cell>
          <cell r="L205">
            <v>4</v>
          </cell>
          <cell r="W205">
            <v>0</v>
          </cell>
        </row>
        <row r="206">
          <cell r="B206">
            <v>131</v>
          </cell>
          <cell r="C206">
            <v>2</v>
          </cell>
          <cell r="D206">
            <v>0</v>
          </cell>
          <cell r="M206">
            <v>3</v>
          </cell>
          <cell r="N206">
            <v>1</v>
          </cell>
          <cell r="W206">
            <v>0</v>
          </cell>
        </row>
        <row r="207">
          <cell r="B207">
            <v>132</v>
          </cell>
          <cell r="C207">
            <v>3</v>
          </cell>
          <cell r="D207">
            <v>1</v>
          </cell>
          <cell r="M207">
            <v>4</v>
          </cell>
          <cell r="N207">
            <v>2</v>
          </cell>
          <cell r="W207">
            <v>0</v>
          </cell>
        </row>
        <row r="208">
          <cell r="B208">
            <v>133</v>
          </cell>
          <cell r="C208">
            <v>3</v>
          </cell>
          <cell r="D208">
            <v>1</v>
          </cell>
          <cell r="E208">
            <v>0</v>
          </cell>
          <cell r="M208">
            <v>4</v>
          </cell>
          <cell r="N208">
            <v>2</v>
          </cell>
          <cell r="O208">
            <v>1</v>
          </cell>
          <cell r="W208">
            <v>0</v>
          </cell>
        </row>
        <row r="209">
          <cell r="B209">
            <v>134</v>
          </cell>
          <cell r="C209">
            <v>3</v>
          </cell>
          <cell r="D209">
            <v>2</v>
          </cell>
          <cell r="E209">
            <v>1</v>
          </cell>
          <cell r="M209">
            <v>4</v>
          </cell>
          <cell r="N209">
            <v>3</v>
          </cell>
          <cell r="O209">
            <v>2</v>
          </cell>
          <cell r="W209">
            <v>0</v>
          </cell>
        </row>
        <row r="210">
          <cell r="B210">
            <v>135</v>
          </cell>
          <cell r="C210">
            <v>4</v>
          </cell>
          <cell r="D210">
            <v>2</v>
          </cell>
          <cell r="E210">
            <v>1</v>
          </cell>
          <cell r="F210">
            <v>0</v>
          </cell>
          <cell r="M210">
            <v>5</v>
          </cell>
          <cell r="N210">
            <v>3</v>
          </cell>
          <cell r="O210">
            <v>2</v>
          </cell>
          <cell r="P210">
            <v>1</v>
          </cell>
          <cell r="W210">
            <v>0</v>
          </cell>
        </row>
        <row r="211">
          <cell r="B211">
            <v>136</v>
          </cell>
          <cell r="C211">
            <v>4</v>
          </cell>
          <cell r="D211">
            <v>2</v>
          </cell>
          <cell r="E211">
            <v>2</v>
          </cell>
          <cell r="F211">
            <v>1</v>
          </cell>
          <cell r="M211">
            <v>5</v>
          </cell>
          <cell r="N211">
            <v>3</v>
          </cell>
          <cell r="O211">
            <v>3</v>
          </cell>
          <cell r="P211">
            <v>2</v>
          </cell>
          <cell r="W211">
            <v>0</v>
          </cell>
        </row>
        <row r="212">
          <cell r="B212">
            <v>137</v>
          </cell>
          <cell r="C212">
            <v>4</v>
          </cell>
          <cell r="D212">
            <v>3</v>
          </cell>
          <cell r="E212">
            <v>2</v>
          </cell>
          <cell r="F212">
            <v>1</v>
          </cell>
          <cell r="G212">
            <v>0</v>
          </cell>
          <cell r="M212">
            <v>5</v>
          </cell>
          <cell r="N212">
            <v>4</v>
          </cell>
          <cell r="O212">
            <v>3</v>
          </cell>
          <cell r="P212">
            <v>2</v>
          </cell>
          <cell r="Q212">
            <v>1</v>
          </cell>
          <cell r="W212">
            <v>0</v>
          </cell>
        </row>
        <row r="213">
          <cell r="B213">
            <v>138</v>
          </cell>
          <cell r="C213">
            <v>4</v>
          </cell>
          <cell r="D213">
            <v>3</v>
          </cell>
          <cell r="E213">
            <v>2</v>
          </cell>
          <cell r="F213">
            <v>2</v>
          </cell>
          <cell r="G213">
            <v>1</v>
          </cell>
          <cell r="M213">
            <v>5</v>
          </cell>
          <cell r="N213">
            <v>4</v>
          </cell>
          <cell r="O213">
            <v>3</v>
          </cell>
          <cell r="P213">
            <v>3</v>
          </cell>
          <cell r="Q213">
            <v>2</v>
          </cell>
          <cell r="W213">
            <v>0</v>
          </cell>
        </row>
        <row r="214">
          <cell r="B214">
            <v>139</v>
          </cell>
          <cell r="C214">
            <v>4</v>
          </cell>
          <cell r="D214">
            <v>3</v>
          </cell>
          <cell r="E214">
            <v>3</v>
          </cell>
          <cell r="F214">
            <v>2</v>
          </cell>
          <cell r="G214">
            <v>1</v>
          </cell>
          <cell r="M214">
            <v>5</v>
          </cell>
          <cell r="N214">
            <v>4</v>
          </cell>
          <cell r="O214">
            <v>4</v>
          </cell>
          <cell r="P214">
            <v>3</v>
          </cell>
          <cell r="Q214">
            <v>2</v>
          </cell>
          <cell r="W214">
            <v>0</v>
          </cell>
        </row>
        <row r="215">
          <cell r="B215">
            <v>140</v>
          </cell>
          <cell r="C215">
            <v>4</v>
          </cell>
          <cell r="D215">
            <v>4</v>
          </cell>
          <cell r="E215">
            <v>3</v>
          </cell>
          <cell r="F215">
            <v>2</v>
          </cell>
          <cell r="G215">
            <v>2</v>
          </cell>
          <cell r="M215">
            <v>5</v>
          </cell>
          <cell r="N215">
            <v>4</v>
          </cell>
          <cell r="O215">
            <v>4</v>
          </cell>
          <cell r="P215">
            <v>3</v>
          </cell>
          <cell r="Q215">
            <v>3</v>
          </cell>
          <cell r="W215">
            <v>0</v>
          </cell>
        </row>
        <row r="216">
          <cell r="B216">
            <v>141</v>
          </cell>
          <cell r="N216">
            <v>3</v>
          </cell>
          <cell r="W216">
            <v>0</v>
          </cell>
        </row>
        <row r="217">
          <cell r="B217">
            <v>142</v>
          </cell>
          <cell r="N217">
            <v>5</v>
          </cell>
          <cell r="O217">
            <v>2</v>
          </cell>
          <cell r="W217">
            <v>0</v>
          </cell>
        </row>
        <row r="218">
          <cell r="B218">
            <v>143</v>
          </cell>
          <cell r="N218">
            <v>5</v>
          </cell>
          <cell r="O218">
            <v>4</v>
          </cell>
          <cell r="P218">
            <v>2</v>
          </cell>
          <cell r="W218">
            <v>0</v>
          </cell>
        </row>
        <row r="219">
          <cell r="B219">
            <v>144</v>
          </cell>
          <cell r="N219">
            <v>5</v>
          </cell>
          <cell r="O219">
            <v>4</v>
          </cell>
          <cell r="P219">
            <v>4</v>
          </cell>
          <cell r="Q219">
            <v>2</v>
          </cell>
          <cell r="W219">
            <v>0</v>
          </cell>
        </row>
        <row r="220">
          <cell r="B220">
            <v>145</v>
          </cell>
          <cell r="N220">
            <v>5</v>
          </cell>
          <cell r="O220">
            <v>4</v>
          </cell>
          <cell r="P220">
            <v>4</v>
          </cell>
          <cell r="Q220">
            <v>4</v>
          </cell>
          <cell r="R220">
            <v>2</v>
          </cell>
          <cell r="W220">
            <v>0</v>
          </cell>
        </row>
        <row r="221">
          <cell r="B221">
            <v>146</v>
          </cell>
          <cell r="N221">
            <v>8</v>
          </cell>
          <cell r="O221">
            <v>4</v>
          </cell>
          <cell r="P221">
            <v>4</v>
          </cell>
          <cell r="Q221">
            <v>4</v>
          </cell>
          <cell r="R221">
            <v>2</v>
          </cell>
          <cell r="W221">
            <v>0</v>
          </cell>
        </row>
        <row r="222">
          <cell r="B222">
            <v>147</v>
          </cell>
          <cell r="N222">
            <v>10</v>
          </cell>
          <cell r="O222">
            <v>6</v>
          </cell>
          <cell r="P222">
            <v>4</v>
          </cell>
          <cell r="Q222">
            <v>4</v>
          </cell>
          <cell r="R222">
            <v>2</v>
          </cell>
          <cell r="W222">
            <v>0</v>
          </cell>
        </row>
        <row r="223">
          <cell r="B223">
            <v>148</v>
          </cell>
          <cell r="N223">
            <v>10</v>
          </cell>
          <cell r="O223">
            <v>8</v>
          </cell>
          <cell r="P223">
            <v>6</v>
          </cell>
          <cell r="Q223">
            <v>4</v>
          </cell>
          <cell r="R223">
            <v>2</v>
          </cell>
          <cell r="W223">
            <v>0</v>
          </cell>
        </row>
        <row r="224">
          <cell r="B224">
            <v>149</v>
          </cell>
          <cell r="N224">
            <v>10</v>
          </cell>
          <cell r="O224">
            <v>8</v>
          </cell>
          <cell r="P224">
            <v>8</v>
          </cell>
          <cell r="Q224">
            <v>6</v>
          </cell>
          <cell r="R224">
            <v>2</v>
          </cell>
          <cell r="W224">
            <v>0</v>
          </cell>
        </row>
        <row r="225">
          <cell r="B225">
            <v>150</v>
          </cell>
          <cell r="N225">
            <v>10</v>
          </cell>
          <cell r="O225">
            <v>8</v>
          </cell>
          <cell r="P225">
            <v>8</v>
          </cell>
          <cell r="Q225">
            <v>8</v>
          </cell>
          <cell r="R225">
            <v>4</v>
          </cell>
          <cell r="W225">
            <v>0</v>
          </cell>
        </row>
        <row r="226">
          <cell r="B226">
            <v>151</v>
          </cell>
          <cell r="D226">
            <v>0</v>
          </cell>
          <cell r="W226">
            <v>0</v>
          </cell>
        </row>
        <row r="227">
          <cell r="B227">
            <v>152</v>
          </cell>
          <cell r="D227">
            <v>1</v>
          </cell>
          <cell r="W227">
            <v>0</v>
          </cell>
        </row>
        <row r="228">
          <cell r="B228">
            <v>153</v>
          </cell>
          <cell r="D228">
            <v>1</v>
          </cell>
          <cell r="E228">
            <v>0</v>
          </cell>
          <cell r="W228">
            <v>0</v>
          </cell>
        </row>
        <row r="229">
          <cell r="B229">
            <v>154</v>
          </cell>
          <cell r="D229">
            <v>1</v>
          </cell>
          <cell r="E229">
            <v>1</v>
          </cell>
          <cell r="W229">
            <v>0</v>
          </cell>
        </row>
        <row r="230">
          <cell r="B230">
            <v>155</v>
          </cell>
          <cell r="D230">
            <v>1</v>
          </cell>
          <cell r="E230">
            <v>1</v>
          </cell>
          <cell r="F230">
            <v>0</v>
          </cell>
          <cell r="W230">
            <v>0</v>
          </cell>
        </row>
        <row r="231">
          <cell r="B231">
            <v>156</v>
          </cell>
          <cell r="D231">
            <v>1</v>
          </cell>
          <cell r="E231">
            <v>1</v>
          </cell>
          <cell r="F231">
            <v>1</v>
          </cell>
          <cell r="W231">
            <v>0</v>
          </cell>
        </row>
        <row r="232">
          <cell r="B232">
            <v>157</v>
          </cell>
          <cell r="D232">
            <v>2</v>
          </cell>
          <cell r="E232">
            <v>1</v>
          </cell>
          <cell r="F232">
            <v>1</v>
          </cell>
          <cell r="G232">
            <v>0</v>
          </cell>
          <cell r="W232">
            <v>0</v>
          </cell>
        </row>
        <row r="233">
          <cell r="B233">
            <v>158</v>
          </cell>
          <cell r="D233">
            <v>2</v>
          </cell>
          <cell r="E233">
            <v>1</v>
          </cell>
          <cell r="F233">
            <v>1</v>
          </cell>
          <cell r="G233">
            <v>1</v>
          </cell>
          <cell r="H233">
            <v>0</v>
          </cell>
          <cell r="W233">
            <v>0</v>
          </cell>
        </row>
        <row r="234">
          <cell r="B234">
            <v>159</v>
          </cell>
          <cell r="D234">
            <v>2</v>
          </cell>
          <cell r="E234">
            <v>2</v>
          </cell>
          <cell r="F234">
            <v>1</v>
          </cell>
          <cell r="G234">
            <v>1</v>
          </cell>
          <cell r="H234">
            <v>1</v>
          </cell>
          <cell r="W234">
            <v>0</v>
          </cell>
        </row>
        <row r="235">
          <cell r="B235">
            <v>160</v>
          </cell>
          <cell r="D235">
            <v>2</v>
          </cell>
          <cell r="E235">
            <v>2</v>
          </cell>
          <cell r="F235">
            <v>2</v>
          </cell>
          <cell r="G235">
            <v>1</v>
          </cell>
          <cell r="H235">
            <v>1</v>
          </cell>
          <cell r="W235">
            <v>0</v>
          </cell>
        </row>
        <row r="236">
          <cell r="B236">
            <v>161</v>
          </cell>
          <cell r="D236">
            <v>0</v>
          </cell>
          <cell r="W236">
            <v>0</v>
          </cell>
        </row>
        <row r="237">
          <cell r="B237">
            <v>162</v>
          </cell>
          <cell r="D237">
            <v>0</v>
          </cell>
          <cell r="W237">
            <v>0</v>
          </cell>
        </row>
        <row r="238">
          <cell r="B238">
            <v>163</v>
          </cell>
          <cell r="D238">
            <v>1</v>
          </cell>
          <cell r="W238">
            <v>0</v>
          </cell>
        </row>
        <row r="239">
          <cell r="B239">
            <v>164</v>
          </cell>
          <cell r="D239">
            <v>1</v>
          </cell>
          <cell r="W239">
            <v>0</v>
          </cell>
        </row>
        <row r="240">
          <cell r="B240">
            <v>165</v>
          </cell>
          <cell r="D240">
            <v>1</v>
          </cell>
          <cell r="E240">
            <v>0</v>
          </cell>
          <cell r="W240">
            <v>0</v>
          </cell>
        </row>
        <row r="241">
          <cell r="B241">
            <v>166</v>
          </cell>
          <cell r="D241">
            <v>1</v>
          </cell>
          <cell r="E241">
            <v>0</v>
          </cell>
          <cell r="W241">
            <v>0</v>
          </cell>
        </row>
        <row r="242">
          <cell r="B242">
            <v>167</v>
          </cell>
          <cell r="D242">
            <v>1</v>
          </cell>
          <cell r="E242">
            <v>1</v>
          </cell>
          <cell r="W242">
            <v>0</v>
          </cell>
        </row>
        <row r="243">
          <cell r="B243">
            <v>168</v>
          </cell>
          <cell r="D243">
            <v>1</v>
          </cell>
          <cell r="E243">
            <v>1</v>
          </cell>
          <cell r="F243">
            <v>0</v>
          </cell>
          <cell r="W243">
            <v>0</v>
          </cell>
        </row>
        <row r="244">
          <cell r="B244">
            <v>169</v>
          </cell>
          <cell r="D244">
            <v>1</v>
          </cell>
          <cell r="E244">
            <v>1</v>
          </cell>
          <cell r="F244">
            <v>1</v>
          </cell>
          <cell r="W244">
            <v>0</v>
          </cell>
        </row>
        <row r="245">
          <cell r="B245">
            <v>170</v>
          </cell>
          <cell r="D245">
            <v>1</v>
          </cell>
          <cell r="E245">
            <v>1</v>
          </cell>
          <cell r="F245">
            <v>1</v>
          </cell>
          <cell r="W245">
            <v>0</v>
          </cell>
        </row>
        <row r="246">
          <cell r="B246">
            <v>171</v>
          </cell>
          <cell r="D246">
            <v>1</v>
          </cell>
          <cell r="W246">
            <v>0</v>
          </cell>
        </row>
        <row r="247">
          <cell r="B247">
            <v>172</v>
          </cell>
          <cell r="D247">
            <v>2</v>
          </cell>
          <cell r="W247">
            <v>0</v>
          </cell>
        </row>
        <row r="248">
          <cell r="B248">
            <v>173</v>
          </cell>
          <cell r="D248">
            <v>2</v>
          </cell>
          <cell r="E248">
            <v>1</v>
          </cell>
          <cell r="W248">
            <v>0</v>
          </cell>
        </row>
        <row r="249">
          <cell r="B249">
            <v>174</v>
          </cell>
          <cell r="D249">
            <v>2</v>
          </cell>
          <cell r="E249">
            <v>2</v>
          </cell>
          <cell r="W249">
            <v>0</v>
          </cell>
        </row>
        <row r="250">
          <cell r="B250">
            <v>175</v>
          </cell>
          <cell r="D250">
            <v>2</v>
          </cell>
          <cell r="E250">
            <v>2</v>
          </cell>
          <cell r="F250">
            <v>1</v>
          </cell>
          <cell r="W250">
            <v>0</v>
          </cell>
        </row>
        <row r="251">
          <cell r="B251">
            <v>176</v>
          </cell>
          <cell r="D251">
            <v>3</v>
          </cell>
          <cell r="E251">
            <v>2</v>
          </cell>
          <cell r="F251">
            <v>2</v>
          </cell>
          <cell r="W251">
            <v>0</v>
          </cell>
        </row>
        <row r="252">
          <cell r="B252">
            <v>177</v>
          </cell>
          <cell r="D252">
            <v>3</v>
          </cell>
          <cell r="E252">
            <v>2</v>
          </cell>
          <cell r="F252">
            <v>2</v>
          </cell>
          <cell r="G252">
            <v>1</v>
          </cell>
          <cell r="W252">
            <v>0</v>
          </cell>
        </row>
        <row r="253">
          <cell r="B253">
            <v>178</v>
          </cell>
          <cell r="D253">
            <v>3</v>
          </cell>
          <cell r="E253">
            <v>3</v>
          </cell>
          <cell r="F253">
            <v>2</v>
          </cell>
          <cell r="G253">
            <v>2</v>
          </cell>
          <cell r="W253">
            <v>0</v>
          </cell>
        </row>
        <row r="254">
          <cell r="B254">
            <v>179</v>
          </cell>
          <cell r="D254">
            <v>3</v>
          </cell>
          <cell r="E254">
            <v>3</v>
          </cell>
          <cell r="F254">
            <v>2</v>
          </cell>
          <cell r="G254">
            <v>2</v>
          </cell>
          <cell r="H254">
            <v>1</v>
          </cell>
          <cell r="W254">
            <v>0</v>
          </cell>
        </row>
        <row r="255">
          <cell r="B255">
            <v>180</v>
          </cell>
          <cell r="D255">
            <v>3</v>
          </cell>
          <cell r="E255">
            <v>3</v>
          </cell>
          <cell r="F255">
            <v>3</v>
          </cell>
          <cell r="G255">
            <v>2</v>
          </cell>
          <cell r="H255">
            <v>2</v>
          </cell>
          <cell r="W255">
            <v>0</v>
          </cell>
        </row>
        <row r="256">
          <cell r="B256">
            <v>181</v>
          </cell>
          <cell r="C256">
            <v>2</v>
          </cell>
          <cell r="M256">
            <v>2</v>
          </cell>
          <cell r="W256">
            <v>0</v>
          </cell>
        </row>
        <row r="257">
          <cell r="B257">
            <v>182</v>
          </cell>
          <cell r="C257">
            <v>3</v>
          </cell>
          <cell r="D257">
            <v>0</v>
          </cell>
          <cell r="M257">
            <v>3</v>
          </cell>
          <cell r="W257">
            <v>0</v>
          </cell>
        </row>
        <row r="258">
          <cell r="B258">
            <v>183</v>
          </cell>
          <cell r="C258">
            <v>3</v>
          </cell>
          <cell r="D258">
            <v>1</v>
          </cell>
          <cell r="M258">
            <v>3</v>
          </cell>
          <cell r="N258">
            <v>1</v>
          </cell>
          <cell r="W258">
            <v>0</v>
          </cell>
        </row>
        <row r="259">
          <cell r="B259">
            <v>184</v>
          </cell>
          <cell r="C259">
            <v>3</v>
          </cell>
          <cell r="D259">
            <v>2</v>
          </cell>
          <cell r="E259">
            <v>0</v>
          </cell>
          <cell r="M259">
            <v>3</v>
          </cell>
          <cell r="N259">
            <v>2</v>
          </cell>
          <cell r="W259">
            <v>0</v>
          </cell>
        </row>
        <row r="260">
          <cell r="B260">
            <v>185</v>
          </cell>
          <cell r="C260">
            <v>3</v>
          </cell>
          <cell r="D260">
            <v>3</v>
          </cell>
          <cell r="E260">
            <v>1</v>
          </cell>
          <cell r="M260">
            <v>3</v>
          </cell>
          <cell r="N260">
            <v>3</v>
          </cell>
          <cell r="O260">
            <v>1</v>
          </cell>
          <cell r="W260">
            <v>0</v>
          </cell>
        </row>
        <row r="261">
          <cell r="B261">
            <v>186</v>
          </cell>
          <cell r="C261">
            <v>3</v>
          </cell>
          <cell r="D261">
            <v>3</v>
          </cell>
          <cell r="E261">
            <v>2</v>
          </cell>
          <cell r="M261">
            <v>3</v>
          </cell>
          <cell r="N261">
            <v>3</v>
          </cell>
          <cell r="O261">
            <v>2</v>
          </cell>
          <cell r="W261">
            <v>0</v>
          </cell>
        </row>
        <row r="262">
          <cell r="B262">
            <v>187</v>
          </cell>
          <cell r="C262">
            <v>3</v>
          </cell>
          <cell r="D262">
            <v>3</v>
          </cell>
          <cell r="E262">
            <v>2</v>
          </cell>
          <cell r="F262">
            <v>0</v>
          </cell>
          <cell r="M262">
            <v>3</v>
          </cell>
          <cell r="N262">
            <v>3</v>
          </cell>
          <cell r="O262">
            <v>2</v>
          </cell>
          <cell r="P262">
            <v>1</v>
          </cell>
          <cell r="W262">
            <v>0</v>
          </cell>
        </row>
        <row r="263">
          <cell r="B263">
            <v>188</v>
          </cell>
          <cell r="C263">
            <v>3</v>
          </cell>
          <cell r="D263">
            <v>3</v>
          </cell>
          <cell r="E263">
            <v>3</v>
          </cell>
          <cell r="F263">
            <v>1</v>
          </cell>
          <cell r="M263">
            <v>3</v>
          </cell>
          <cell r="N263">
            <v>3</v>
          </cell>
          <cell r="O263">
            <v>3</v>
          </cell>
          <cell r="P263">
            <v>1</v>
          </cell>
          <cell r="W263">
            <v>0</v>
          </cell>
        </row>
        <row r="264">
          <cell r="B264">
            <v>189</v>
          </cell>
          <cell r="C264">
            <v>3</v>
          </cell>
          <cell r="D264">
            <v>3</v>
          </cell>
          <cell r="E264">
            <v>3</v>
          </cell>
          <cell r="F264">
            <v>2</v>
          </cell>
          <cell r="M264">
            <v>3</v>
          </cell>
          <cell r="N264">
            <v>3</v>
          </cell>
          <cell r="O264">
            <v>3</v>
          </cell>
          <cell r="P264">
            <v>2</v>
          </cell>
          <cell r="W264">
            <v>0</v>
          </cell>
        </row>
        <row r="265">
          <cell r="B265">
            <v>190</v>
          </cell>
          <cell r="C265">
            <v>3</v>
          </cell>
          <cell r="D265">
            <v>3</v>
          </cell>
          <cell r="E265">
            <v>3</v>
          </cell>
          <cell r="F265">
            <v>2</v>
          </cell>
          <cell r="G265">
            <v>0</v>
          </cell>
          <cell r="M265">
            <v>3</v>
          </cell>
          <cell r="N265">
            <v>3</v>
          </cell>
          <cell r="O265">
            <v>3</v>
          </cell>
          <cell r="P265">
            <v>2</v>
          </cell>
          <cell r="Q265">
            <v>1</v>
          </cell>
          <cell r="W265">
            <v>0</v>
          </cell>
        </row>
        <row r="266">
          <cell r="B266">
            <v>191</v>
          </cell>
          <cell r="W266">
            <v>0</v>
          </cell>
        </row>
        <row r="267">
          <cell r="B267">
            <v>192</v>
          </cell>
          <cell r="W267">
            <v>0</v>
          </cell>
        </row>
        <row r="268">
          <cell r="B268">
            <v>193</v>
          </cell>
          <cell r="W268">
            <v>0</v>
          </cell>
        </row>
        <row r="269">
          <cell r="B269">
            <v>194</v>
          </cell>
          <cell r="D269">
            <v>0</v>
          </cell>
          <cell r="W269">
            <v>0</v>
          </cell>
        </row>
        <row r="270">
          <cell r="B270">
            <v>195</v>
          </cell>
          <cell r="D270">
            <v>0</v>
          </cell>
          <cell r="W270">
            <v>0</v>
          </cell>
        </row>
        <row r="271">
          <cell r="B271">
            <v>196</v>
          </cell>
          <cell r="D271">
            <v>1</v>
          </cell>
          <cell r="W271">
            <v>0</v>
          </cell>
        </row>
        <row r="272">
          <cell r="B272">
            <v>197</v>
          </cell>
          <cell r="D272">
            <v>1</v>
          </cell>
          <cell r="E272">
            <v>0</v>
          </cell>
          <cell r="W272">
            <v>0</v>
          </cell>
        </row>
        <row r="273">
          <cell r="B273">
            <v>198</v>
          </cell>
          <cell r="D273">
            <v>1</v>
          </cell>
          <cell r="E273">
            <v>0</v>
          </cell>
          <cell r="W273">
            <v>0</v>
          </cell>
        </row>
        <row r="274">
          <cell r="B274">
            <v>199</v>
          </cell>
          <cell r="D274">
            <v>1</v>
          </cell>
          <cell r="E274">
            <v>1</v>
          </cell>
          <cell r="W274">
            <v>0</v>
          </cell>
        </row>
        <row r="275">
          <cell r="B275">
            <v>200</v>
          </cell>
          <cell r="D275">
            <v>1</v>
          </cell>
          <cell r="E275">
            <v>1</v>
          </cell>
          <cell r="F275">
            <v>0</v>
          </cell>
          <cell r="W275">
            <v>0</v>
          </cell>
        </row>
        <row r="276">
          <cell r="B276">
            <v>201</v>
          </cell>
          <cell r="D276">
            <v>2</v>
          </cell>
          <cell r="E276">
            <v>1</v>
          </cell>
          <cell r="F276">
            <v>0</v>
          </cell>
          <cell r="W276">
            <v>0</v>
          </cell>
        </row>
        <row r="277">
          <cell r="B277">
            <v>202</v>
          </cell>
          <cell r="D277">
            <v>2</v>
          </cell>
          <cell r="E277">
            <v>1</v>
          </cell>
          <cell r="F277">
            <v>1</v>
          </cell>
          <cell r="W277">
            <v>0</v>
          </cell>
        </row>
        <row r="278">
          <cell r="B278">
            <v>203</v>
          </cell>
          <cell r="D278">
            <v>2</v>
          </cell>
          <cell r="E278">
            <v>1</v>
          </cell>
          <cell r="F278">
            <v>1</v>
          </cell>
          <cell r="G278">
            <v>0</v>
          </cell>
          <cell r="W278">
            <v>0</v>
          </cell>
        </row>
        <row r="279">
          <cell r="B279">
            <v>204</v>
          </cell>
          <cell r="D279">
            <v>2</v>
          </cell>
          <cell r="E279">
            <v>2</v>
          </cell>
          <cell r="F279">
            <v>1</v>
          </cell>
          <cell r="G279">
            <v>0</v>
          </cell>
          <cell r="W279">
            <v>0</v>
          </cell>
        </row>
        <row r="280">
          <cell r="B280">
            <v>205</v>
          </cell>
          <cell r="D280">
            <v>2</v>
          </cell>
          <cell r="E280">
            <v>2</v>
          </cell>
          <cell r="F280">
            <v>1</v>
          </cell>
          <cell r="G280">
            <v>1</v>
          </cell>
          <cell r="W280">
            <v>0</v>
          </cell>
        </row>
        <row r="281">
          <cell r="B281">
            <v>206</v>
          </cell>
          <cell r="D281">
            <v>3</v>
          </cell>
          <cell r="E281">
            <v>2</v>
          </cell>
          <cell r="F281">
            <v>2</v>
          </cell>
          <cell r="G281">
            <v>1</v>
          </cell>
          <cell r="W281">
            <v>0</v>
          </cell>
        </row>
        <row r="282">
          <cell r="B282">
            <v>207</v>
          </cell>
          <cell r="D282">
            <v>3</v>
          </cell>
          <cell r="E282">
            <v>3</v>
          </cell>
          <cell r="F282">
            <v>2</v>
          </cell>
          <cell r="G282">
            <v>1</v>
          </cell>
          <cell r="W282">
            <v>0</v>
          </cell>
        </row>
        <row r="283">
          <cell r="B283">
            <v>208</v>
          </cell>
          <cell r="D283">
            <v>3</v>
          </cell>
          <cell r="E283">
            <v>3</v>
          </cell>
          <cell r="F283">
            <v>2</v>
          </cell>
          <cell r="G283">
            <v>2</v>
          </cell>
          <cell r="W283">
            <v>0</v>
          </cell>
        </row>
        <row r="284">
          <cell r="B284">
            <v>209</v>
          </cell>
          <cell r="D284">
            <v>3</v>
          </cell>
          <cell r="E284">
            <v>3</v>
          </cell>
          <cell r="F284">
            <v>3</v>
          </cell>
          <cell r="G284">
            <v>2</v>
          </cell>
          <cell r="W284">
            <v>0</v>
          </cell>
        </row>
        <row r="285">
          <cell r="B285">
            <v>210</v>
          </cell>
          <cell r="D285">
            <v>4</v>
          </cell>
          <cell r="E285">
            <v>3</v>
          </cell>
          <cell r="F285">
            <v>3</v>
          </cell>
          <cell r="G285">
            <v>3</v>
          </cell>
          <cell r="W285">
            <v>0</v>
          </cell>
        </row>
        <row r="286">
          <cell r="B286">
            <v>211</v>
          </cell>
          <cell r="D286">
            <v>1</v>
          </cell>
          <cell r="W286">
            <v>0</v>
          </cell>
        </row>
        <row r="287">
          <cell r="B287">
            <v>212</v>
          </cell>
          <cell r="D287">
            <v>2</v>
          </cell>
          <cell r="E287">
            <v>0</v>
          </cell>
          <cell r="W287">
            <v>0</v>
          </cell>
        </row>
        <row r="288">
          <cell r="B288">
            <v>213</v>
          </cell>
          <cell r="D288">
            <v>2</v>
          </cell>
          <cell r="E288">
            <v>1</v>
          </cell>
          <cell r="W288">
            <v>0</v>
          </cell>
        </row>
        <row r="289">
          <cell r="B289">
            <v>214</v>
          </cell>
          <cell r="D289">
            <v>3</v>
          </cell>
          <cell r="E289">
            <v>2</v>
          </cell>
          <cell r="F289">
            <v>0</v>
          </cell>
          <cell r="W289">
            <v>0</v>
          </cell>
        </row>
        <row r="290">
          <cell r="B290">
            <v>215</v>
          </cell>
          <cell r="D290">
            <v>3</v>
          </cell>
          <cell r="E290">
            <v>2</v>
          </cell>
          <cell r="F290">
            <v>1</v>
          </cell>
          <cell r="W290">
            <v>0</v>
          </cell>
        </row>
        <row r="291">
          <cell r="B291">
            <v>216</v>
          </cell>
          <cell r="D291">
            <v>3</v>
          </cell>
          <cell r="E291">
            <v>3</v>
          </cell>
          <cell r="F291">
            <v>2</v>
          </cell>
          <cell r="G291">
            <v>0</v>
          </cell>
          <cell r="W291">
            <v>0</v>
          </cell>
        </row>
        <row r="292">
          <cell r="B292">
            <v>217</v>
          </cell>
          <cell r="D292">
            <v>4</v>
          </cell>
          <cell r="E292">
            <v>3</v>
          </cell>
          <cell r="F292">
            <v>2</v>
          </cell>
          <cell r="G292">
            <v>1</v>
          </cell>
          <cell r="W292">
            <v>0</v>
          </cell>
        </row>
        <row r="293">
          <cell r="B293">
            <v>218</v>
          </cell>
          <cell r="D293">
            <v>4</v>
          </cell>
          <cell r="E293">
            <v>3</v>
          </cell>
          <cell r="F293">
            <v>3</v>
          </cell>
          <cell r="G293">
            <v>2</v>
          </cell>
          <cell r="W293">
            <v>0</v>
          </cell>
        </row>
        <row r="294">
          <cell r="B294">
            <v>219</v>
          </cell>
          <cell r="D294">
            <v>4</v>
          </cell>
          <cell r="E294">
            <v>4</v>
          </cell>
          <cell r="F294">
            <v>3</v>
          </cell>
          <cell r="G294">
            <v>2</v>
          </cell>
          <cell r="W294">
            <v>0</v>
          </cell>
        </row>
        <row r="295">
          <cell r="B295">
            <v>220</v>
          </cell>
          <cell r="D295">
            <v>4</v>
          </cell>
          <cell r="E295">
            <v>4</v>
          </cell>
          <cell r="F295">
            <v>3</v>
          </cell>
          <cell r="G295">
            <v>3</v>
          </cell>
          <cell r="W295">
            <v>0</v>
          </cell>
        </row>
        <row r="296">
          <cell r="B296">
            <v>221</v>
          </cell>
          <cell r="W296">
            <v>0</v>
          </cell>
        </row>
        <row r="297">
          <cell r="B297">
            <v>222</v>
          </cell>
          <cell r="W297">
            <v>0</v>
          </cell>
        </row>
        <row r="298">
          <cell r="B298">
            <v>223</v>
          </cell>
          <cell r="D298">
            <v>0</v>
          </cell>
          <cell r="W298">
            <v>0</v>
          </cell>
        </row>
        <row r="299">
          <cell r="B299">
            <v>224</v>
          </cell>
          <cell r="D299">
            <v>1</v>
          </cell>
          <cell r="E299">
            <v>0</v>
          </cell>
          <cell r="W299">
            <v>0</v>
          </cell>
        </row>
        <row r="300">
          <cell r="B300">
            <v>225</v>
          </cell>
          <cell r="D300">
            <v>2</v>
          </cell>
          <cell r="E300">
            <v>1</v>
          </cell>
          <cell r="W300">
            <v>0</v>
          </cell>
        </row>
        <row r="301">
          <cell r="B301">
            <v>226</v>
          </cell>
          <cell r="D301">
            <v>2</v>
          </cell>
          <cell r="E301">
            <v>2</v>
          </cell>
          <cell r="W301">
            <v>0</v>
          </cell>
        </row>
        <row r="302">
          <cell r="B302">
            <v>227</v>
          </cell>
          <cell r="D302">
            <v>3</v>
          </cell>
          <cell r="E302">
            <v>2</v>
          </cell>
          <cell r="W302">
            <v>0</v>
          </cell>
        </row>
        <row r="303">
          <cell r="B303">
            <v>228</v>
          </cell>
          <cell r="D303">
            <v>3</v>
          </cell>
          <cell r="E303">
            <v>3</v>
          </cell>
          <cell r="W303">
            <v>0</v>
          </cell>
        </row>
        <row r="304">
          <cell r="B304">
            <v>229</v>
          </cell>
          <cell r="D304">
            <v>4</v>
          </cell>
          <cell r="E304">
            <v>3</v>
          </cell>
          <cell r="W304">
            <v>0</v>
          </cell>
        </row>
        <row r="305">
          <cell r="B305">
            <v>230</v>
          </cell>
          <cell r="D305">
            <v>4</v>
          </cell>
          <cell r="E305">
            <v>4</v>
          </cell>
          <cell r="W305">
            <v>0</v>
          </cell>
        </row>
        <row r="306">
          <cell r="B306">
            <v>231</v>
          </cell>
          <cell r="D306">
            <v>0</v>
          </cell>
          <cell r="W306">
            <v>0</v>
          </cell>
        </row>
        <row r="307">
          <cell r="B307">
            <v>232</v>
          </cell>
          <cell r="D307">
            <v>1</v>
          </cell>
          <cell r="W307">
            <v>0</v>
          </cell>
        </row>
        <row r="308">
          <cell r="B308">
            <v>233</v>
          </cell>
          <cell r="D308">
            <v>2</v>
          </cell>
          <cell r="E308">
            <v>0</v>
          </cell>
          <cell r="W308">
            <v>0</v>
          </cell>
        </row>
        <row r="309">
          <cell r="B309">
            <v>234</v>
          </cell>
          <cell r="D309">
            <v>3</v>
          </cell>
          <cell r="E309">
            <v>1</v>
          </cell>
          <cell r="W309">
            <v>0</v>
          </cell>
        </row>
        <row r="310">
          <cell r="B310">
            <v>235</v>
          </cell>
          <cell r="D310">
            <v>3</v>
          </cell>
          <cell r="E310">
            <v>2</v>
          </cell>
          <cell r="W310">
            <v>0</v>
          </cell>
        </row>
        <row r="311">
          <cell r="B311">
            <v>236</v>
          </cell>
          <cell r="D311">
            <v>3</v>
          </cell>
          <cell r="E311">
            <v>2</v>
          </cell>
          <cell r="F311">
            <v>0</v>
          </cell>
          <cell r="W311">
            <v>0</v>
          </cell>
        </row>
        <row r="312">
          <cell r="B312">
            <v>237</v>
          </cell>
          <cell r="D312">
            <v>3</v>
          </cell>
          <cell r="E312">
            <v>3</v>
          </cell>
          <cell r="F312">
            <v>1</v>
          </cell>
          <cell r="W312">
            <v>0</v>
          </cell>
        </row>
        <row r="313">
          <cell r="B313">
            <v>238</v>
          </cell>
          <cell r="D313">
            <v>3</v>
          </cell>
          <cell r="E313">
            <v>3</v>
          </cell>
          <cell r="F313">
            <v>2</v>
          </cell>
          <cell r="W313">
            <v>0</v>
          </cell>
        </row>
        <row r="314">
          <cell r="B314">
            <v>239</v>
          </cell>
          <cell r="D314">
            <v>3</v>
          </cell>
          <cell r="E314">
            <v>3</v>
          </cell>
          <cell r="F314">
            <v>2</v>
          </cell>
          <cell r="G314">
            <v>0</v>
          </cell>
          <cell r="W314">
            <v>0</v>
          </cell>
        </row>
        <row r="315">
          <cell r="B315">
            <v>240</v>
          </cell>
          <cell r="D315">
            <v>3</v>
          </cell>
          <cell r="E315">
            <v>3</v>
          </cell>
          <cell r="F315">
            <v>3</v>
          </cell>
          <cell r="G315">
            <v>1</v>
          </cell>
          <cell r="W315">
            <v>0</v>
          </cell>
        </row>
        <row r="316">
          <cell r="B316">
            <v>241</v>
          </cell>
          <cell r="D316">
            <v>0</v>
          </cell>
          <cell r="W316">
            <v>0</v>
          </cell>
        </row>
        <row r="317">
          <cell r="B317">
            <v>242</v>
          </cell>
          <cell r="D317">
            <v>1</v>
          </cell>
          <cell r="W317">
            <v>0</v>
          </cell>
        </row>
        <row r="318">
          <cell r="B318">
            <v>243</v>
          </cell>
          <cell r="D318">
            <v>1</v>
          </cell>
          <cell r="E318">
            <v>0</v>
          </cell>
          <cell r="W318">
            <v>0</v>
          </cell>
        </row>
        <row r="319">
          <cell r="B319">
            <v>244</v>
          </cell>
          <cell r="D319">
            <v>1</v>
          </cell>
          <cell r="E319">
            <v>1</v>
          </cell>
          <cell r="W319">
            <v>0</v>
          </cell>
        </row>
        <row r="320">
          <cell r="B320">
            <v>245</v>
          </cell>
          <cell r="D320">
            <v>1</v>
          </cell>
          <cell r="E320">
            <v>1</v>
          </cell>
          <cell r="F320">
            <v>0</v>
          </cell>
          <cell r="W320">
            <v>0</v>
          </cell>
        </row>
        <row r="321">
          <cell r="B321">
            <v>246</v>
          </cell>
          <cell r="D321">
            <v>1</v>
          </cell>
          <cell r="E321">
            <v>1</v>
          </cell>
          <cell r="F321">
            <v>1</v>
          </cell>
          <cell r="W321">
            <v>0</v>
          </cell>
        </row>
        <row r="322">
          <cell r="B322">
            <v>247</v>
          </cell>
          <cell r="D322">
            <v>2</v>
          </cell>
          <cell r="E322">
            <v>1</v>
          </cell>
          <cell r="F322">
            <v>1</v>
          </cell>
          <cell r="G322">
            <v>0</v>
          </cell>
          <cell r="W322">
            <v>0</v>
          </cell>
        </row>
        <row r="323">
          <cell r="B323">
            <v>248</v>
          </cell>
          <cell r="D323">
            <v>2</v>
          </cell>
          <cell r="E323">
            <v>1</v>
          </cell>
          <cell r="F323">
            <v>1</v>
          </cell>
          <cell r="G323">
            <v>1</v>
          </cell>
          <cell r="W323">
            <v>0</v>
          </cell>
        </row>
        <row r="324">
          <cell r="B324">
            <v>249</v>
          </cell>
          <cell r="D324">
            <v>2</v>
          </cell>
          <cell r="E324">
            <v>2</v>
          </cell>
          <cell r="F324">
            <v>1</v>
          </cell>
          <cell r="G324">
            <v>1</v>
          </cell>
          <cell r="W324">
            <v>0</v>
          </cell>
        </row>
        <row r="325">
          <cell r="B325">
            <v>250</v>
          </cell>
          <cell r="D325">
            <v>2</v>
          </cell>
          <cell r="E325">
            <v>2</v>
          </cell>
          <cell r="F325">
            <v>2</v>
          </cell>
          <cell r="G325">
            <v>1</v>
          </cell>
          <cell r="W325">
            <v>0</v>
          </cell>
        </row>
        <row r="326">
          <cell r="B326">
            <v>251</v>
          </cell>
          <cell r="C326">
            <v>3</v>
          </cell>
          <cell r="D326">
            <v>3</v>
          </cell>
          <cell r="M326">
            <v>4</v>
          </cell>
          <cell r="N326">
            <v>2</v>
          </cell>
          <cell r="W326">
            <v>0</v>
          </cell>
        </row>
        <row r="327">
          <cell r="B327">
            <v>252</v>
          </cell>
          <cell r="C327">
            <v>4</v>
          </cell>
          <cell r="D327">
            <v>4</v>
          </cell>
          <cell r="M327">
            <v>5</v>
          </cell>
          <cell r="N327">
            <v>2</v>
          </cell>
          <cell r="W327">
            <v>0</v>
          </cell>
        </row>
        <row r="328">
          <cell r="B328">
            <v>253</v>
          </cell>
          <cell r="C328">
            <v>5</v>
          </cell>
          <cell r="D328">
            <v>5</v>
          </cell>
          <cell r="M328">
            <v>5</v>
          </cell>
          <cell r="N328">
            <v>3</v>
          </cell>
          <cell r="W328">
            <v>0</v>
          </cell>
        </row>
        <row r="329">
          <cell r="B329">
            <v>254</v>
          </cell>
          <cell r="C329">
            <v>6</v>
          </cell>
          <cell r="D329">
            <v>6</v>
          </cell>
          <cell r="E329">
            <v>3</v>
          </cell>
          <cell r="M329">
            <v>6</v>
          </cell>
          <cell r="N329">
            <v>3</v>
          </cell>
          <cell r="O329">
            <v>1</v>
          </cell>
          <cell r="W329">
            <v>0</v>
          </cell>
        </row>
        <row r="330">
          <cell r="B330">
            <v>255</v>
          </cell>
          <cell r="C330">
            <v>6</v>
          </cell>
          <cell r="D330">
            <v>6</v>
          </cell>
          <cell r="E330">
            <v>4</v>
          </cell>
          <cell r="M330">
            <v>6</v>
          </cell>
          <cell r="N330">
            <v>4</v>
          </cell>
          <cell r="O330">
            <v>2</v>
          </cell>
          <cell r="W330">
            <v>0</v>
          </cell>
        </row>
        <row r="331">
          <cell r="B331">
            <v>256</v>
          </cell>
          <cell r="C331">
            <v>6</v>
          </cell>
          <cell r="D331">
            <v>6</v>
          </cell>
          <cell r="E331">
            <v>5</v>
          </cell>
          <cell r="F331">
            <v>3</v>
          </cell>
          <cell r="M331">
            <v>7</v>
          </cell>
          <cell r="N331">
            <v>4</v>
          </cell>
          <cell r="O331">
            <v>2</v>
          </cell>
          <cell r="P331">
            <v>1</v>
          </cell>
          <cell r="W331">
            <v>0</v>
          </cell>
        </row>
        <row r="332">
          <cell r="B332">
            <v>257</v>
          </cell>
          <cell r="C332">
            <v>6</v>
          </cell>
          <cell r="D332">
            <v>6</v>
          </cell>
          <cell r="E332">
            <v>6</v>
          </cell>
          <cell r="F332">
            <v>4</v>
          </cell>
          <cell r="M332">
            <v>7</v>
          </cell>
          <cell r="N332">
            <v>5</v>
          </cell>
          <cell r="O332">
            <v>3</v>
          </cell>
          <cell r="P332">
            <v>2</v>
          </cell>
          <cell r="W332">
            <v>0</v>
          </cell>
        </row>
        <row r="333">
          <cell r="B333">
            <v>258</v>
          </cell>
          <cell r="C333">
            <v>6</v>
          </cell>
          <cell r="D333">
            <v>6</v>
          </cell>
          <cell r="E333">
            <v>6</v>
          </cell>
          <cell r="F333">
            <v>5</v>
          </cell>
          <cell r="G333">
            <v>3</v>
          </cell>
          <cell r="M333">
            <v>8</v>
          </cell>
          <cell r="N333">
            <v>5</v>
          </cell>
          <cell r="O333">
            <v>3</v>
          </cell>
          <cell r="P333">
            <v>2</v>
          </cell>
          <cell r="Q333">
            <v>1</v>
          </cell>
          <cell r="W333">
            <v>0</v>
          </cell>
        </row>
        <row r="334">
          <cell r="B334">
            <v>259</v>
          </cell>
          <cell r="C334">
            <v>6</v>
          </cell>
          <cell r="D334">
            <v>6</v>
          </cell>
          <cell r="E334">
            <v>6</v>
          </cell>
          <cell r="F334">
            <v>6</v>
          </cell>
          <cell r="G334">
            <v>4</v>
          </cell>
          <cell r="M334">
            <v>8</v>
          </cell>
          <cell r="N334">
            <v>5</v>
          </cell>
          <cell r="O334">
            <v>4</v>
          </cell>
          <cell r="P334">
            <v>3</v>
          </cell>
          <cell r="Q334">
            <v>2</v>
          </cell>
          <cell r="W334">
            <v>0</v>
          </cell>
        </row>
        <row r="335">
          <cell r="B335">
            <v>260</v>
          </cell>
          <cell r="C335">
            <v>6</v>
          </cell>
          <cell r="D335">
            <v>6</v>
          </cell>
          <cell r="E335">
            <v>6</v>
          </cell>
          <cell r="F335">
            <v>6</v>
          </cell>
          <cell r="G335">
            <v>5</v>
          </cell>
          <cell r="H335">
            <v>3</v>
          </cell>
          <cell r="M335">
            <v>9</v>
          </cell>
          <cell r="N335">
            <v>5</v>
          </cell>
          <cell r="O335">
            <v>4</v>
          </cell>
          <cell r="P335">
            <v>3</v>
          </cell>
          <cell r="Q335">
            <v>2</v>
          </cell>
          <cell r="R335">
            <v>1</v>
          </cell>
          <cell r="W335">
            <v>0</v>
          </cell>
        </row>
        <row r="336">
          <cell r="B336">
            <v>261</v>
          </cell>
          <cell r="C336">
            <v>6</v>
          </cell>
          <cell r="D336">
            <v>6</v>
          </cell>
          <cell r="E336">
            <v>6</v>
          </cell>
          <cell r="F336">
            <v>6</v>
          </cell>
          <cell r="G336">
            <v>6</v>
          </cell>
          <cell r="H336">
            <v>4</v>
          </cell>
          <cell r="M336">
            <v>9</v>
          </cell>
          <cell r="N336">
            <v>5</v>
          </cell>
          <cell r="O336">
            <v>5</v>
          </cell>
          <cell r="P336">
            <v>4</v>
          </cell>
          <cell r="Q336">
            <v>3</v>
          </cell>
          <cell r="R336">
            <v>2</v>
          </cell>
          <cell r="W336">
            <v>0</v>
          </cell>
        </row>
        <row r="337">
          <cell r="B337">
            <v>262</v>
          </cell>
          <cell r="C337">
            <v>6</v>
          </cell>
          <cell r="D337">
            <v>6</v>
          </cell>
          <cell r="E337">
            <v>6</v>
          </cell>
          <cell r="F337">
            <v>6</v>
          </cell>
          <cell r="G337">
            <v>6</v>
          </cell>
          <cell r="H337">
            <v>5</v>
          </cell>
          <cell r="I337">
            <v>3</v>
          </cell>
          <cell r="M337">
            <v>9</v>
          </cell>
          <cell r="N337">
            <v>5</v>
          </cell>
          <cell r="O337">
            <v>5</v>
          </cell>
          <cell r="P337">
            <v>4</v>
          </cell>
          <cell r="Q337">
            <v>3</v>
          </cell>
          <cell r="R337">
            <v>2</v>
          </cell>
          <cell r="S337">
            <v>1</v>
          </cell>
          <cell r="W337">
            <v>0</v>
          </cell>
        </row>
        <row r="338">
          <cell r="B338">
            <v>263</v>
          </cell>
          <cell r="C338">
            <v>6</v>
          </cell>
          <cell r="D338">
            <v>6</v>
          </cell>
          <cell r="E338">
            <v>6</v>
          </cell>
          <cell r="F338">
            <v>6</v>
          </cell>
          <cell r="G338">
            <v>6</v>
          </cell>
          <cell r="H338">
            <v>6</v>
          </cell>
          <cell r="I338">
            <v>4</v>
          </cell>
          <cell r="M338">
            <v>9</v>
          </cell>
          <cell r="N338">
            <v>5</v>
          </cell>
          <cell r="O338">
            <v>5</v>
          </cell>
          <cell r="P338">
            <v>4</v>
          </cell>
          <cell r="Q338">
            <v>4</v>
          </cell>
          <cell r="R338">
            <v>3</v>
          </cell>
          <cell r="S338">
            <v>2</v>
          </cell>
          <cell r="W338">
            <v>0</v>
          </cell>
        </row>
        <row r="339">
          <cell r="B339">
            <v>264</v>
          </cell>
          <cell r="C339">
            <v>6</v>
          </cell>
          <cell r="D339">
            <v>6</v>
          </cell>
          <cell r="E339">
            <v>6</v>
          </cell>
          <cell r="F339">
            <v>6</v>
          </cell>
          <cell r="G339">
            <v>6</v>
          </cell>
          <cell r="H339">
            <v>6</v>
          </cell>
          <cell r="I339">
            <v>5</v>
          </cell>
          <cell r="J339">
            <v>3</v>
          </cell>
          <cell r="M339">
            <v>9</v>
          </cell>
          <cell r="N339">
            <v>5</v>
          </cell>
          <cell r="O339">
            <v>5</v>
          </cell>
          <cell r="P339">
            <v>4</v>
          </cell>
          <cell r="Q339">
            <v>4</v>
          </cell>
          <cell r="R339">
            <v>3</v>
          </cell>
          <cell r="S339">
            <v>2</v>
          </cell>
          <cell r="T339">
            <v>1</v>
          </cell>
          <cell r="W339">
            <v>0</v>
          </cell>
        </row>
        <row r="340">
          <cell r="B340">
            <v>265</v>
          </cell>
          <cell r="C340">
            <v>6</v>
          </cell>
          <cell r="D340">
            <v>6</v>
          </cell>
          <cell r="E340">
            <v>6</v>
          </cell>
          <cell r="F340">
            <v>6</v>
          </cell>
          <cell r="G340">
            <v>6</v>
          </cell>
          <cell r="H340">
            <v>6</v>
          </cell>
          <cell r="I340">
            <v>6</v>
          </cell>
          <cell r="J340">
            <v>4</v>
          </cell>
          <cell r="M340">
            <v>9</v>
          </cell>
          <cell r="N340">
            <v>5</v>
          </cell>
          <cell r="O340">
            <v>5</v>
          </cell>
          <cell r="P340">
            <v>4</v>
          </cell>
          <cell r="Q340">
            <v>4</v>
          </cell>
          <cell r="R340">
            <v>4</v>
          </cell>
          <cell r="S340">
            <v>3</v>
          </cell>
          <cell r="T340">
            <v>2</v>
          </cell>
          <cell r="W340">
            <v>0</v>
          </cell>
        </row>
        <row r="341">
          <cell r="B341">
            <v>266</v>
          </cell>
          <cell r="C341">
            <v>6</v>
          </cell>
          <cell r="D341">
            <v>6</v>
          </cell>
          <cell r="E341">
            <v>6</v>
          </cell>
          <cell r="F341">
            <v>6</v>
          </cell>
          <cell r="G341">
            <v>6</v>
          </cell>
          <cell r="H341">
            <v>6</v>
          </cell>
          <cell r="I341">
            <v>6</v>
          </cell>
          <cell r="J341">
            <v>5</v>
          </cell>
          <cell r="K341">
            <v>3</v>
          </cell>
          <cell r="M341">
            <v>9</v>
          </cell>
          <cell r="N341">
            <v>5</v>
          </cell>
          <cell r="O341">
            <v>5</v>
          </cell>
          <cell r="P341">
            <v>4</v>
          </cell>
          <cell r="Q341">
            <v>4</v>
          </cell>
          <cell r="R341">
            <v>4</v>
          </cell>
          <cell r="S341">
            <v>3</v>
          </cell>
          <cell r="T341">
            <v>2</v>
          </cell>
          <cell r="U341">
            <v>1</v>
          </cell>
          <cell r="W341">
            <v>0</v>
          </cell>
        </row>
        <row r="342">
          <cell r="B342">
            <v>267</v>
          </cell>
          <cell r="C342">
            <v>6</v>
          </cell>
          <cell r="D342">
            <v>6</v>
          </cell>
          <cell r="E342">
            <v>6</v>
          </cell>
          <cell r="F342">
            <v>6</v>
          </cell>
          <cell r="G342">
            <v>6</v>
          </cell>
          <cell r="H342">
            <v>6</v>
          </cell>
          <cell r="I342">
            <v>6</v>
          </cell>
          <cell r="J342">
            <v>6</v>
          </cell>
          <cell r="K342">
            <v>4</v>
          </cell>
          <cell r="M342">
            <v>9</v>
          </cell>
          <cell r="N342">
            <v>5</v>
          </cell>
          <cell r="O342">
            <v>5</v>
          </cell>
          <cell r="P342">
            <v>4</v>
          </cell>
          <cell r="Q342">
            <v>4</v>
          </cell>
          <cell r="R342">
            <v>4</v>
          </cell>
          <cell r="S342">
            <v>3</v>
          </cell>
          <cell r="T342">
            <v>3</v>
          </cell>
          <cell r="U342">
            <v>2</v>
          </cell>
          <cell r="W342">
            <v>0</v>
          </cell>
        </row>
        <row r="343">
          <cell r="B343">
            <v>268</v>
          </cell>
          <cell r="C343">
            <v>6</v>
          </cell>
          <cell r="D343">
            <v>6</v>
          </cell>
          <cell r="E343">
            <v>6</v>
          </cell>
          <cell r="F343">
            <v>6</v>
          </cell>
          <cell r="G343">
            <v>6</v>
          </cell>
          <cell r="H343">
            <v>6</v>
          </cell>
          <cell r="I343">
            <v>6</v>
          </cell>
          <cell r="J343">
            <v>6</v>
          </cell>
          <cell r="K343">
            <v>5</v>
          </cell>
          <cell r="L343">
            <v>3</v>
          </cell>
          <cell r="M343">
            <v>9</v>
          </cell>
          <cell r="N343">
            <v>5</v>
          </cell>
          <cell r="O343">
            <v>5</v>
          </cell>
          <cell r="P343">
            <v>4</v>
          </cell>
          <cell r="Q343">
            <v>4</v>
          </cell>
          <cell r="R343">
            <v>4</v>
          </cell>
          <cell r="S343">
            <v>3</v>
          </cell>
          <cell r="T343">
            <v>3</v>
          </cell>
          <cell r="U343">
            <v>2</v>
          </cell>
          <cell r="V343">
            <v>1</v>
          </cell>
          <cell r="W343">
            <v>0</v>
          </cell>
        </row>
        <row r="344">
          <cell r="B344">
            <v>269</v>
          </cell>
          <cell r="C344">
            <v>6</v>
          </cell>
          <cell r="D344">
            <v>6</v>
          </cell>
          <cell r="E344">
            <v>6</v>
          </cell>
          <cell r="F344">
            <v>6</v>
          </cell>
          <cell r="G344">
            <v>6</v>
          </cell>
          <cell r="H344">
            <v>6</v>
          </cell>
          <cell r="I344">
            <v>6</v>
          </cell>
          <cell r="J344">
            <v>6</v>
          </cell>
          <cell r="K344">
            <v>6</v>
          </cell>
          <cell r="L344">
            <v>4</v>
          </cell>
          <cell r="M344">
            <v>9</v>
          </cell>
          <cell r="N344">
            <v>5</v>
          </cell>
          <cell r="O344">
            <v>5</v>
          </cell>
          <cell r="P344">
            <v>4</v>
          </cell>
          <cell r="Q344">
            <v>4</v>
          </cell>
          <cell r="R344">
            <v>4</v>
          </cell>
          <cell r="S344">
            <v>3</v>
          </cell>
          <cell r="T344">
            <v>3</v>
          </cell>
          <cell r="U344">
            <v>3</v>
          </cell>
          <cell r="V344">
            <v>2</v>
          </cell>
          <cell r="W344">
            <v>0</v>
          </cell>
        </row>
        <row r="345">
          <cell r="B345">
            <v>270</v>
          </cell>
          <cell r="C345">
            <v>6</v>
          </cell>
          <cell r="D345">
            <v>6</v>
          </cell>
          <cell r="E345">
            <v>6</v>
          </cell>
          <cell r="F345">
            <v>6</v>
          </cell>
          <cell r="G345">
            <v>6</v>
          </cell>
          <cell r="H345">
            <v>6</v>
          </cell>
          <cell r="I345">
            <v>6</v>
          </cell>
          <cell r="J345">
            <v>6</v>
          </cell>
          <cell r="K345">
            <v>6</v>
          </cell>
          <cell r="L345">
            <v>6</v>
          </cell>
          <cell r="M345">
            <v>9</v>
          </cell>
          <cell r="N345">
            <v>5</v>
          </cell>
          <cell r="O345">
            <v>5</v>
          </cell>
          <cell r="P345">
            <v>4</v>
          </cell>
          <cell r="Q345">
            <v>4</v>
          </cell>
          <cell r="R345">
            <v>4</v>
          </cell>
          <cell r="S345">
            <v>3</v>
          </cell>
          <cell r="T345">
            <v>3</v>
          </cell>
          <cell r="U345">
            <v>3</v>
          </cell>
          <cell r="V345">
            <v>3</v>
          </cell>
          <cell r="W345">
            <v>0</v>
          </cell>
        </row>
        <row r="346">
          <cell r="B346">
            <v>271</v>
          </cell>
          <cell r="C346">
            <v>3</v>
          </cell>
          <cell r="D346">
            <v>1</v>
          </cell>
          <cell r="W346">
            <v>0</v>
          </cell>
        </row>
        <row r="347">
          <cell r="B347">
            <v>272</v>
          </cell>
          <cell r="C347">
            <v>4</v>
          </cell>
          <cell r="D347">
            <v>2</v>
          </cell>
          <cell r="E347">
            <v>0</v>
          </cell>
          <cell r="W347">
            <v>0</v>
          </cell>
        </row>
        <row r="348">
          <cell r="B348">
            <v>273</v>
          </cell>
          <cell r="C348">
            <v>4</v>
          </cell>
          <cell r="D348">
            <v>2</v>
          </cell>
          <cell r="E348">
            <v>1</v>
          </cell>
          <cell r="W348">
            <v>0</v>
          </cell>
        </row>
        <row r="349">
          <cell r="B349">
            <v>274</v>
          </cell>
          <cell r="C349">
            <v>4</v>
          </cell>
          <cell r="D349">
            <v>3</v>
          </cell>
          <cell r="E349">
            <v>2</v>
          </cell>
          <cell r="F349">
            <v>0</v>
          </cell>
          <cell r="W349">
            <v>0</v>
          </cell>
        </row>
        <row r="350">
          <cell r="B350">
            <v>275</v>
          </cell>
          <cell r="C350">
            <v>4</v>
          </cell>
          <cell r="D350">
            <v>3</v>
          </cell>
          <cell r="E350">
            <v>2</v>
          </cell>
          <cell r="F350">
            <v>1</v>
          </cell>
          <cell r="W350">
            <v>0</v>
          </cell>
        </row>
        <row r="351">
          <cell r="B351">
            <v>276</v>
          </cell>
          <cell r="C351">
            <v>4</v>
          </cell>
          <cell r="D351">
            <v>4</v>
          </cell>
          <cell r="E351">
            <v>2</v>
          </cell>
          <cell r="F351">
            <v>2</v>
          </cell>
          <cell r="G351">
            <v>0</v>
          </cell>
          <cell r="W351">
            <v>0</v>
          </cell>
        </row>
        <row r="352">
          <cell r="B352">
            <v>277</v>
          </cell>
          <cell r="C352">
            <v>5</v>
          </cell>
          <cell r="D352">
            <v>5</v>
          </cell>
          <cell r="E352">
            <v>3</v>
          </cell>
          <cell r="F352">
            <v>2</v>
          </cell>
          <cell r="G352">
            <v>1</v>
          </cell>
          <cell r="W352">
            <v>0</v>
          </cell>
        </row>
        <row r="353">
          <cell r="B353">
            <v>278</v>
          </cell>
          <cell r="C353">
            <v>5</v>
          </cell>
          <cell r="D353">
            <v>5</v>
          </cell>
          <cell r="E353">
            <v>4</v>
          </cell>
          <cell r="F353">
            <v>3</v>
          </cell>
          <cell r="G353">
            <v>2</v>
          </cell>
          <cell r="H353">
            <v>0</v>
          </cell>
          <cell r="W353">
            <v>0</v>
          </cell>
        </row>
        <row r="354">
          <cell r="B354">
            <v>279</v>
          </cell>
          <cell r="C354">
            <v>5</v>
          </cell>
          <cell r="D354">
            <v>5</v>
          </cell>
          <cell r="E354">
            <v>5</v>
          </cell>
          <cell r="F354">
            <v>4</v>
          </cell>
          <cell r="G354">
            <v>2</v>
          </cell>
          <cell r="H354">
            <v>1</v>
          </cell>
          <cell r="W354">
            <v>0</v>
          </cell>
        </row>
        <row r="355">
          <cell r="B355">
            <v>280</v>
          </cell>
          <cell r="C355">
            <v>5</v>
          </cell>
          <cell r="D355">
            <v>5</v>
          </cell>
          <cell r="E355">
            <v>5</v>
          </cell>
          <cell r="F355">
            <v>5</v>
          </cell>
          <cell r="G355">
            <v>3</v>
          </cell>
          <cell r="H355">
            <v>2</v>
          </cell>
          <cell r="I355">
            <v>0</v>
          </cell>
          <cell r="W355">
            <v>0</v>
          </cell>
        </row>
        <row r="356">
          <cell r="B356">
            <v>281</v>
          </cell>
          <cell r="C356">
            <v>6</v>
          </cell>
          <cell r="D356">
            <v>6</v>
          </cell>
          <cell r="E356">
            <v>6</v>
          </cell>
          <cell r="F356">
            <v>5</v>
          </cell>
          <cell r="G356">
            <v>4</v>
          </cell>
          <cell r="H356">
            <v>2</v>
          </cell>
          <cell r="I356">
            <v>1</v>
          </cell>
          <cell r="W356">
            <v>0</v>
          </cell>
        </row>
        <row r="357">
          <cell r="B357">
            <v>282</v>
          </cell>
          <cell r="C357">
            <v>6</v>
          </cell>
          <cell r="D357">
            <v>6</v>
          </cell>
          <cell r="E357">
            <v>6</v>
          </cell>
          <cell r="F357">
            <v>5</v>
          </cell>
          <cell r="G357">
            <v>5</v>
          </cell>
          <cell r="H357">
            <v>3</v>
          </cell>
          <cell r="I357">
            <v>2</v>
          </cell>
          <cell r="J357">
            <v>0</v>
          </cell>
          <cell r="W357">
            <v>0</v>
          </cell>
        </row>
        <row r="358">
          <cell r="B358">
            <v>283</v>
          </cell>
          <cell r="C358">
            <v>6</v>
          </cell>
          <cell r="D358">
            <v>6</v>
          </cell>
          <cell r="E358">
            <v>6</v>
          </cell>
          <cell r="F358">
            <v>5</v>
          </cell>
          <cell r="G358">
            <v>5</v>
          </cell>
          <cell r="H358">
            <v>4</v>
          </cell>
          <cell r="I358">
            <v>2</v>
          </cell>
          <cell r="J358">
            <v>1</v>
          </cell>
          <cell r="W358">
            <v>0</v>
          </cell>
        </row>
        <row r="359">
          <cell r="B359">
            <v>284</v>
          </cell>
          <cell r="C359">
            <v>6</v>
          </cell>
          <cell r="D359">
            <v>6</v>
          </cell>
          <cell r="E359">
            <v>6</v>
          </cell>
          <cell r="F359">
            <v>6</v>
          </cell>
          <cell r="G359">
            <v>5</v>
          </cell>
          <cell r="H359">
            <v>5</v>
          </cell>
          <cell r="I359">
            <v>3</v>
          </cell>
          <cell r="J359">
            <v>2</v>
          </cell>
          <cell r="K359">
            <v>0</v>
          </cell>
          <cell r="W359">
            <v>0</v>
          </cell>
        </row>
        <row r="360">
          <cell r="B360">
            <v>285</v>
          </cell>
          <cell r="C360">
            <v>6</v>
          </cell>
          <cell r="D360">
            <v>6</v>
          </cell>
          <cell r="E360">
            <v>6</v>
          </cell>
          <cell r="F360">
            <v>6</v>
          </cell>
          <cell r="G360">
            <v>6</v>
          </cell>
          <cell r="H360">
            <v>5</v>
          </cell>
          <cell r="I360">
            <v>4</v>
          </cell>
          <cell r="J360">
            <v>2</v>
          </cell>
          <cell r="K360">
            <v>1</v>
          </cell>
          <cell r="W360">
            <v>0</v>
          </cell>
        </row>
        <row r="361">
          <cell r="B361">
            <v>286</v>
          </cell>
          <cell r="C361">
            <v>7</v>
          </cell>
          <cell r="D361">
            <v>7</v>
          </cell>
          <cell r="E361">
            <v>7</v>
          </cell>
          <cell r="F361">
            <v>6</v>
          </cell>
          <cell r="G361">
            <v>6</v>
          </cell>
          <cell r="H361">
            <v>6</v>
          </cell>
          <cell r="I361">
            <v>4</v>
          </cell>
          <cell r="J361">
            <v>3</v>
          </cell>
          <cell r="K361">
            <v>2</v>
          </cell>
          <cell r="L361">
            <v>0</v>
          </cell>
          <cell r="W361">
            <v>0</v>
          </cell>
        </row>
        <row r="362">
          <cell r="B362">
            <v>287</v>
          </cell>
          <cell r="C362">
            <v>7</v>
          </cell>
          <cell r="D362">
            <v>7</v>
          </cell>
          <cell r="E362">
            <v>7</v>
          </cell>
          <cell r="F362">
            <v>7</v>
          </cell>
          <cell r="G362">
            <v>6</v>
          </cell>
          <cell r="H362">
            <v>6</v>
          </cell>
          <cell r="I362">
            <v>5</v>
          </cell>
          <cell r="J362">
            <v>4</v>
          </cell>
          <cell r="K362">
            <v>2</v>
          </cell>
          <cell r="L362">
            <v>1</v>
          </cell>
          <cell r="W362">
            <v>0</v>
          </cell>
        </row>
        <row r="363">
          <cell r="B363">
            <v>288</v>
          </cell>
          <cell r="C363">
            <v>7</v>
          </cell>
          <cell r="D363">
            <v>7</v>
          </cell>
          <cell r="E363">
            <v>7</v>
          </cell>
          <cell r="F363">
            <v>7</v>
          </cell>
          <cell r="G363">
            <v>7</v>
          </cell>
          <cell r="H363">
            <v>7</v>
          </cell>
          <cell r="I363">
            <v>6</v>
          </cell>
          <cell r="J363">
            <v>5</v>
          </cell>
          <cell r="K363">
            <v>3</v>
          </cell>
          <cell r="L363">
            <v>2</v>
          </cell>
          <cell r="W363">
            <v>0</v>
          </cell>
        </row>
        <row r="364">
          <cell r="B364">
            <v>289</v>
          </cell>
          <cell r="C364">
            <v>7</v>
          </cell>
          <cell r="D364">
            <v>7</v>
          </cell>
          <cell r="E364">
            <v>7</v>
          </cell>
          <cell r="F364">
            <v>7</v>
          </cell>
          <cell r="G364">
            <v>7</v>
          </cell>
          <cell r="H364">
            <v>7</v>
          </cell>
          <cell r="I364">
            <v>6</v>
          </cell>
          <cell r="J364">
            <v>6</v>
          </cell>
          <cell r="K364">
            <v>4</v>
          </cell>
          <cell r="L364">
            <v>2</v>
          </cell>
          <cell r="W364">
            <v>0</v>
          </cell>
        </row>
        <row r="365">
          <cell r="B365">
            <v>290</v>
          </cell>
          <cell r="C365">
            <v>7</v>
          </cell>
          <cell r="D365">
            <v>7</v>
          </cell>
          <cell r="E365">
            <v>7</v>
          </cell>
          <cell r="F365">
            <v>7</v>
          </cell>
          <cell r="G365">
            <v>7</v>
          </cell>
          <cell r="H365">
            <v>7</v>
          </cell>
          <cell r="I365">
            <v>7</v>
          </cell>
          <cell r="J365">
            <v>6</v>
          </cell>
          <cell r="K365">
            <v>5</v>
          </cell>
          <cell r="L365">
            <v>3</v>
          </cell>
          <cell r="W365">
            <v>0</v>
          </cell>
        </row>
        <row r="366">
          <cell r="B366">
            <v>291</v>
          </cell>
          <cell r="D366" t="str">
            <v/>
          </cell>
          <cell r="W366">
            <v>0</v>
          </cell>
        </row>
        <row r="367">
          <cell r="B367">
            <v>292</v>
          </cell>
          <cell r="D367">
            <v>0</v>
          </cell>
          <cell r="M367">
            <v>2</v>
          </cell>
          <cell r="W367">
            <v>0</v>
          </cell>
        </row>
        <row r="368">
          <cell r="B368">
            <v>293</v>
          </cell>
          <cell r="D368">
            <v>1</v>
          </cell>
          <cell r="E368" t="str">
            <v/>
          </cell>
          <cell r="M368">
            <v>3</v>
          </cell>
          <cell r="W368">
            <v>0</v>
          </cell>
        </row>
        <row r="369">
          <cell r="B369">
            <v>294</v>
          </cell>
          <cell r="D369">
            <v>2</v>
          </cell>
          <cell r="E369">
            <v>0</v>
          </cell>
          <cell r="M369">
            <v>3</v>
          </cell>
          <cell r="N369">
            <v>2</v>
          </cell>
          <cell r="W369">
            <v>0</v>
          </cell>
        </row>
        <row r="370">
          <cell r="B370">
            <v>295</v>
          </cell>
          <cell r="D370">
            <v>3</v>
          </cell>
          <cell r="E370">
            <v>1</v>
          </cell>
          <cell r="M370">
            <v>4</v>
          </cell>
          <cell r="N370">
            <v>3</v>
          </cell>
          <cell r="W370">
            <v>0</v>
          </cell>
        </row>
        <row r="371">
          <cell r="B371">
            <v>296</v>
          </cell>
          <cell r="D371">
            <v>3</v>
          </cell>
          <cell r="E371">
            <v>2</v>
          </cell>
          <cell r="M371">
            <v>4</v>
          </cell>
          <cell r="N371">
            <v>3</v>
          </cell>
          <cell r="W371">
            <v>0</v>
          </cell>
        </row>
        <row r="372">
          <cell r="B372">
            <v>297</v>
          </cell>
          <cell r="D372">
            <v>3</v>
          </cell>
          <cell r="E372">
            <v>2</v>
          </cell>
          <cell r="F372">
            <v>0</v>
          </cell>
          <cell r="M372">
            <v>4</v>
          </cell>
          <cell r="N372">
            <v>4</v>
          </cell>
          <cell r="O372">
            <v>2</v>
          </cell>
          <cell r="W372">
            <v>0</v>
          </cell>
        </row>
        <row r="373">
          <cell r="B373">
            <v>298</v>
          </cell>
          <cell r="D373">
            <v>3</v>
          </cell>
          <cell r="E373">
            <v>3</v>
          </cell>
          <cell r="F373">
            <v>1</v>
          </cell>
          <cell r="M373">
            <v>4</v>
          </cell>
          <cell r="N373">
            <v>4</v>
          </cell>
          <cell r="O373">
            <v>3</v>
          </cell>
          <cell r="W373">
            <v>0</v>
          </cell>
        </row>
        <row r="374">
          <cell r="B374">
            <v>299</v>
          </cell>
          <cell r="D374">
            <v>3</v>
          </cell>
          <cell r="E374">
            <v>3</v>
          </cell>
          <cell r="F374">
            <v>2</v>
          </cell>
          <cell r="M374">
            <v>4</v>
          </cell>
          <cell r="N374">
            <v>4</v>
          </cell>
          <cell r="O374">
            <v>3</v>
          </cell>
          <cell r="W374">
            <v>0</v>
          </cell>
        </row>
        <row r="375">
          <cell r="B375">
            <v>300</v>
          </cell>
          <cell r="D375">
            <v>3</v>
          </cell>
          <cell r="E375">
            <v>3</v>
          </cell>
          <cell r="F375">
            <v>2</v>
          </cell>
          <cell r="G375">
            <v>0</v>
          </cell>
          <cell r="M375">
            <v>4</v>
          </cell>
          <cell r="N375">
            <v>4</v>
          </cell>
          <cell r="O375">
            <v>3</v>
          </cell>
          <cell r="P375">
            <v>2</v>
          </cell>
          <cell r="W375">
            <v>0</v>
          </cell>
        </row>
        <row r="376">
          <cell r="B376">
            <v>301</v>
          </cell>
          <cell r="C376">
            <v>3</v>
          </cell>
          <cell r="D376">
            <v>1</v>
          </cell>
          <cell r="W376">
            <v>0</v>
          </cell>
        </row>
        <row r="377">
          <cell r="B377">
            <v>302</v>
          </cell>
          <cell r="C377">
            <v>4</v>
          </cell>
          <cell r="D377">
            <v>2</v>
          </cell>
          <cell r="M377">
            <v>2</v>
          </cell>
          <cell r="W377">
            <v>0</v>
          </cell>
        </row>
        <row r="378">
          <cell r="B378">
            <v>303</v>
          </cell>
          <cell r="C378">
            <v>4</v>
          </cell>
          <cell r="D378">
            <v>2</v>
          </cell>
          <cell r="E378">
            <v>1</v>
          </cell>
          <cell r="W378">
            <v>0</v>
          </cell>
        </row>
        <row r="379">
          <cell r="B379">
            <v>304</v>
          </cell>
          <cell r="C379">
            <v>5</v>
          </cell>
          <cell r="D379">
            <v>3</v>
          </cell>
          <cell r="E379">
            <v>2</v>
          </cell>
          <cell r="W379">
            <v>0</v>
          </cell>
        </row>
        <row r="380">
          <cell r="B380">
            <v>305</v>
          </cell>
          <cell r="C380">
            <v>5</v>
          </cell>
          <cell r="D380">
            <v>3</v>
          </cell>
          <cell r="E380">
            <v>2</v>
          </cell>
          <cell r="F380">
            <v>1</v>
          </cell>
          <cell r="W380">
            <v>0</v>
          </cell>
        </row>
        <row r="381">
          <cell r="B381">
            <v>306</v>
          </cell>
          <cell r="C381">
            <v>5</v>
          </cell>
          <cell r="D381">
            <v>3</v>
          </cell>
          <cell r="E381">
            <v>3</v>
          </cell>
          <cell r="F381">
            <v>2</v>
          </cell>
          <cell r="W381">
            <v>0</v>
          </cell>
        </row>
        <row r="382">
          <cell r="B382">
            <v>307</v>
          </cell>
          <cell r="C382">
            <v>6</v>
          </cell>
          <cell r="D382">
            <v>4</v>
          </cell>
          <cell r="E382">
            <v>3</v>
          </cell>
          <cell r="F382">
            <v>2</v>
          </cell>
          <cell r="G382">
            <v>1</v>
          </cell>
          <cell r="W382">
            <v>0</v>
          </cell>
        </row>
        <row r="383">
          <cell r="B383">
            <v>308</v>
          </cell>
          <cell r="C383">
            <v>6</v>
          </cell>
          <cell r="D383">
            <v>4</v>
          </cell>
          <cell r="E383">
            <v>3</v>
          </cell>
          <cell r="F383">
            <v>3</v>
          </cell>
          <cell r="G383">
            <v>2</v>
          </cell>
          <cell r="W383">
            <v>0</v>
          </cell>
        </row>
        <row r="384">
          <cell r="B384">
            <v>309</v>
          </cell>
          <cell r="C384">
            <v>6</v>
          </cell>
          <cell r="D384">
            <v>4</v>
          </cell>
          <cell r="E384">
            <v>4</v>
          </cell>
          <cell r="F384">
            <v>3</v>
          </cell>
          <cell r="G384">
            <v>2</v>
          </cell>
          <cell r="H384">
            <v>1</v>
          </cell>
          <cell r="W384">
            <v>0</v>
          </cell>
        </row>
        <row r="385">
          <cell r="B385">
            <v>310</v>
          </cell>
          <cell r="C385">
            <v>6</v>
          </cell>
          <cell r="D385">
            <v>4</v>
          </cell>
          <cell r="E385">
            <v>4</v>
          </cell>
          <cell r="F385">
            <v>3</v>
          </cell>
          <cell r="G385">
            <v>3</v>
          </cell>
          <cell r="H385">
            <v>2</v>
          </cell>
          <cell r="W385">
            <v>0</v>
          </cell>
        </row>
        <row r="386">
          <cell r="B386">
            <v>311</v>
          </cell>
        </row>
        <row r="387">
          <cell r="B387">
            <v>312</v>
          </cell>
        </row>
        <row r="388">
          <cell r="B388">
            <v>313</v>
          </cell>
        </row>
        <row r="389">
          <cell r="B389">
            <v>314</v>
          </cell>
          <cell r="C389">
            <v>1</v>
          </cell>
        </row>
        <row r="390">
          <cell r="B390">
            <v>315</v>
          </cell>
          <cell r="C390">
            <v>1</v>
          </cell>
        </row>
        <row r="391">
          <cell r="B391">
            <v>316</v>
          </cell>
          <cell r="C391">
            <v>2</v>
          </cell>
        </row>
        <row r="392">
          <cell r="B392">
            <v>317</v>
          </cell>
          <cell r="C392">
            <v>3</v>
          </cell>
          <cell r="D392">
            <v>0</v>
          </cell>
        </row>
        <row r="393">
          <cell r="B393">
            <v>318</v>
          </cell>
          <cell r="C393">
            <v>3</v>
          </cell>
          <cell r="D393">
            <v>1</v>
          </cell>
        </row>
        <row r="394">
          <cell r="B394">
            <v>319</v>
          </cell>
          <cell r="C394">
            <v>3</v>
          </cell>
          <cell r="D394">
            <v>2</v>
          </cell>
        </row>
        <row r="395">
          <cell r="B395">
            <v>320</v>
          </cell>
          <cell r="C395">
            <v>4</v>
          </cell>
          <cell r="D395">
            <v>2</v>
          </cell>
          <cell r="E395">
            <v>0</v>
          </cell>
        </row>
        <row r="396">
          <cell r="B396">
            <v>321</v>
          </cell>
          <cell r="C396">
            <v>4</v>
          </cell>
          <cell r="D396">
            <v>2</v>
          </cell>
          <cell r="E396">
            <v>1</v>
          </cell>
        </row>
        <row r="397">
          <cell r="B397">
            <v>322</v>
          </cell>
          <cell r="C397">
            <v>4</v>
          </cell>
          <cell r="D397">
            <v>3</v>
          </cell>
          <cell r="E397">
            <v>2</v>
          </cell>
          <cell r="F397">
            <v>0</v>
          </cell>
        </row>
        <row r="398">
          <cell r="B398">
            <v>323</v>
          </cell>
          <cell r="C398">
            <v>5</v>
          </cell>
          <cell r="D398">
            <v>3</v>
          </cell>
          <cell r="E398">
            <v>2</v>
          </cell>
          <cell r="F398">
            <v>1</v>
          </cell>
        </row>
        <row r="399">
          <cell r="B399">
            <v>324</v>
          </cell>
          <cell r="C399">
            <v>5</v>
          </cell>
          <cell r="D399">
            <v>3</v>
          </cell>
          <cell r="E399">
            <v>2</v>
          </cell>
          <cell r="F399">
            <v>2</v>
          </cell>
        </row>
        <row r="400">
          <cell r="B400">
            <v>325</v>
          </cell>
          <cell r="C400">
            <v>5</v>
          </cell>
          <cell r="D400">
            <v>4</v>
          </cell>
          <cell r="E400">
            <v>2</v>
          </cell>
          <cell r="F400">
            <v>2</v>
          </cell>
        </row>
        <row r="401">
          <cell r="B401">
            <v>326</v>
          </cell>
          <cell r="C401">
            <v>6</v>
          </cell>
          <cell r="D401">
            <v>4</v>
          </cell>
          <cell r="E401">
            <v>3</v>
          </cell>
          <cell r="F401">
            <v>2</v>
          </cell>
          <cell r="G401">
            <v>0</v>
          </cell>
        </row>
        <row r="402">
          <cell r="B402">
            <v>327</v>
          </cell>
          <cell r="C402">
            <v>6</v>
          </cell>
          <cell r="D402">
            <v>4</v>
          </cell>
          <cell r="E402">
            <v>4</v>
          </cell>
          <cell r="F402">
            <v>2</v>
          </cell>
          <cell r="G402">
            <v>1</v>
          </cell>
        </row>
        <row r="403">
          <cell r="B403">
            <v>328</v>
          </cell>
          <cell r="C403">
            <v>6</v>
          </cell>
          <cell r="D403">
            <v>5</v>
          </cell>
          <cell r="E403">
            <v>4</v>
          </cell>
          <cell r="F403">
            <v>3</v>
          </cell>
          <cell r="G403">
            <v>2</v>
          </cell>
        </row>
        <row r="404">
          <cell r="B404">
            <v>329</v>
          </cell>
          <cell r="C404">
            <v>7</v>
          </cell>
          <cell r="D404">
            <v>5</v>
          </cell>
          <cell r="E404">
            <v>4</v>
          </cell>
          <cell r="F404">
            <v>3</v>
          </cell>
          <cell r="G404">
            <v>3</v>
          </cell>
        </row>
        <row r="405">
          <cell r="B405">
            <v>330</v>
          </cell>
          <cell r="C405">
            <v>7</v>
          </cell>
          <cell r="D405">
            <v>6</v>
          </cell>
          <cell r="E405">
            <v>5</v>
          </cell>
          <cell r="F405">
            <v>3</v>
          </cell>
          <cell r="G405">
            <v>4</v>
          </cell>
        </row>
        <row r="406">
          <cell r="B406">
            <v>331</v>
          </cell>
        </row>
        <row r="407">
          <cell r="B407">
            <v>332</v>
          </cell>
        </row>
        <row r="408">
          <cell r="B408">
            <v>333</v>
          </cell>
        </row>
        <row r="409">
          <cell r="B409">
            <v>334</v>
          </cell>
        </row>
        <row r="410">
          <cell r="B410">
            <v>335</v>
          </cell>
        </row>
        <row r="411">
          <cell r="B411">
            <v>336</v>
          </cell>
        </row>
        <row r="412">
          <cell r="B412">
            <v>337</v>
          </cell>
        </row>
        <row r="413">
          <cell r="B413">
            <v>338</v>
          </cell>
        </row>
        <row r="414">
          <cell r="B414">
            <v>339</v>
          </cell>
        </row>
        <row r="415">
          <cell r="B415">
            <v>340</v>
          </cell>
        </row>
        <row r="416">
          <cell r="B416">
            <v>341</v>
          </cell>
        </row>
        <row r="417">
          <cell r="B417">
            <v>342</v>
          </cell>
        </row>
        <row r="418">
          <cell r="B418">
            <v>343</v>
          </cell>
        </row>
        <row r="419">
          <cell r="B419">
            <v>344</v>
          </cell>
        </row>
        <row r="420">
          <cell r="B420">
            <v>345</v>
          </cell>
        </row>
        <row r="421">
          <cell r="B421">
            <v>346</v>
          </cell>
        </row>
        <row r="422">
          <cell r="B422">
            <v>347</v>
          </cell>
        </row>
        <row r="423">
          <cell r="B423">
            <v>348</v>
          </cell>
        </row>
        <row r="424">
          <cell r="B424">
            <v>349</v>
          </cell>
        </row>
        <row r="425">
          <cell r="B425">
            <v>350</v>
          </cell>
        </row>
        <row r="426">
          <cell r="B426">
            <v>351</v>
          </cell>
        </row>
        <row r="427">
          <cell r="B427">
            <v>352</v>
          </cell>
        </row>
        <row r="428">
          <cell r="B428">
            <v>353</v>
          </cell>
        </row>
        <row r="429">
          <cell r="B429">
            <v>354</v>
          </cell>
        </row>
        <row r="430">
          <cell r="B430">
            <v>355</v>
          </cell>
        </row>
        <row r="431">
          <cell r="B431">
            <v>356</v>
          </cell>
        </row>
        <row r="432">
          <cell r="B432">
            <v>357</v>
          </cell>
        </row>
        <row r="433">
          <cell r="B433">
            <v>358</v>
          </cell>
        </row>
        <row r="434">
          <cell r="B434">
            <v>359</v>
          </cell>
        </row>
        <row r="435">
          <cell r="B435">
            <v>360</v>
          </cell>
        </row>
        <row r="436">
          <cell r="B436">
            <v>361</v>
          </cell>
        </row>
        <row r="437">
          <cell r="B437">
            <v>362</v>
          </cell>
        </row>
        <row r="438">
          <cell r="B438">
            <v>363</v>
          </cell>
        </row>
        <row r="439">
          <cell r="B439">
            <v>364</v>
          </cell>
        </row>
        <row r="440">
          <cell r="B440">
            <v>365</v>
          </cell>
        </row>
        <row r="441">
          <cell r="B441">
            <v>366</v>
          </cell>
        </row>
        <row r="442">
          <cell r="B442">
            <v>367</v>
          </cell>
        </row>
        <row r="443">
          <cell r="B443">
            <v>368</v>
          </cell>
        </row>
        <row r="444">
          <cell r="B444">
            <v>369</v>
          </cell>
        </row>
        <row r="445">
          <cell r="B445">
            <v>370</v>
          </cell>
        </row>
        <row r="446">
          <cell r="B446">
            <v>371</v>
          </cell>
        </row>
        <row r="447">
          <cell r="B447">
            <v>372</v>
          </cell>
        </row>
        <row r="448">
          <cell r="B448">
            <v>373</v>
          </cell>
        </row>
        <row r="449">
          <cell r="B449">
            <v>374</v>
          </cell>
        </row>
        <row r="450">
          <cell r="B450">
            <v>375</v>
          </cell>
        </row>
        <row r="451">
          <cell r="B451">
            <v>376</v>
          </cell>
        </row>
        <row r="452">
          <cell r="B452">
            <v>377</v>
          </cell>
        </row>
        <row r="453">
          <cell r="B453">
            <v>378</v>
          </cell>
        </row>
        <row r="454">
          <cell r="B454">
            <v>379</v>
          </cell>
        </row>
        <row r="455">
          <cell r="B455">
            <v>380</v>
          </cell>
        </row>
        <row r="456">
          <cell r="B456">
            <v>381</v>
          </cell>
        </row>
        <row r="457">
          <cell r="B457">
            <v>382</v>
          </cell>
        </row>
        <row r="458">
          <cell r="B458">
            <v>383</v>
          </cell>
        </row>
        <row r="459">
          <cell r="B459">
            <v>384</v>
          </cell>
        </row>
        <row r="460">
          <cell r="B460">
            <v>385</v>
          </cell>
        </row>
        <row r="461">
          <cell r="B461">
            <v>386</v>
          </cell>
        </row>
        <row r="462">
          <cell r="B462">
            <v>387</v>
          </cell>
        </row>
        <row r="463">
          <cell r="B463">
            <v>388</v>
          </cell>
        </row>
        <row r="464">
          <cell r="B464">
            <v>389</v>
          </cell>
        </row>
        <row r="465">
          <cell r="B465">
            <v>390</v>
          </cell>
        </row>
        <row r="466">
          <cell r="B466">
            <v>391</v>
          </cell>
        </row>
        <row r="467">
          <cell r="B467">
            <v>392</v>
          </cell>
        </row>
        <row r="468">
          <cell r="B468">
            <v>393</v>
          </cell>
        </row>
        <row r="469">
          <cell r="B469">
            <v>394</v>
          </cell>
        </row>
        <row r="470">
          <cell r="B470">
            <v>395</v>
          </cell>
        </row>
        <row r="471">
          <cell r="B471">
            <v>396</v>
          </cell>
        </row>
        <row r="472">
          <cell r="B472">
            <v>397</v>
          </cell>
        </row>
        <row r="473">
          <cell r="B473">
            <v>398</v>
          </cell>
        </row>
        <row r="474">
          <cell r="B474">
            <v>399</v>
          </cell>
        </row>
        <row r="475">
          <cell r="B475">
            <v>400</v>
          </cell>
        </row>
        <row r="476">
          <cell r="B476">
            <v>401</v>
          </cell>
          <cell r="M476">
            <v>2</v>
          </cell>
          <cell r="N476">
            <v>1</v>
          </cell>
          <cell r="W476">
            <v>2</v>
          </cell>
        </row>
        <row r="477">
          <cell r="B477">
            <v>402</v>
          </cell>
          <cell r="M477">
            <v>2</v>
          </cell>
          <cell r="N477">
            <v>2</v>
          </cell>
          <cell r="W477">
            <v>3</v>
          </cell>
        </row>
        <row r="478">
          <cell r="B478">
            <v>403</v>
          </cell>
          <cell r="M478">
            <v>2</v>
          </cell>
          <cell r="N478">
            <v>3</v>
          </cell>
          <cell r="W478">
            <v>4</v>
          </cell>
        </row>
        <row r="479">
          <cell r="B479">
            <v>404</v>
          </cell>
          <cell r="M479">
            <v>3</v>
          </cell>
          <cell r="N479">
            <v>3</v>
          </cell>
          <cell r="O479">
            <v>1</v>
          </cell>
          <cell r="W479">
            <v>7</v>
          </cell>
        </row>
        <row r="480">
          <cell r="B480">
            <v>405</v>
          </cell>
          <cell r="M480">
            <v>3</v>
          </cell>
          <cell r="N480">
            <v>3</v>
          </cell>
          <cell r="O480">
            <v>2</v>
          </cell>
          <cell r="W480">
            <v>10</v>
          </cell>
        </row>
        <row r="481">
          <cell r="B481">
            <v>406</v>
          </cell>
          <cell r="M481">
            <v>3</v>
          </cell>
          <cell r="N481">
            <v>3</v>
          </cell>
          <cell r="O481">
            <v>2</v>
          </cell>
          <cell r="P481">
            <v>1</v>
          </cell>
          <cell r="W481">
            <v>15</v>
          </cell>
        </row>
        <row r="482">
          <cell r="B482">
            <v>407</v>
          </cell>
          <cell r="M482">
            <v>4</v>
          </cell>
          <cell r="N482">
            <v>4</v>
          </cell>
          <cell r="O482">
            <v>3</v>
          </cell>
          <cell r="P482">
            <v>2</v>
          </cell>
          <cell r="W482">
            <v>20</v>
          </cell>
        </row>
        <row r="483">
          <cell r="B483">
            <v>408</v>
          </cell>
          <cell r="M483">
            <v>4</v>
          </cell>
          <cell r="N483">
            <v>4</v>
          </cell>
          <cell r="O483">
            <v>3</v>
          </cell>
          <cell r="P483">
            <v>2</v>
          </cell>
          <cell r="Q483">
            <v>1</v>
          </cell>
          <cell r="W483">
            <v>27</v>
          </cell>
        </row>
        <row r="484">
          <cell r="B484">
            <v>409</v>
          </cell>
          <cell r="M484">
            <v>5</v>
          </cell>
          <cell r="N484">
            <v>4</v>
          </cell>
          <cell r="O484">
            <v>3</v>
          </cell>
          <cell r="P484">
            <v>3</v>
          </cell>
          <cell r="Q484">
            <v>2</v>
          </cell>
          <cell r="W484">
            <v>34</v>
          </cell>
        </row>
        <row r="485">
          <cell r="B485">
            <v>410</v>
          </cell>
          <cell r="M485">
            <v>5</v>
          </cell>
          <cell r="N485">
            <v>4</v>
          </cell>
          <cell r="O485">
            <v>3</v>
          </cell>
          <cell r="P485">
            <v>3</v>
          </cell>
          <cell r="Q485">
            <v>2</v>
          </cell>
          <cell r="R485">
            <v>1</v>
          </cell>
          <cell r="W485">
            <v>43</v>
          </cell>
        </row>
        <row r="486">
          <cell r="B486">
            <v>411</v>
          </cell>
          <cell r="M486">
            <v>6</v>
          </cell>
          <cell r="N486">
            <v>4</v>
          </cell>
          <cell r="O486">
            <v>4</v>
          </cell>
          <cell r="P486">
            <v>3</v>
          </cell>
          <cell r="Q486">
            <v>3</v>
          </cell>
          <cell r="R486">
            <v>2</v>
          </cell>
          <cell r="W486">
            <v>52</v>
          </cell>
        </row>
        <row r="487">
          <cell r="B487">
            <v>412</v>
          </cell>
          <cell r="M487">
            <v>6</v>
          </cell>
          <cell r="N487">
            <v>4</v>
          </cell>
          <cell r="O487">
            <v>4</v>
          </cell>
          <cell r="P487">
            <v>3</v>
          </cell>
          <cell r="Q487">
            <v>3</v>
          </cell>
          <cell r="R487">
            <v>2</v>
          </cell>
          <cell r="S487">
            <v>1</v>
          </cell>
          <cell r="W487">
            <v>63</v>
          </cell>
        </row>
        <row r="488">
          <cell r="B488">
            <v>413</v>
          </cell>
          <cell r="M488">
            <v>7</v>
          </cell>
          <cell r="N488">
            <v>5</v>
          </cell>
          <cell r="O488">
            <v>4</v>
          </cell>
          <cell r="P488">
            <v>4</v>
          </cell>
          <cell r="Q488">
            <v>3</v>
          </cell>
          <cell r="R488">
            <v>3</v>
          </cell>
          <cell r="S488">
            <v>2</v>
          </cell>
          <cell r="W488">
            <v>74</v>
          </cell>
        </row>
        <row r="489">
          <cell r="B489">
            <v>414</v>
          </cell>
          <cell r="M489">
            <v>7</v>
          </cell>
          <cell r="N489">
            <v>5</v>
          </cell>
          <cell r="O489">
            <v>4</v>
          </cell>
          <cell r="P489">
            <v>4</v>
          </cell>
          <cell r="Q489">
            <v>3</v>
          </cell>
          <cell r="R489">
            <v>3</v>
          </cell>
          <cell r="S489">
            <v>2</v>
          </cell>
          <cell r="T489">
            <v>1</v>
          </cell>
          <cell r="W489">
            <v>87</v>
          </cell>
        </row>
        <row r="490">
          <cell r="B490">
            <v>415</v>
          </cell>
          <cell r="M490">
            <v>7</v>
          </cell>
          <cell r="N490">
            <v>5</v>
          </cell>
          <cell r="O490">
            <v>4</v>
          </cell>
          <cell r="P490">
            <v>4</v>
          </cell>
          <cell r="Q490">
            <v>4</v>
          </cell>
          <cell r="R490">
            <v>3</v>
          </cell>
          <cell r="S490">
            <v>3</v>
          </cell>
          <cell r="T490">
            <v>2</v>
          </cell>
          <cell r="W490">
            <v>100</v>
          </cell>
        </row>
        <row r="491">
          <cell r="B491">
            <v>416</v>
          </cell>
          <cell r="M491">
            <v>7</v>
          </cell>
          <cell r="N491">
            <v>5</v>
          </cell>
          <cell r="O491">
            <v>5</v>
          </cell>
          <cell r="P491">
            <v>4</v>
          </cell>
          <cell r="Q491">
            <v>4</v>
          </cell>
          <cell r="R491">
            <v>3</v>
          </cell>
          <cell r="S491">
            <v>3</v>
          </cell>
          <cell r="T491">
            <v>2</v>
          </cell>
          <cell r="U491">
            <v>1</v>
          </cell>
          <cell r="W491">
            <v>115</v>
          </cell>
        </row>
        <row r="492">
          <cell r="B492">
            <v>417</v>
          </cell>
          <cell r="M492">
            <v>7</v>
          </cell>
          <cell r="N492">
            <v>5</v>
          </cell>
          <cell r="O492">
            <v>5</v>
          </cell>
          <cell r="P492">
            <v>4</v>
          </cell>
          <cell r="Q492">
            <v>4</v>
          </cell>
          <cell r="R492">
            <v>4</v>
          </cell>
          <cell r="S492">
            <v>3</v>
          </cell>
          <cell r="T492">
            <v>3</v>
          </cell>
          <cell r="U492">
            <v>2</v>
          </cell>
          <cell r="W492">
            <v>130</v>
          </cell>
        </row>
        <row r="493">
          <cell r="B493">
            <v>418</v>
          </cell>
          <cell r="M493">
            <v>7</v>
          </cell>
          <cell r="N493">
            <v>5</v>
          </cell>
          <cell r="O493">
            <v>5</v>
          </cell>
          <cell r="P493">
            <v>5</v>
          </cell>
          <cell r="Q493">
            <v>4</v>
          </cell>
          <cell r="R493">
            <v>4</v>
          </cell>
          <cell r="S493">
            <v>3</v>
          </cell>
          <cell r="T493">
            <v>3</v>
          </cell>
          <cell r="U493">
            <v>2</v>
          </cell>
          <cell r="V493">
            <v>1</v>
          </cell>
          <cell r="W493">
            <v>147</v>
          </cell>
        </row>
        <row r="494">
          <cell r="B494">
            <v>419</v>
          </cell>
          <cell r="M494">
            <v>7</v>
          </cell>
          <cell r="N494">
            <v>5</v>
          </cell>
          <cell r="O494">
            <v>5</v>
          </cell>
          <cell r="P494">
            <v>5</v>
          </cell>
          <cell r="Q494">
            <v>4</v>
          </cell>
          <cell r="R494">
            <v>4</v>
          </cell>
          <cell r="S494">
            <v>4</v>
          </cell>
          <cell r="T494">
            <v>3</v>
          </cell>
          <cell r="U494">
            <v>3</v>
          </cell>
          <cell r="V494">
            <v>2</v>
          </cell>
          <cell r="W494">
            <v>164</v>
          </cell>
        </row>
        <row r="495">
          <cell r="B495">
            <v>420</v>
          </cell>
          <cell r="M495">
            <v>7</v>
          </cell>
          <cell r="N495">
            <v>5</v>
          </cell>
          <cell r="O495">
            <v>5</v>
          </cell>
          <cell r="P495">
            <v>5</v>
          </cell>
          <cell r="Q495">
            <v>5</v>
          </cell>
          <cell r="R495">
            <v>4</v>
          </cell>
          <cell r="S495">
            <v>4</v>
          </cell>
          <cell r="T495">
            <v>3</v>
          </cell>
          <cell r="U495">
            <v>3</v>
          </cell>
          <cell r="V495">
            <v>2</v>
          </cell>
          <cell r="W495">
            <v>183</v>
          </cell>
        </row>
        <row r="496">
          <cell r="B496">
            <v>421</v>
          </cell>
          <cell r="M496">
            <v>2</v>
          </cell>
          <cell r="W496">
            <v>2</v>
          </cell>
        </row>
        <row r="497">
          <cell r="B497">
            <v>422</v>
          </cell>
          <cell r="M497">
            <v>3</v>
          </cell>
          <cell r="W497">
            <v>3</v>
          </cell>
        </row>
        <row r="498">
          <cell r="B498">
            <v>423</v>
          </cell>
          <cell r="M498">
            <v>3</v>
          </cell>
          <cell r="N498">
            <v>1</v>
          </cell>
          <cell r="W498">
            <v>4</v>
          </cell>
        </row>
        <row r="499">
          <cell r="B499">
            <v>424</v>
          </cell>
          <cell r="M499">
            <v>3</v>
          </cell>
          <cell r="N499">
            <v>2</v>
          </cell>
          <cell r="W499">
            <v>5</v>
          </cell>
        </row>
        <row r="500">
          <cell r="B500">
            <v>425</v>
          </cell>
          <cell r="M500">
            <v>3</v>
          </cell>
          <cell r="N500">
            <v>3</v>
          </cell>
          <cell r="O500">
            <v>1</v>
          </cell>
          <cell r="W500">
            <v>8</v>
          </cell>
        </row>
        <row r="501">
          <cell r="B501">
            <v>426</v>
          </cell>
          <cell r="M501">
            <v>3</v>
          </cell>
          <cell r="N501">
            <v>3</v>
          </cell>
          <cell r="O501">
            <v>2</v>
          </cell>
          <cell r="W501">
            <v>11</v>
          </cell>
        </row>
        <row r="502">
          <cell r="B502">
            <v>427</v>
          </cell>
          <cell r="M502">
            <v>3</v>
          </cell>
          <cell r="N502">
            <v>3</v>
          </cell>
          <cell r="O502">
            <v>2</v>
          </cell>
          <cell r="P502">
            <v>1</v>
          </cell>
          <cell r="W502">
            <v>16</v>
          </cell>
        </row>
        <row r="503">
          <cell r="B503">
            <v>428</v>
          </cell>
          <cell r="M503">
            <v>3</v>
          </cell>
          <cell r="N503">
            <v>3</v>
          </cell>
          <cell r="O503">
            <v>3</v>
          </cell>
          <cell r="P503">
            <v>1</v>
          </cell>
          <cell r="W503">
            <v>21</v>
          </cell>
        </row>
        <row r="504">
          <cell r="B504">
            <v>429</v>
          </cell>
          <cell r="M504">
            <v>3</v>
          </cell>
          <cell r="N504">
            <v>3</v>
          </cell>
          <cell r="O504">
            <v>3</v>
          </cell>
          <cell r="P504">
            <v>2</v>
          </cell>
          <cell r="W504">
            <v>26</v>
          </cell>
        </row>
        <row r="505">
          <cell r="B505">
            <v>430</v>
          </cell>
          <cell r="M505">
            <v>3</v>
          </cell>
          <cell r="N505">
            <v>3</v>
          </cell>
          <cell r="O505">
            <v>3</v>
          </cell>
          <cell r="P505">
            <v>2</v>
          </cell>
          <cell r="Q505">
            <v>1</v>
          </cell>
          <cell r="W505">
            <v>33</v>
          </cell>
        </row>
        <row r="506">
          <cell r="B506">
            <v>431</v>
          </cell>
          <cell r="M506">
            <v>3</v>
          </cell>
          <cell r="N506">
            <v>3</v>
          </cell>
          <cell r="O506">
            <v>3</v>
          </cell>
          <cell r="P506">
            <v>3</v>
          </cell>
          <cell r="Q506">
            <v>1</v>
          </cell>
          <cell r="W506">
            <v>40</v>
          </cell>
        </row>
        <row r="507">
          <cell r="B507">
            <v>432</v>
          </cell>
          <cell r="M507">
            <v>3</v>
          </cell>
          <cell r="N507">
            <v>3</v>
          </cell>
          <cell r="O507">
            <v>3</v>
          </cell>
          <cell r="P507">
            <v>3</v>
          </cell>
          <cell r="Q507">
            <v>2</v>
          </cell>
          <cell r="W507">
            <v>47</v>
          </cell>
        </row>
        <row r="508">
          <cell r="B508">
            <v>433</v>
          </cell>
          <cell r="M508">
            <v>3</v>
          </cell>
          <cell r="N508">
            <v>3</v>
          </cell>
          <cell r="O508">
            <v>3</v>
          </cell>
          <cell r="P508">
            <v>3</v>
          </cell>
          <cell r="Q508">
            <v>2</v>
          </cell>
          <cell r="R508">
            <v>1</v>
          </cell>
          <cell r="W508">
            <v>56</v>
          </cell>
        </row>
        <row r="509">
          <cell r="B509">
            <v>434</v>
          </cell>
          <cell r="M509">
            <v>3</v>
          </cell>
          <cell r="N509">
            <v>3</v>
          </cell>
          <cell r="O509">
            <v>3</v>
          </cell>
          <cell r="P509">
            <v>3</v>
          </cell>
          <cell r="Q509">
            <v>3</v>
          </cell>
          <cell r="R509">
            <v>1</v>
          </cell>
          <cell r="W509">
            <v>65</v>
          </cell>
        </row>
        <row r="510">
          <cell r="B510">
            <v>435</v>
          </cell>
          <cell r="M510">
            <v>3</v>
          </cell>
          <cell r="N510">
            <v>3</v>
          </cell>
          <cell r="O510">
            <v>3</v>
          </cell>
          <cell r="P510">
            <v>3</v>
          </cell>
          <cell r="Q510">
            <v>3</v>
          </cell>
          <cell r="R510">
            <v>2</v>
          </cell>
          <cell r="W510">
            <v>74</v>
          </cell>
        </row>
        <row r="511">
          <cell r="B511">
            <v>436</v>
          </cell>
          <cell r="M511">
            <v>3</v>
          </cell>
          <cell r="N511">
            <v>3</v>
          </cell>
          <cell r="O511">
            <v>3</v>
          </cell>
          <cell r="P511">
            <v>3</v>
          </cell>
          <cell r="Q511">
            <v>3</v>
          </cell>
          <cell r="R511">
            <v>2</v>
          </cell>
          <cell r="S511">
            <v>1</v>
          </cell>
          <cell r="W511">
            <v>85</v>
          </cell>
        </row>
        <row r="512">
          <cell r="B512">
            <v>437</v>
          </cell>
          <cell r="M512">
            <v>3</v>
          </cell>
          <cell r="N512">
            <v>3</v>
          </cell>
          <cell r="O512">
            <v>3</v>
          </cell>
          <cell r="P512">
            <v>3</v>
          </cell>
          <cell r="Q512">
            <v>3</v>
          </cell>
          <cell r="R512">
            <v>3</v>
          </cell>
          <cell r="S512">
            <v>1</v>
          </cell>
          <cell r="W512">
            <v>96</v>
          </cell>
        </row>
        <row r="513">
          <cell r="B513">
            <v>438</v>
          </cell>
          <cell r="M513">
            <v>3</v>
          </cell>
          <cell r="N513">
            <v>3</v>
          </cell>
          <cell r="O513">
            <v>3</v>
          </cell>
          <cell r="P513">
            <v>3</v>
          </cell>
          <cell r="Q513">
            <v>3</v>
          </cell>
          <cell r="R513">
            <v>3</v>
          </cell>
          <cell r="S513">
            <v>2</v>
          </cell>
          <cell r="W513">
            <v>107</v>
          </cell>
        </row>
        <row r="514">
          <cell r="B514">
            <v>439</v>
          </cell>
          <cell r="M514">
            <v>3</v>
          </cell>
          <cell r="N514">
            <v>4</v>
          </cell>
          <cell r="O514">
            <v>3</v>
          </cell>
          <cell r="P514">
            <v>3</v>
          </cell>
          <cell r="Q514">
            <v>3</v>
          </cell>
          <cell r="R514">
            <v>3</v>
          </cell>
          <cell r="S514">
            <v>2</v>
          </cell>
          <cell r="W514">
            <v>118</v>
          </cell>
        </row>
        <row r="515">
          <cell r="B515">
            <v>440</v>
          </cell>
          <cell r="M515">
            <v>3</v>
          </cell>
          <cell r="N515">
            <v>4</v>
          </cell>
          <cell r="O515">
            <v>3</v>
          </cell>
          <cell r="P515">
            <v>3</v>
          </cell>
          <cell r="Q515">
            <v>3</v>
          </cell>
          <cell r="R515">
            <v>3</v>
          </cell>
          <cell r="S515">
            <v>3</v>
          </cell>
          <cell r="W515">
            <v>129</v>
          </cell>
        </row>
        <row r="516">
          <cell r="B516">
            <v>441</v>
          </cell>
          <cell r="M516">
            <v>2</v>
          </cell>
          <cell r="W516">
            <v>2</v>
          </cell>
        </row>
        <row r="517">
          <cell r="B517">
            <v>442</v>
          </cell>
          <cell r="M517">
            <v>3</v>
          </cell>
          <cell r="W517">
            <v>3</v>
          </cell>
        </row>
        <row r="518">
          <cell r="B518">
            <v>443</v>
          </cell>
          <cell r="M518">
            <v>3</v>
          </cell>
          <cell r="N518">
            <v>1</v>
          </cell>
          <cell r="W518">
            <v>4</v>
          </cell>
        </row>
        <row r="519">
          <cell r="B519">
            <v>444</v>
          </cell>
          <cell r="M519">
            <v>3</v>
          </cell>
          <cell r="N519">
            <v>2</v>
          </cell>
          <cell r="W519">
            <v>5</v>
          </cell>
        </row>
        <row r="520">
          <cell r="B520">
            <v>445</v>
          </cell>
          <cell r="M520">
            <v>3</v>
          </cell>
          <cell r="N520">
            <v>3</v>
          </cell>
          <cell r="O520">
            <v>1</v>
          </cell>
          <cell r="W520">
            <v>8</v>
          </cell>
        </row>
        <row r="521">
          <cell r="B521">
            <v>446</v>
          </cell>
          <cell r="M521">
            <v>3</v>
          </cell>
          <cell r="N521">
            <v>3</v>
          </cell>
          <cell r="O521">
            <v>2</v>
          </cell>
          <cell r="W521">
            <v>11</v>
          </cell>
        </row>
        <row r="522">
          <cell r="B522">
            <v>447</v>
          </cell>
          <cell r="M522">
            <v>3</v>
          </cell>
          <cell r="N522">
            <v>3</v>
          </cell>
          <cell r="O522">
            <v>2</v>
          </cell>
          <cell r="P522">
            <v>1</v>
          </cell>
          <cell r="W522">
            <v>16</v>
          </cell>
        </row>
        <row r="523">
          <cell r="B523">
            <v>448</v>
          </cell>
          <cell r="M523">
            <v>3</v>
          </cell>
          <cell r="N523">
            <v>3</v>
          </cell>
          <cell r="O523">
            <v>3</v>
          </cell>
          <cell r="P523">
            <v>1</v>
          </cell>
          <cell r="W523">
            <v>21</v>
          </cell>
        </row>
        <row r="524">
          <cell r="B524">
            <v>449</v>
          </cell>
          <cell r="M524">
            <v>3</v>
          </cell>
          <cell r="N524">
            <v>3</v>
          </cell>
          <cell r="O524">
            <v>3</v>
          </cell>
          <cell r="P524">
            <v>2</v>
          </cell>
          <cell r="W524">
            <v>26</v>
          </cell>
        </row>
        <row r="525">
          <cell r="B525">
            <v>450</v>
          </cell>
          <cell r="M525">
            <v>3</v>
          </cell>
          <cell r="N525">
            <v>3</v>
          </cell>
          <cell r="O525">
            <v>3</v>
          </cell>
          <cell r="P525">
            <v>2</v>
          </cell>
          <cell r="Q525">
            <v>1</v>
          </cell>
          <cell r="W525">
            <v>33</v>
          </cell>
        </row>
        <row r="526">
          <cell r="B526">
            <v>451</v>
          </cell>
        </row>
        <row r="527">
          <cell r="B527">
            <v>452</v>
          </cell>
        </row>
        <row r="528">
          <cell r="B528">
            <v>453</v>
          </cell>
        </row>
        <row r="529">
          <cell r="B529">
            <v>454</v>
          </cell>
        </row>
        <row r="530">
          <cell r="B530">
            <v>455</v>
          </cell>
        </row>
        <row r="531">
          <cell r="B531">
            <v>456</v>
          </cell>
        </row>
        <row r="532">
          <cell r="B532">
            <v>457</v>
          </cell>
        </row>
        <row r="533">
          <cell r="B533">
            <v>458</v>
          </cell>
        </row>
        <row r="534">
          <cell r="B534">
            <v>459</v>
          </cell>
        </row>
        <row r="535">
          <cell r="B535">
            <v>460</v>
          </cell>
        </row>
        <row r="536">
          <cell r="B536">
            <v>461</v>
          </cell>
        </row>
        <row r="537">
          <cell r="B537">
            <v>462</v>
          </cell>
        </row>
        <row r="538">
          <cell r="B538">
            <v>463</v>
          </cell>
        </row>
        <row r="539">
          <cell r="B539">
            <v>464</v>
          </cell>
        </row>
        <row r="540">
          <cell r="B540">
            <v>465</v>
          </cell>
        </row>
        <row r="541">
          <cell r="B541">
            <v>466</v>
          </cell>
        </row>
        <row r="542">
          <cell r="B542">
            <v>467</v>
          </cell>
        </row>
        <row r="543">
          <cell r="B543">
            <v>468</v>
          </cell>
        </row>
        <row r="544">
          <cell r="B544">
            <v>469</v>
          </cell>
        </row>
        <row r="545">
          <cell r="B545">
            <v>470</v>
          </cell>
        </row>
        <row r="546">
          <cell r="B546">
            <v>471</v>
          </cell>
        </row>
        <row r="547">
          <cell r="B547">
            <v>472</v>
          </cell>
        </row>
        <row r="548">
          <cell r="B548">
            <v>473</v>
          </cell>
        </row>
        <row r="549">
          <cell r="B549">
            <v>474</v>
          </cell>
        </row>
        <row r="550">
          <cell r="B550">
            <v>475</v>
          </cell>
        </row>
        <row r="551">
          <cell r="B551">
            <v>476</v>
          </cell>
        </row>
        <row r="552">
          <cell r="B552">
            <v>477</v>
          </cell>
        </row>
        <row r="553">
          <cell r="B553">
            <v>478</v>
          </cell>
        </row>
        <row r="554">
          <cell r="B554">
            <v>479</v>
          </cell>
        </row>
        <row r="555">
          <cell r="B555">
            <v>480</v>
          </cell>
        </row>
        <row r="556">
          <cell r="B556">
            <v>481</v>
          </cell>
        </row>
        <row r="557">
          <cell r="B557">
            <v>482</v>
          </cell>
        </row>
        <row r="558">
          <cell r="B558">
            <v>483</v>
          </cell>
        </row>
        <row r="559">
          <cell r="B559">
            <v>484</v>
          </cell>
        </row>
        <row r="560">
          <cell r="B560">
            <v>485</v>
          </cell>
        </row>
        <row r="561">
          <cell r="B561">
            <v>486</v>
          </cell>
        </row>
        <row r="562">
          <cell r="B562">
            <v>487</v>
          </cell>
        </row>
        <row r="563">
          <cell r="B563">
            <v>488</v>
          </cell>
        </row>
        <row r="564">
          <cell r="B564">
            <v>489</v>
          </cell>
        </row>
        <row r="565">
          <cell r="B565">
            <v>490</v>
          </cell>
        </row>
        <row r="566">
          <cell r="B566">
            <v>491</v>
          </cell>
        </row>
        <row r="567">
          <cell r="B567">
            <v>492</v>
          </cell>
        </row>
        <row r="568">
          <cell r="B568">
            <v>493</v>
          </cell>
        </row>
        <row r="569">
          <cell r="B569">
            <v>494</v>
          </cell>
        </row>
        <row r="570">
          <cell r="B570">
            <v>495</v>
          </cell>
        </row>
        <row r="571">
          <cell r="B571">
            <v>496</v>
          </cell>
        </row>
        <row r="572">
          <cell r="B572">
            <v>497</v>
          </cell>
        </row>
        <row r="573">
          <cell r="B573">
            <v>498</v>
          </cell>
        </row>
        <row r="574">
          <cell r="B574">
            <v>499</v>
          </cell>
        </row>
        <row r="575">
          <cell r="B575">
            <v>500</v>
          </cell>
        </row>
        <row r="576">
          <cell r="B576">
            <v>501</v>
          </cell>
          <cell r="D576">
            <v>3</v>
          </cell>
          <cell r="N576">
            <v>2</v>
          </cell>
          <cell r="W576">
            <v>0</v>
          </cell>
        </row>
        <row r="577">
          <cell r="B577">
            <v>502</v>
          </cell>
          <cell r="D577">
            <v>4</v>
          </cell>
          <cell r="N577">
            <v>2</v>
          </cell>
          <cell r="W577">
            <v>0</v>
          </cell>
        </row>
        <row r="578">
          <cell r="B578">
            <v>503</v>
          </cell>
          <cell r="D578">
            <v>5</v>
          </cell>
          <cell r="N578">
            <v>3</v>
          </cell>
          <cell r="W578">
            <v>0</v>
          </cell>
        </row>
        <row r="579">
          <cell r="B579">
            <v>504</v>
          </cell>
          <cell r="D579">
            <v>6</v>
          </cell>
          <cell r="N579">
            <v>3</v>
          </cell>
          <cell r="W579">
            <v>0</v>
          </cell>
        </row>
        <row r="580">
          <cell r="B580">
            <v>505</v>
          </cell>
          <cell r="D580">
            <v>7</v>
          </cell>
          <cell r="N580">
            <v>4</v>
          </cell>
          <cell r="W580">
            <v>0</v>
          </cell>
        </row>
        <row r="581">
          <cell r="B581">
            <v>506</v>
          </cell>
          <cell r="D581">
            <v>8</v>
          </cell>
          <cell r="E581">
            <v>0</v>
          </cell>
          <cell r="N581">
            <v>4</v>
          </cell>
          <cell r="O581">
            <v>0</v>
          </cell>
          <cell r="W581">
            <v>0</v>
          </cell>
        </row>
        <row r="582">
          <cell r="B582">
            <v>507</v>
          </cell>
          <cell r="D582">
            <v>8</v>
          </cell>
          <cell r="E582">
            <v>1</v>
          </cell>
          <cell r="N582">
            <v>5</v>
          </cell>
          <cell r="O582">
            <v>2</v>
          </cell>
          <cell r="W582">
            <v>0</v>
          </cell>
        </row>
        <row r="583">
          <cell r="B583">
            <v>508</v>
          </cell>
          <cell r="D583">
            <v>8</v>
          </cell>
          <cell r="E583">
            <v>2</v>
          </cell>
          <cell r="N583">
            <v>5</v>
          </cell>
          <cell r="O583">
            <v>2</v>
          </cell>
          <cell r="W583">
            <v>0</v>
          </cell>
        </row>
        <row r="584">
          <cell r="B584">
            <v>509</v>
          </cell>
          <cell r="D584">
            <v>9</v>
          </cell>
          <cell r="E584">
            <v>3</v>
          </cell>
          <cell r="N584">
            <v>6</v>
          </cell>
          <cell r="O584">
            <v>3</v>
          </cell>
          <cell r="W584">
            <v>0</v>
          </cell>
        </row>
        <row r="585">
          <cell r="B585">
            <v>510</v>
          </cell>
          <cell r="D585">
            <v>9</v>
          </cell>
          <cell r="E585">
            <v>4</v>
          </cell>
          <cell r="N585">
            <v>6</v>
          </cell>
          <cell r="O585">
            <v>3</v>
          </cell>
          <cell r="W585">
            <v>0</v>
          </cell>
        </row>
        <row r="586">
          <cell r="B586">
            <v>511</v>
          </cell>
          <cell r="D586">
            <v>9</v>
          </cell>
          <cell r="E586">
            <v>5</v>
          </cell>
          <cell r="N586">
            <v>7</v>
          </cell>
          <cell r="O586">
            <v>4</v>
          </cell>
          <cell r="W586">
            <v>0</v>
          </cell>
        </row>
        <row r="587">
          <cell r="B587">
            <v>512</v>
          </cell>
          <cell r="D587">
            <v>10</v>
          </cell>
          <cell r="E587">
            <v>6</v>
          </cell>
          <cell r="N587">
            <v>7</v>
          </cell>
          <cell r="O587">
            <v>4</v>
          </cell>
          <cell r="W587">
            <v>0</v>
          </cell>
        </row>
        <row r="588">
          <cell r="B588">
            <v>513</v>
          </cell>
          <cell r="D588">
            <v>10</v>
          </cell>
          <cell r="E588">
            <v>7</v>
          </cell>
          <cell r="F588">
            <v>0</v>
          </cell>
          <cell r="N588">
            <v>8</v>
          </cell>
          <cell r="O588">
            <v>5</v>
          </cell>
          <cell r="P588">
            <v>0</v>
          </cell>
          <cell r="W588">
            <v>0</v>
          </cell>
        </row>
        <row r="589">
          <cell r="B589">
            <v>514</v>
          </cell>
          <cell r="D589">
            <v>10</v>
          </cell>
          <cell r="E589">
            <v>7</v>
          </cell>
          <cell r="F589">
            <v>1</v>
          </cell>
          <cell r="N589">
            <v>8</v>
          </cell>
          <cell r="O589">
            <v>5</v>
          </cell>
          <cell r="P589">
            <v>2</v>
          </cell>
          <cell r="W589">
            <v>0</v>
          </cell>
        </row>
        <row r="590">
          <cell r="B590">
            <v>515</v>
          </cell>
          <cell r="D590">
            <v>11</v>
          </cell>
          <cell r="E590">
            <v>7</v>
          </cell>
          <cell r="F590">
            <v>2</v>
          </cell>
          <cell r="N590">
            <v>9</v>
          </cell>
          <cell r="O590">
            <v>6</v>
          </cell>
          <cell r="P590">
            <v>2</v>
          </cell>
          <cell r="W590">
            <v>0</v>
          </cell>
        </row>
        <row r="591">
          <cell r="B591">
            <v>516</v>
          </cell>
          <cell r="D591">
            <v>11</v>
          </cell>
          <cell r="E591">
            <v>8</v>
          </cell>
          <cell r="F591">
            <v>3</v>
          </cell>
          <cell r="N591">
            <v>9</v>
          </cell>
          <cell r="O591">
            <v>6</v>
          </cell>
          <cell r="P591">
            <v>3</v>
          </cell>
          <cell r="W591">
            <v>0</v>
          </cell>
        </row>
        <row r="592">
          <cell r="B592">
            <v>517</v>
          </cell>
          <cell r="D592">
            <v>11</v>
          </cell>
          <cell r="E592">
            <v>8</v>
          </cell>
          <cell r="F592">
            <v>4</v>
          </cell>
          <cell r="N592">
            <v>10</v>
          </cell>
          <cell r="O592">
            <v>7</v>
          </cell>
          <cell r="P592">
            <v>3</v>
          </cell>
          <cell r="W592">
            <v>0</v>
          </cell>
        </row>
        <row r="593">
          <cell r="B593">
            <v>518</v>
          </cell>
          <cell r="D593">
            <v>12</v>
          </cell>
          <cell r="E593">
            <v>8</v>
          </cell>
          <cell r="F593">
            <v>5</v>
          </cell>
          <cell r="N593">
            <v>10</v>
          </cell>
          <cell r="O593">
            <v>7</v>
          </cell>
          <cell r="P593">
            <v>4</v>
          </cell>
          <cell r="W593">
            <v>0</v>
          </cell>
        </row>
        <row r="594">
          <cell r="B594">
            <v>519</v>
          </cell>
          <cell r="D594">
            <v>12</v>
          </cell>
          <cell r="E594">
            <v>9</v>
          </cell>
          <cell r="F594">
            <v>6</v>
          </cell>
          <cell r="N594">
            <v>11</v>
          </cell>
          <cell r="O594">
            <v>8</v>
          </cell>
          <cell r="P594">
            <v>4</v>
          </cell>
          <cell r="W594">
            <v>0</v>
          </cell>
        </row>
        <row r="595">
          <cell r="B595">
            <v>520</v>
          </cell>
          <cell r="D595">
            <v>12</v>
          </cell>
          <cell r="E595">
            <v>9</v>
          </cell>
          <cell r="F595">
            <v>7</v>
          </cell>
          <cell r="N595">
            <v>11</v>
          </cell>
          <cell r="O595">
            <v>8</v>
          </cell>
          <cell r="P595">
            <v>5</v>
          </cell>
          <cell r="W595">
            <v>0</v>
          </cell>
        </row>
        <row r="596">
          <cell r="B596">
            <v>521</v>
          </cell>
        </row>
        <row r="597">
          <cell r="B597">
            <v>522</v>
          </cell>
        </row>
        <row r="598">
          <cell r="B598">
            <v>523</v>
          </cell>
        </row>
        <row r="599">
          <cell r="B599">
            <v>524</v>
          </cell>
        </row>
        <row r="600">
          <cell r="B600">
            <v>525</v>
          </cell>
        </row>
        <row r="601">
          <cell r="B601">
            <v>526</v>
          </cell>
        </row>
        <row r="602">
          <cell r="B602">
            <v>527</v>
          </cell>
        </row>
        <row r="603">
          <cell r="B603">
            <v>528</v>
          </cell>
        </row>
        <row r="604">
          <cell r="B604">
            <v>529</v>
          </cell>
        </row>
        <row r="605">
          <cell r="B605">
            <v>530</v>
          </cell>
        </row>
        <row r="606">
          <cell r="B606">
            <v>531</v>
          </cell>
        </row>
        <row r="607">
          <cell r="B607">
            <v>532</v>
          </cell>
        </row>
        <row r="608">
          <cell r="B608">
            <v>533</v>
          </cell>
        </row>
        <row r="609">
          <cell r="B609">
            <v>534</v>
          </cell>
        </row>
        <row r="610">
          <cell r="B610">
            <v>535</v>
          </cell>
        </row>
        <row r="611">
          <cell r="B611">
            <v>536</v>
          </cell>
        </row>
        <row r="612">
          <cell r="B612">
            <v>537</v>
          </cell>
        </row>
        <row r="613">
          <cell r="B613">
            <v>538</v>
          </cell>
        </row>
        <row r="614">
          <cell r="B614">
            <v>539</v>
          </cell>
        </row>
        <row r="615">
          <cell r="B615">
            <v>540</v>
          </cell>
        </row>
        <row r="616">
          <cell r="B616">
            <v>541</v>
          </cell>
        </row>
        <row r="617">
          <cell r="B617">
            <v>542</v>
          </cell>
        </row>
        <row r="618">
          <cell r="B618">
            <v>543</v>
          </cell>
        </row>
        <row r="619">
          <cell r="B619">
            <v>544</v>
          </cell>
        </row>
        <row r="620">
          <cell r="B620">
            <v>545</v>
          </cell>
        </row>
        <row r="621">
          <cell r="B621">
            <v>546</v>
          </cell>
        </row>
        <row r="622">
          <cell r="B622">
            <v>547</v>
          </cell>
        </row>
        <row r="623">
          <cell r="B623">
            <v>548</v>
          </cell>
        </row>
        <row r="624">
          <cell r="B624">
            <v>549</v>
          </cell>
        </row>
        <row r="625">
          <cell r="B625">
            <v>550</v>
          </cell>
        </row>
        <row r="626">
          <cell r="B626">
            <v>551</v>
          </cell>
        </row>
        <row r="627">
          <cell r="B627">
            <v>552</v>
          </cell>
        </row>
        <row r="628">
          <cell r="B628">
            <v>553</v>
          </cell>
        </row>
        <row r="629">
          <cell r="B629">
            <v>554</v>
          </cell>
        </row>
        <row r="630">
          <cell r="B630">
            <v>555</v>
          </cell>
        </row>
        <row r="631">
          <cell r="B631">
            <v>556</v>
          </cell>
        </row>
        <row r="632">
          <cell r="B632">
            <v>557</v>
          </cell>
        </row>
        <row r="633">
          <cell r="B633">
            <v>558</v>
          </cell>
        </row>
        <row r="634">
          <cell r="B634">
            <v>559</v>
          </cell>
        </row>
        <row r="635">
          <cell r="B635">
            <v>560</v>
          </cell>
        </row>
        <row r="636">
          <cell r="B636">
            <v>561</v>
          </cell>
        </row>
        <row r="637">
          <cell r="B637">
            <v>562</v>
          </cell>
        </row>
        <row r="638">
          <cell r="B638">
            <v>563</v>
          </cell>
        </row>
        <row r="639">
          <cell r="B639">
            <v>564</v>
          </cell>
        </row>
        <row r="640">
          <cell r="B640">
            <v>565</v>
          </cell>
        </row>
        <row r="641">
          <cell r="B641">
            <v>566</v>
          </cell>
        </row>
        <row r="642">
          <cell r="B642">
            <v>567</v>
          </cell>
        </row>
        <row r="643">
          <cell r="B643">
            <v>568</v>
          </cell>
        </row>
        <row r="644">
          <cell r="B644">
            <v>569</v>
          </cell>
        </row>
        <row r="645">
          <cell r="B645">
            <v>570</v>
          </cell>
        </row>
        <row r="646">
          <cell r="B646">
            <v>571</v>
          </cell>
        </row>
        <row r="647">
          <cell r="B647">
            <v>572</v>
          </cell>
        </row>
        <row r="648">
          <cell r="B648">
            <v>573</v>
          </cell>
        </row>
        <row r="649">
          <cell r="B649">
            <v>574</v>
          </cell>
        </row>
        <row r="650">
          <cell r="B650">
            <v>575</v>
          </cell>
        </row>
        <row r="651">
          <cell r="B651">
            <v>576</v>
          </cell>
        </row>
        <row r="652">
          <cell r="B652">
            <v>577</v>
          </cell>
        </row>
        <row r="653">
          <cell r="B653">
            <v>578</v>
          </cell>
        </row>
        <row r="654">
          <cell r="B654">
            <v>579</v>
          </cell>
        </row>
        <row r="655">
          <cell r="B655">
            <v>580</v>
          </cell>
        </row>
        <row r="656">
          <cell r="B656">
            <v>581</v>
          </cell>
        </row>
        <row r="657">
          <cell r="B657">
            <v>582</v>
          </cell>
        </row>
        <row r="658">
          <cell r="B658">
            <v>583</v>
          </cell>
        </row>
        <row r="659">
          <cell r="B659">
            <v>584</v>
          </cell>
        </row>
        <row r="660">
          <cell r="B660">
            <v>585</v>
          </cell>
        </row>
        <row r="661">
          <cell r="B661">
            <v>586</v>
          </cell>
        </row>
        <row r="662">
          <cell r="B662">
            <v>587</v>
          </cell>
        </row>
        <row r="663">
          <cell r="B663">
            <v>588</v>
          </cell>
        </row>
        <row r="664">
          <cell r="B664">
            <v>589</v>
          </cell>
        </row>
        <row r="665">
          <cell r="B665">
            <v>590</v>
          </cell>
        </row>
        <row r="666">
          <cell r="B666">
            <v>591</v>
          </cell>
        </row>
        <row r="667">
          <cell r="B667">
            <v>592</v>
          </cell>
        </row>
        <row r="668">
          <cell r="B668">
            <v>593</v>
          </cell>
        </row>
        <row r="669">
          <cell r="B669">
            <v>594</v>
          </cell>
        </row>
        <row r="670">
          <cell r="B670">
            <v>595</v>
          </cell>
        </row>
        <row r="671">
          <cell r="B671">
            <v>596</v>
          </cell>
        </row>
        <row r="672">
          <cell r="B672">
            <v>597</v>
          </cell>
        </row>
        <row r="673">
          <cell r="B673">
            <v>598</v>
          </cell>
        </row>
        <row r="674">
          <cell r="B674">
            <v>599</v>
          </cell>
        </row>
        <row r="675">
          <cell r="B675">
            <v>600</v>
          </cell>
        </row>
      </sheetData>
      <sheetData sheetId="12">
        <row r="3">
          <cell r="C3" t="b">
            <v>1</v>
          </cell>
          <cell r="G3" t="str">
            <v>Good</v>
          </cell>
          <cell r="K3" t="str">
            <v>Lawful Good</v>
          </cell>
          <cell r="M3" t="str">
            <v>Female</v>
          </cell>
          <cell r="N3" t="str">
            <v>Str</v>
          </cell>
          <cell r="P3">
            <v>1</v>
          </cell>
          <cell r="Q3">
            <v>-3</v>
          </cell>
          <cell r="R3">
            <v>1</v>
          </cell>
          <cell r="AD3" t="str">
            <v>Child</v>
          </cell>
        </row>
        <row r="4">
          <cell r="C4" t="b">
            <v>0</v>
          </cell>
          <cell r="G4" t="str">
            <v>Poor</v>
          </cell>
          <cell r="K4" t="str">
            <v>Lawful Neutral</v>
          </cell>
          <cell r="M4" t="str">
            <v>Male</v>
          </cell>
          <cell r="N4" t="str">
            <v>Dex</v>
          </cell>
          <cell r="P4">
            <v>1</v>
          </cell>
          <cell r="Q4">
            <v>-2</v>
          </cell>
          <cell r="R4">
            <v>1</v>
          </cell>
          <cell r="AD4" t="str">
            <v>Adult</v>
          </cell>
        </row>
        <row r="5">
          <cell r="K5" t="str">
            <v>Lawful Evil</v>
          </cell>
          <cell r="M5" t="str">
            <v>Neuter</v>
          </cell>
          <cell r="N5" t="str">
            <v>Con</v>
          </cell>
          <cell r="P5">
            <v>1</v>
          </cell>
          <cell r="Q5">
            <v>-1</v>
          </cell>
          <cell r="R5">
            <v>1</v>
          </cell>
          <cell r="AD5" t="str">
            <v>Middle Age</v>
          </cell>
        </row>
        <row r="6">
          <cell r="K6" t="str">
            <v>Neutral Good</v>
          </cell>
          <cell r="N6" t="str">
            <v>Int</v>
          </cell>
          <cell r="P6">
            <v>1</v>
          </cell>
          <cell r="Q6">
            <v>0</v>
          </cell>
          <cell r="R6">
            <v>1</v>
          </cell>
          <cell r="AD6" t="str">
            <v>Old</v>
          </cell>
        </row>
        <row r="7">
          <cell r="K7" t="str">
            <v>Neutral</v>
          </cell>
          <cell r="N7" t="str">
            <v>Wis</v>
          </cell>
          <cell r="P7">
            <v>2</v>
          </cell>
          <cell r="Q7">
            <v>1</v>
          </cell>
          <cell r="R7">
            <v>2</v>
          </cell>
          <cell r="AD7" t="str">
            <v>Venerable</v>
          </cell>
        </row>
        <row r="8">
          <cell r="K8" t="str">
            <v>Neutral Evil</v>
          </cell>
          <cell r="N8" t="str">
            <v>Cha</v>
          </cell>
          <cell r="P8">
            <v>3</v>
          </cell>
          <cell r="Q8">
            <v>2</v>
          </cell>
          <cell r="R8">
            <v>3</v>
          </cell>
        </row>
        <row r="9">
          <cell r="K9" t="str">
            <v>Chaotic Good</v>
          </cell>
          <cell r="P9">
            <v>4</v>
          </cell>
          <cell r="Q9">
            <v>3</v>
          </cell>
          <cell r="R9">
            <v>4</v>
          </cell>
        </row>
        <row r="10">
          <cell r="K10" t="str">
            <v>Chaotic Neutral</v>
          </cell>
          <cell r="P10">
            <v>6</v>
          </cell>
          <cell r="Q10">
            <v>4</v>
          </cell>
          <cell r="R10">
            <v>6</v>
          </cell>
        </row>
        <row r="11">
          <cell r="K11" t="str">
            <v>Chaotic Evil</v>
          </cell>
          <cell r="P11">
            <v>8</v>
          </cell>
          <cell r="Q11">
            <v>5</v>
          </cell>
          <cell r="R11">
            <v>8</v>
          </cell>
        </row>
        <row r="12">
          <cell r="P12">
            <v>10</v>
          </cell>
          <cell r="Q12">
            <v>6</v>
          </cell>
          <cell r="R12">
            <v>10</v>
          </cell>
        </row>
        <row r="13">
          <cell r="P13">
            <v>12</v>
          </cell>
          <cell r="Q13">
            <v>7</v>
          </cell>
          <cell r="R13">
            <v>12</v>
          </cell>
        </row>
        <row r="14">
          <cell r="P14">
            <v>20</v>
          </cell>
          <cell r="Q14">
            <v>8</v>
          </cell>
          <cell r="R14">
            <v>20</v>
          </cell>
        </row>
        <row r="19">
          <cell r="M19">
            <v>0</v>
          </cell>
          <cell r="N19">
            <v>0</v>
          </cell>
          <cell r="O19">
            <v>0</v>
          </cell>
          <cell r="P19" t="str">
            <v>Low-Powered Campaign (to 15)</v>
          </cell>
          <cell r="X19" t="str">
            <v>Blindsight</v>
          </cell>
        </row>
        <row r="20">
          <cell r="J20">
            <v>1</v>
          </cell>
          <cell r="K20" t="str">
            <v>Fine</v>
          </cell>
          <cell r="L20">
            <v>1</v>
          </cell>
          <cell r="M20">
            <v>8</v>
          </cell>
          <cell r="N20">
            <v>0</v>
          </cell>
          <cell r="O20">
            <v>16</v>
          </cell>
          <cell r="P20" t="str">
            <v>Challenging Campaign (to 22)</v>
          </cell>
          <cell r="X20" t="str">
            <v>Darkvision</v>
          </cell>
        </row>
        <row r="21">
          <cell r="J21">
            <v>2</v>
          </cell>
          <cell r="K21" t="str">
            <v>Diminutive</v>
          </cell>
          <cell r="L21">
            <v>2</v>
          </cell>
          <cell r="M21">
            <v>9</v>
          </cell>
          <cell r="N21">
            <v>1</v>
          </cell>
          <cell r="O21">
            <v>23</v>
          </cell>
          <cell r="P21" t="str">
            <v>Standard Point Buy (to 25)</v>
          </cell>
          <cell r="X21" t="str">
            <v>Low Light Vision</v>
          </cell>
        </row>
        <row r="22">
          <cell r="J22">
            <v>3</v>
          </cell>
          <cell r="K22" t="str">
            <v>Tiny</v>
          </cell>
          <cell r="L22">
            <v>3</v>
          </cell>
          <cell r="M22">
            <v>10</v>
          </cell>
          <cell r="N22">
            <v>2</v>
          </cell>
          <cell r="O22">
            <v>26</v>
          </cell>
          <cell r="P22" t="str">
            <v>Tougher Campaign (to 28)</v>
          </cell>
          <cell r="X22" t="str">
            <v>Normal Vision</v>
          </cell>
        </row>
        <row r="23">
          <cell r="J23">
            <v>4</v>
          </cell>
          <cell r="K23" t="str">
            <v>Small</v>
          </cell>
          <cell r="L23">
            <v>4</v>
          </cell>
          <cell r="M23">
            <v>11</v>
          </cell>
          <cell r="N23">
            <v>3</v>
          </cell>
          <cell r="O23">
            <v>29</v>
          </cell>
          <cell r="P23" t="str">
            <v>High-Powered Campaign (to 32)</v>
          </cell>
          <cell r="X23" t="str">
            <v>Scent</v>
          </cell>
        </row>
        <row r="24">
          <cell r="J24">
            <v>5</v>
          </cell>
          <cell r="K24" t="str">
            <v>Medium</v>
          </cell>
          <cell r="L24">
            <v>5</v>
          </cell>
          <cell r="M24">
            <v>12</v>
          </cell>
          <cell r="N24">
            <v>4</v>
          </cell>
          <cell r="X24" t="str">
            <v>Tremorsense</v>
          </cell>
        </row>
        <row r="25">
          <cell r="J25">
            <v>6</v>
          </cell>
          <cell r="K25" t="str">
            <v>Large</v>
          </cell>
          <cell r="L25">
            <v>6</v>
          </cell>
          <cell r="M25">
            <v>13</v>
          </cell>
          <cell r="N25">
            <v>5</v>
          </cell>
        </row>
        <row r="26">
          <cell r="J26">
            <v>7</v>
          </cell>
          <cell r="K26" t="str">
            <v>Huge</v>
          </cell>
          <cell r="L26">
            <v>7</v>
          </cell>
          <cell r="M26">
            <v>14</v>
          </cell>
          <cell r="N26">
            <v>6</v>
          </cell>
        </row>
        <row r="27">
          <cell r="J27">
            <v>8</v>
          </cell>
          <cell r="K27" t="str">
            <v>Gargantuan</v>
          </cell>
          <cell r="L27">
            <v>8</v>
          </cell>
          <cell r="M27">
            <v>15</v>
          </cell>
          <cell r="N27">
            <v>8</v>
          </cell>
        </row>
        <row r="28">
          <cell r="J28">
            <v>9</v>
          </cell>
          <cell r="K28" t="str">
            <v>Colossal</v>
          </cell>
          <cell r="L28">
            <v>9</v>
          </cell>
          <cell r="M28">
            <v>16</v>
          </cell>
          <cell r="N28">
            <v>10</v>
          </cell>
        </row>
        <row r="29">
          <cell r="M29">
            <v>17</v>
          </cell>
          <cell r="N29">
            <v>13</v>
          </cell>
        </row>
        <row r="30">
          <cell r="M30">
            <v>18</v>
          </cell>
          <cell r="N30">
            <v>16</v>
          </cell>
        </row>
        <row r="34">
          <cell r="A34" t="str">
            <v>Arcane</v>
          </cell>
          <cell r="P34" t="str">
            <v>!None</v>
          </cell>
        </row>
        <row r="35">
          <cell r="A35" t="str">
            <v>Divine</v>
          </cell>
          <cell r="P35" t="str">
            <v>Acid</v>
          </cell>
        </row>
        <row r="36">
          <cell r="A36" t="str">
            <v>Psionic</v>
          </cell>
          <cell r="P36" t="str">
            <v>Cold</v>
          </cell>
        </row>
        <row r="37">
          <cell r="A37" t="str">
            <v>Spellsong</v>
          </cell>
          <cell r="C37">
            <v>-1</v>
          </cell>
          <cell r="E37" t="str">
            <v>None</v>
          </cell>
          <cell r="F37">
            <v>99</v>
          </cell>
          <cell r="G37">
            <v>0</v>
          </cell>
          <cell r="H37">
            <v>0</v>
          </cell>
          <cell r="I37">
            <v>0</v>
          </cell>
          <cell r="P37" t="str">
            <v>Electricity</v>
          </cell>
        </row>
        <row r="38">
          <cell r="C38">
            <v>0</v>
          </cell>
          <cell r="E38" t="str">
            <v>None</v>
          </cell>
          <cell r="F38">
            <v>99</v>
          </cell>
          <cell r="G38">
            <v>0</v>
          </cell>
          <cell r="H38">
            <v>0</v>
          </cell>
          <cell r="I38">
            <v>0</v>
          </cell>
          <cell r="P38" t="str">
            <v>Fire</v>
          </cell>
        </row>
        <row r="39">
          <cell r="C39">
            <v>1</v>
          </cell>
          <cell r="E39" t="str">
            <v>Light</v>
          </cell>
          <cell r="F39">
            <v>99</v>
          </cell>
          <cell r="G39">
            <v>0</v>
          </cell>
          <cell r="H39">
            <v>0</v>
          </cell>
          <cell r="I39">
            <v>0</v>
          </cell>
          <cell r="P39" t="str">
            <v>Sonic</v>
          </cell>
        </row>
        <row r="40">
          <cell r="C40">
            <v>2</v>
          </cell>
          <cell r="E40" t="str">
            <v>Medium</v>
          </cell>
          <cell r="F40">
            <v>3</v>
          </cell>
          <cell r="G40">
            <v>-3</v>
          </cell>
          <cell r="H40">
            <v>0</v>
          </cell>
          <cell r="I40">
            <v>0</v>
          </cell>
        </row>
        <row r="41">
          <cell r="C41">
            <v>3</v>
          </cell>
          <cell r="E41" t="str">
            <v>Heavy</v>
          </cell>
          <cell r="F41">
            <v>1</v>
          </cell>
          <cell r="G41">
            <v>-6</v>
          </cell>
          <cell r="H41">
            <v>0</v>
          </cell>
          <cell r="I41">
            <v>0</v>
          </cell>
        </row>
        <row r="42">
          <cell r="C42">
            <v>4</v>
          </cell>
          <cell r="E42" t="str">
            <v>Overburdened</v>
          </cell>
          <cell r="F42">
            <v>0</v>
          </cell>
          <cell r="G42">
            <v>-12</v>
          </cell>
          <cell r="H42">
            <v>0</v>
          </cell>
          <cell r="I42">
            <v>0</v>
          </cell>
        </row>
        <row r="43">
          <cell r="C43">
            <v>5</v>
          </cell>
          <cell r="E43" t="str">
            <v>Overburdened</v>
          </cell>
          <cell r="F43">
            <v>0</v>
          </cell>
          <cell r="G43">
            <v>-12</v>
          </cell>
          <cell r="H43">
            <v>0</v>
          </cell>
          <cell r="I43">
            <v>0</v>
          </cell>
        </row>
      </sheetData>
      <sheetData sheetId="13">
        <row r="1">
          <cell r="AR1">
            <v>50</v>
          </cell>
        </row>
        <row r="46">
          <cell r="BJ46">
            <v>1</v>
          </cell>
          <cell r="BK46">
            <v>300</v>
          </cell>
          <cell r="BL46">
            <v>600</v>
          </cell>
          <cell r="BM46">
            <v>900</v>
          </cell>
          <cell r="BN46">
            <v>1350</v>
          </cell>
          <cell r="BO46">
            <v>1800</v>
          </cell>
          <cell r="BP46">
            <v>2700</v>
          </cell>
          <cell r="BQ46">
            <v>3600</v>
          </cell>
          <cell r="BR46">
            <v>5400</v>
          </cell>
          <cell r="BS46">
            <v>7200</v>
          </cell>
          <cell r="BT46">
            <v>10800</v>
          </cell>
          <cell r="BU46" t="str">
            <v>Ad Hoc</v>
          </cell>
          <cell r="BV46" t="str">
            <v>Ad Hoc</v>
          </cell>
          <cell r="BW46" t="str">
            <v>Ad Hoc</v>
          </cell>
          <cell r="BX46" t="str">
            <v>Ad Hoc</v>
          </cell>
          <cell r="BY46" t="str">
            <v>Ad Hoc</v>
          </cell>
          <cell r="BZ46" t="str">
            <v>Ad Hoc</v>
          </cell>
          <cell r="CA46" t="str">
            <v>Ad Hoc</v>
          </cell>
          <cell r="CB46" t="str">
            <v>Ad Hoc</v>
          </cell>
          <cell r="CC46" t="str">
            <v>Ad Hoc</v>
          </cell>
          <cell r="CD46" t="str">
            <v>Ad Hoc</v>
          </cell>
          <cell r="CE46" t="str">
            <v>Ad Hoc</v>
          </cell>
          <cell r="CF46" t="str">
            <v>Ad Hoc</v>
          </cell>
          <cell r="CG46" t="str">
            <v>Ad Hoc</v>
          </cell>
          <cell r="CH46" t="str">
            <v>Ad Hoc</v>
          </cell>
          <cell r="CI46" t="str">
            <v>Ad Hoc</v>
          </cell>
          <cell r="CJ46" t="str">
            <v>Ad Hoc</v>
          </cell>
          <cell r="CK46" t="str">
            <v>Ad Hoc</v>
          </cell>
          <cell r="CL46" t="str">
            <v>Ad Hoc</v>
          </cell>
          <cell r="CM46" t="str">
            <v>Ad Hoc</v>
          </cell>
          <cell r="CN46" t="str">
            <v>Ad Hoc</v>
          </cell>
          <cell r="CO46" t="str">
            <v>Ad Hoc</v>
          </cell>
          <cell r="CP46" t="str">
            <v>Ad Hoc</v>
          </cell>
          <cell r="CQ46" t="str">
            <v>Ad Hoc</v>
          </cell>
          <cell r="CR46" t="str">
            <v>Ad Hoc</v>
          </cell>
          <cell r="CS46" t="str">
            <v>Ad Hoc</v>
          </cell>
          <cell r="CT46" t="str">
            <v>Ad Hoc</v>
          </cell>
          <cell r="CU46" t="str">
            <v>Ad Hoc</v>
          </cell>
          <cell r="CV46" t="str">
            <v>Ad Hoc</v>
          </cell>
          <cell r="CW46" t="str">
            <v>Ad Hoc</v>
          </cell>
          <cell r="CX46" t="str">
            <v>Ad Hoc</v>
          </cell>
          <cell r="CY46" t="str">
            <v>Ad Hoc</v>
          </cell>
          <cell r="CZ46" t="str">
            <v>Ad Hoc</v>
          </cell>
          <cell r="DA46" t="str">
            <v>Ad Hoc</v>
          </cell>
          <cell r="DB46" t="str">
            <v>Ad Hoc</v>
          </cell>
          <cell r="DC46" t="str">
            <v>Ad Hoc</v>
          </cell>
          <cell r="DD46" t="str">
            <v>Ad Hoc</v>
          </cell>
          <cell r="DE46" t="str">
            <v>Ad Hoc</v>
          </cell>
          <cell r="DF46" t="str">
            <v>Ad Hoc</v>
          </cell>
          <cell r="DG46" t="str">
            <v>Ad Hoc</v>
          </cell>
          <cell r="DH46" t="str">
            <v>Ad Hoc</v>
          </cell>
          <cell r="DI46" t="str">
            <v>Ad Hoc</v>
          </cell>
          <cell r="DJ46" t="str">
            <v>Ad Hoc</v>
          </cell>
          <cell r="DK46" t="str">
            <v>Ad Hoc</v>
          </cell>
          <cell r="DL46" t="str">
            <v>Ad Hoc</v>
          </cell>
          <cell r="DM46" t="str">
            <v>Ad Hoc</v>
          </cell>
          <cell r="DN46" t="str">
            <v>Ad Hoc</v>
          </cell>
          <cell r="DO46" t="str">
            <v>Ad Hoc</v>
          </cell>
          <cell r="DP46" t="str">
            <v>Ad Hoc</v>
          </cell>
          <cell r="DQ46" t="str">
            <v>Ad Hoc</v>
          </cell>
          <cell r="DR46" t="str">
            <v>Ad Hoc</v>
          </cell>
          <cell r="DS46" t="str">
            <v>Ad Hoc</v>
          </cell>
          <cell r="DT46" t="str">
            <v>Ad Hoc</v>
          </cell>
          <cell r="DU46" t="str">
            <v>Ad Hoc</v>
          </cell>
          <cell r="DV46" t="str">
            <v>Ad Hoc</v>
          </cell>
          <cell r="DW46" t="str">
            <v>Ad Hoc</v>
          </cell>
          <cell r="DX46" t="str">
            <v>Ad Hoc</v>
          </cell>
          <cell r="DY46" t="str">
            <v>Ad Hoc</v>
          </cell>
          <cell r="DZ46" t="str">
            <v>Ad Hoc</v>
          </cell>
          <cell r="EA46" t="str">
            <v>Ad Hoc</v>
          </cell>
          <cell r="EB46" t="str">
            <v>Ad Hoc</v>
          </cell>
          <cell r="EC46" t="str">
            <v>Ad Hoc</v>
          </cell>
          <cell r="ED46" t="str">
            <v>Ad Hoc</v>
          </cell>
          <cell r="EE46" t="str">
            <v>Ad Hoc</v>
          </cell>
          <cell r="EF46" t="str">
            <v>Ad Hoc</v>
          </cell>
          <cell r="EG46" t="str">
            <v>Ad Hoc</v>
          </cell>
          <cell r="EH46" t="str">
            <v>Ad Hoc</v>
          </cell>
          <cell r="EI46" t="str">
            <v>Ad Hoc</v>
          </cell>
          <cell r="EJ46" t="str">
            <v>Ad Hoc</v>
          </cell>
          <cell r="EK46" t="str">
            <v>Ad Hoc</v>
          </cell>
          <cell r="EL46" t="str">
            <v>Ad Hoc</v>
          </cell>
          <cell r="EM46" t="str">
            <v>Ad Hoc</v>
          </cell>
          <cell r="EN46" t="str">
            <v>Ad Hoc</v>
          </cell>
          <cell r="EO46" t="str">
            <v>Ad Hoc</v>
          </cell>
        </row>
        <row r="47">
          <cell r="BJ47">
            <v>2</v>
          </cell>
          <cell r="BK47">
            <v>300</v>
          </cell>
          <cell r="BL47">
            <v>600</v>
          </cell>
          <cell r="BM47">
            <v>900</v>
          </cell>
          <cell r="BN47">
            <v>1350</v>
          </cell>
          <cell r="BO47">
            <v>1800</v>
          </cell>
          <cell r="BP47">
            <v>2700</v>
          </cell>
          <cell r="BQ47">
            <v>3600</v>
          </cell>
          <cell r="BR47">
            <v>5400</v>
          </cell>
          <cell r="BS47">
            <v>7200</v>
          </cell>
          <cell r="BT47">
            <v>10800</v>
          </cell>
          <cell r="BU47" t="str">
            <v>Ad Hoc</v>
          </cell>
          <cell r="BV47" t="str">
            <v>Ad Hoc</v>
          </cell>
          <cell r="BW47" t="str">
            <v>Ad Hoc</v>
          </cell>
          <cell r="BX47" t="str">
            <v>Ad Hoc</v>
          </cell>
          <cell r="BY47" t="str">
            <v>Ad Hoc</v>
          </cell>
          <cell r="BZ47" t="str">
            <v>Ad Hoc</v>
          </cell>
          <cell r="CA47" t="str">
            <v>Ad Hoc</v>
          </cell>
          <cell r="CB47" t="str">
            <v>Ad Hoc</v>
          </cell>
          <cell r="CC47" t="str">
            <v>Ad Hoc</v>
          </cell>
          <cell r="CD47" t="str">
            <v>Ad Hoc</v>
          </cell>
          <cell r="CE47" t="str">
            <v>Ad Hoc</v>
          </cell>
          <cell r="CF47" t="str">
            <v>Ad Hoc</v>
          </cell>
          <cell r="CG47" t="str">
            <v>Ad Hoc</v>
          </cell>
          <cell r="CH47" t="str">
            <v>Ad Hoc</v>
          </cell>
          <cell r="CI47" t="str">
            <v>Ad Hoc</v>
          </cell>
          <cell r="CJ47" t="str">
            <v>Ad Hoc</v>
          </cell>
          <cell r="CK47" t="str">
            <v>Ad Hoc</v>
          </cell>
          <cell r="CL47" t="str">
            <v>Ad Hoc</v>
          </cell>
          <cell r="CM47" t="str">
            <v>Ad Hoc</v>
          </cell>
          <cell r="CN47" t="str">
            <v>Ad Hoc</v>
          </cell>
          <cell r="CO47" t="str">
            <v>Ad Hoc</v>
          </cell>
          <cell r="CP47" t="str">
            <v>Ad Hoc</v>
          </cell>
          <cell r="CQ47" t="str">
            <v>Ad Hoc</v>
          </cell>
          <cell r="CR47" t="str">
            <v>Ad Hoc</v>
          </cell>
          <cell r="CS47" t="str">
            <v>Ad Hoc</v>
          </cell>
          <cell r="CT47" t="str">
            <v>Ad Hoc</v>
          </cell>
          <cell r="CU47" t="str">
            <v>Ad Hoc</v>
          </cell>
          <cell r="CV47" t="str">
            <v>Ad Hoc</v>
          </cell>
          <cell r="CW47" t="str">
            <v>Ad Hoc</v>
          </cell>
          <cell r="CX47" t="str">
            <v>Ad Hoc</v>
          </cell>
          <cell r="CY47" t="str">
            <v>Ad Hoc</v>
          </cell>
          <cell r="CZ47" t="str">
            <v>Ad Hoc</v>
          </cell>
          <cell r="DA47" t="str">
            <v>Ad Hoc</v>
          </cell>
          <cell r="DB47" t="str">
            <v>Ad Hoc</v>
          </cell>
          <cell r="DC47" t="str">
            <v>Ad Hoc</v>
          </cell>
          <cell r="DD47" t="str">
            <v>Ad Hoc</v>
          </cell>
          <cell r="DE47" t="str">
            <v>Ad Hoc</v>
          </cell>
          <cell r="DF47" t="str">
            <v>Ad Hoc</v>
          </cell>
          <cell r="DG47" t="str">
            <v>Ad Hoc</v>
          </cell>
          <cell r="DH47" t="str">
            <v>Ad Hoc</v>
          </cell>
          <cell r="DI47" t="str">
            <v>Ad Hoc</v>
          </cell>
          <cell r="DJ47" t="str">
            <v>Ad Hoc</v>
          </cell>
          <cell r="DK47" t="str">
            <v>Ad Hoc</v>
          </cell>
          <cell r="DL47" t="str">
            <v>Ad Hoc</v>
          </cell>
          <cell r="DM47" t="str">
            <v>Ad Hoc</v>
          </cell>
          <cell r="DN47" t="str">
            <v>Ad Hoc</v>
          </cell>
          <cell r="DO47" t="str">
            <v>Ad Hoc</v>
          </cell>
          <cell r="DP47" t="str">
            <v>Ad Hoc</v>
          </cell>
          <cell r="DQ47" t="str">
            <v>Ad Hoc</v>
          </cell>
          <cell r="DR47" t="str">
            <v>Ad Hoc</v>
          </cell>
          <cell r="DS47" t="str">
            <v>Ad Hoc</v>
          </cell>
          <cell r="DT47" t="str">
            <v>Ad Hoc</v>
          </cell>
          <cell r="DU47" t="str">
            <v>Ad Hoc</v>
          </cell>
          <cell r="DV47" t="str">
            <v>Ad Hoc</v>
          </cell>
          <cell r="DW47" t="str">
            <v>Ad Hoc</v>
          </cell>
          <cell r="DX47" t="str">
            <v>Ad Hoc</v>
          </cell>
          <cell r="DY47" t="str">
            <v>Ad Hoc</v>
          </cell>
          <cell r="DZ47" t="str">
            <v>Ad Hoc</v>
          </cell>
          <cell r="EA47" t="str">
            <v>Ad Hoc</v>
          </cell>
          <cell r="EB47" t="str">
            <v>Ad Hoc</v>
          </cell>
          <cell r="EC47" t="str">
            <v>Ad Hoc</v>
          </cell>
          <cell r="ED47" t="str">
            <v>Ad Hoc</v>
          </cell>
          <cell r="EE47" t="str">
            <v>Ad Hoc</v>
          </cell>
          <cell r="EF47" t="str">
            <v>Ad Hoc</v>
          </cell>
          <cell r="EG47" t="str">
            <v>Ad Hoc</v>
          </cell>
          <cell r="EH47" t="str">
            <v>Ad Hoc</v>
          </cell>
          <cell r="EI47" t="str">
            <v>Ad Hoc</v>
          </cell>
          <cell r="EJ47" t="str">
            <v>Ad Hoc</v>
          </cell>
          <cell r="EK47" t="str">
            <v>Ad Hoc</v>
          </cell>
          <cell r="EL47" t="str">
            <v>Ad Hoc</v>
          </cell>
          <cell r="EM47" t="str">
            <v>Ad Hoc</v>
          </cell>
          <cell r="EN47" t="str">
            <v>Ad Hoc</v>
          </cell>
          <cell r="EO47" t="str">
            <v>Ad Hoc</v>
          </cell>
        </row>
        <row r="48">
          <cell r="BJ48">
            <v>3</v>
          </cell>
          <cell r="BK48">
            <v>300</v>
          </cell>
          <cell r="BL48">
            <v>600</v>
          </cell>
          <cell r="BM48">
            <v>900</v>
          </cell>
          <cell r="BN48">
            <v>1350</v>
          </cell>
          <cell r="BO48">
            <v>1800</v>
          </cell>
          <cell r="BP48">
            <v>2700</v>
          </cell>
          <cell r="BQ48">
            <v>3600</v>
          </cell>
          <cell r="BR48">
            <v>5400</v>
          </cell>
          <cell r="BS48">
            <v>7200</v>
          </cell>
          <cell r="BT48">
            <v>10800</v>
          </cell>
          <cell r="BU48" t="str">
            <v>Ad Hoc</v>
          </cell>
          <cell r="BV48" t="str">
            <v>Ad Hoc</v>
          </cell>
          <cell r="BW48" t="str">
            <v>Ad Hoc</v>
          </cell>
          <cell r="BX48" t="str">
            <v>Ad Hoc</v>
          </cell>
          <cell r="BY48" t="str">
            <v>Ad Hoc</v>
          </cell>
          <cell r="BZ48" t="str">
            <v>Ad Hoc</v>
          </cell>
          <cell r="CA48" t="str">
            <v>Ad Hoc</v>
          </cell>
          <cell r="CB48" t="str">
            <v>Ad Hoc</v>
          </cell>
          <cell r="CC48" t="str">
            <v>Ad Hoc</v>
          </cell>
          <cell r="CD48" t="str">
            <v>Ad Hoc</v>
          </cell>
          <cell r="CE48" t="str">
            <v>Ad Hoc</v>
          </cell>
          <cell r="CF48" t="str">
            <v>Ad Hoc</v>
          </cell>
          <cell r="CG48" t="str">
            <v>Ad Hoc</v>
          </cell>
          <cell r="CH48" t="str">
            <v>Ad Hoc</v>
          </cell>
          <cell r="CI48" t="str">
            <v>Ad Hoc</v>
          </cell>
          <cell r="CJ48" t="str">
            <v>Ad Hoc</v>
          </cell>
          <cell r="CK48" t="str">
            <v>Ad Hoc</v>
          </cell>
          <cell r="CL48" t="str">
            <v>Ad Hoc</v>
          </cell>
          <cell r="CM48" t="str">
            <v>Ad Hoc</v>
          </cell>
          <cell r="CN48" t="str">
            <v>Ad Hoc</v>
          </cell>
          <cell r="CO48" t="str">
            <v>Ad Hoc</v>
          </cell>
          <cell r="CP48" t="str">
            <v>Ad Hoc</v>
          </cell>
          <cell r="CQ48" t="str">
            <v>Ad Hoc</v>
          </cell>
          <cell r="CR48" t="str">
            <v>Ad Hoc</v>
          </cell>
          <cell r="CS48" t="str">
            <v>Ad Hoc</v>
          </cell>
          <cell r="CT48" t="str">
            <v>Ad Hoc</v>
          </cell>
          <cell r="CU48" t="str">
            <v>Ad Hoc</v>
          </cell>
          <cell r="CV48" t="str">
            <v>Ad Hoc</v>
          </cell>
          <cell r="CW48" t="str">
            <v>Ad Hoc</v>
          </cell>
          <cell r="CX48" t="str">
            <v>Ad Hoc</v>
          </cell>
          <cell r="CY48" t="str">
            <v>Ad Hoc</v>
          </cell>
          <cell r="CZ48" t="str">
            <v>Ad Hoc</v>
          </cell>
          <cell r="DA48" t="str">
            <v>Ad Hoc</v>
          </cell>
          <cell r="DB48" t="str">
            <v>Ad Hoc</v>
          </cell>
          <cell r="DC48" t="str">
            <v>Ad Hoc</v>
          </cell>
          <cell r="DD48" t="str">
            <v>Ad Hoc</v>
          </cell>
          <cell r="DE48" t="str">
            <v>Ad Hoc</v>
          </cell>
          <cell r="DF48" t="str">
            <v>Ad Hoc</v>
          </cell>
          <cell r="DG48" t="str">
            <v>Ad Hoc</v>
          </cell>
          <cell r="DH48" t="str">
            <v>Ad Hoc</v>
          </cell>
          <cell r="DI48" t="str">
            <v>Ad Hoc</v>
          </cell>
          <cell r="DJ48" t="str">
            <v>Ad Hoc</v>
          </cell>
          <cell r="DK48" t="str">
            <v>Ad Hoc</v>
          </cell>
          <cell r="DL48" t="str">
            <v>Ad Hoc</v>
          </cell>
          <cell r="DM48" t="str">
            <v>Ad Hoc</v>
          </cell>
          <cell r="DN48" t="str">
            <v>Ad Hoc</v>
          </cell>
          <cell r="DO48" t="str">
            <v>Ad Hoc</v>
          </cell>
          <cell r="DP48" t="str">
            <v>Ad Hoc</v>
          </cell>
          <cell r="DQ48" t="str">
            <v>Ad Hoc</v>
          </cell>
          <cell r="DR48" t="str">
            <v>Ad Hoc</v>
          </cell>
          <cell r="DS48" t="str">
            <v>Ad Hoc</v>
          </cell>
          <cell r="DT48" t="str">
            <v>Ad Hoc</v>
          </cell>
          <cell r="DU48" t="str">
            <v>Ad Hoc</v>
          </cell>
          <cell r="DV48" t="str">
            <v>Ad Hoc</v>
          </cell>
          <cell r="DW48" t="str">
            <v>Ad Hoc</v>
          </cell>
          <cell r="DX48" t="str">
            <v>Ad Hoc</v>
          </cell>
          <cell r="DY48" t="str">
            <v>Ad Hoc</v>
          </cell>
          <cell r="DZ48" t="str">
            <v>Ad Hoc</v>
          </cell>
          <cell r="EA48" t="str">
            <v>Ad Hoc</v>
          </cell>
          <cell r="EB48" t="str">
            <v>Ad Hoc</v>
          </cell>
          <cell r="EC48" t="str">
            <v>Ad Hoc</v>
          </cell>
          <cell r="ED48" t="str">
            <v>Ad Hoc</v>
          </cell>
          <cell r="EE48" t="str">
            <v>Ad Hoc</v>
          </cell>
          <cell r="EF48" t="str">
            <v>Ad Hoc</v>
          </cell>
          <cell r="EG48" t="str">
            <v>Ad Hoc</v>
          </cell>
          <cell r="EH48" t="str">
            <v>Ad Hoc</v>
          </cell>
          <cell r="EI48" t="str">
            <v>Ad Hoc</v>
          </cell>
          <cell r="EJ48" t="str">
            <v>Ad Hoc</v>
          </cell>
          <cell r="EK48" t="str">
            <v>Ad Hoc</v>
          </cell>
          <cell r="EL48" t="str">
            <v>Ad Hoc</v>
          </cell>
          <cell r="EM48" t="str">
            <v>Ad Hoc</v>
          </cell>
          <cell r="EN48" t="str">
            <v>Ad Hoc</v>
          </cell>
          <cell r="EO48" t="str">
            <v>Ad Hoc</v>
          </cell>
        </row>
        <row r="49">
          <cell r="BJ49">
            <v>4</v>
          </cell>
          <cell r="BK49">
            <v>300</v>
          </cell>
          <cell r="BL49">
            <v>600</v>
          </cell>
          <cell r="BM49">
            <v>800</v>
          </cell>
          <cell r="BN49">
            <v>1200</v>
          </cell>
          <cell r="BO49">
            <v>1600</v>
          </cell>
          <cell r="BP49">
            <v>2400</v>
          </cell>
          <cell r="BQ49">
            <v>3200</v>
          </cell>
          <cell r="BR49">
            <v>4800</v>
          </cell>
          <cell r="BS49">
            <v>6400</v>
          </cell>
          <cell r="BT49">
            <v>9600</v>
          </cell>
          <cell r="BU49">
            <v>12800</v>
          </cell>
          <cell r="BV49" t="str">
            <v>Ad Hoc</v>
          </cell>
          <cell r="BW49" t="str">
            <v>Ad Hoc</v>
          </cell>
          <cell r="BX49" t="str">
            <v>Ad Hoc</v>
          </cell>
          <cell r="BY49" t="str">
            <v>Ad Hoc</v>
          </cell>
          <cell r="BZ49" t="str">
            <v>Ad Hoc</v>
          </cell>
          <cell r="CA49" t="str">
            <v>Ad Hoc</v>
          </cell>
          <cell r="CB49" t="str">
            <v>Ad Hoc</v>
          </cell>
          <cell r="CC49" t="str">
            <v>Ad Hoc</v>
          </cell>
          <cell r="CD49" t="str">
            <v>Ad Hoc</v>
          </cell>
          <cell r="CE49" t="str">
            <v>Ad Hoc</v>
          </cell>
          <cell r="CF49" t="str">
            <v>Ad Hoc</v>
          </cell>
          <cell r="CG49" t="str">
            <v>Ad Hoc</v>
          </cell>
          <cell r="CH49" t="str">
            <v>Ad Hoc</v>
          </cell>
          <cell r="CI49" t="str">
            <v>Ad Hoc</v>
          </cell>
          <cell r="CJ49" t="str">
            <v>Ad Hoc</v>
          </cell>
          <cell r="CK49" t="str">
            <v>Ad Hoc</v>
          </cell>
          <cell r="CL49" t="str">
            <v>Ad Hoc</v>
          </cell>
          <cell r="CM49" t="str">
            <v>Ad Hoc</v>
          </cell>
          <cell r="CN49" t="str">
            <v>Ad Hoc</v>
          </cell>
          <cell r="CO49" t="str">
            <v>Ad Hoc</v>
          </cell>
          <cell r="CP49" t="str">
            <v>Ad Hoc</v>
          </cell>
          <cell r="CQ49" t="str">
            <v>Ad Hoc</v>
          </cell>
          <cell r="CR49" t="str">
            <v>Ad Hoc</v>
          </cell>
          <cell r="CS49" t="str">
            <v>Ad Hoc</v>
          </cell>
          <cell r="CT49" t="str">
            <v>Ad Hoc</v>
          </cell>
          <cell r="CU49" t="str">
            <v>Ad Hoc</v>
          </cell>
          <cell r="CV49" t="str">
            <v>Ad Hoc</v>
          </cell>
          <cell r="CW49" t="str">
            <v>Ad Hoc</v>
          </cell>
          <cell r="CX49" t="str">
            <v>Ad Hoc</v>
          </cell>
          <cell r="CY49" t="str">
            <v>Ad Hoc</v>
          </cell>
          <cell r="CZ49" t="str">
            <v>Ad Hoc</v>
          </cell>
          <cell r="DA49" t="str">
            <v>Ad Hoc</v>
          </cell>
          <cell r="DB49" t="str">
            <v>Ad Hoc</v>
          </cell>
          <cell r="DC49" t="str">
            <v>Ad Hoc</v>
          </cell>
          <cell r="DD49" t="str">
            <v>Ad Hoc</v>
          </cell>
          <cell r="DE49" t="str">
            <v>Ad Hoc</v>
          </cell>
          <cell r="DF49" t="str">
            <v>Ad Hoc</v>
          </cell>
          <cell r="DG49" t="str">
            <v>Ad Hoc</v>
          </cell>
          <cell r="DH49" t="str">
            <v>Ad Hoc</v>
          </cell>
          <cell r="DI49" t="str">
            <v>Ad Hoc</v>
          </cell>
          <cell r="DJ49" t="str">
            <v>Ad Hoc</v>
          </cell>
          <cell r="DK49" t="str">
            <v>Ad Hoc</v>
          </cell>
          <cell r="DL49" t="str">
            <v>Ad Hoc</v>
          </cell>
          <cell r="DM49" t="str">
            <v>Ad Hoc</v>
          </cell>
          <cell r="DN49" t="str">
            <v>Ad Hoc</v>
          </cell>
          <cell r="DO49" t="str">
            <v>Ad Hoc</v>
          </cell>
          <cell r="DP49" t="str">
            <v>Ad Hoc</v>
          </cell>
          <cell r="DQ49" t="str">
            <v>Ad Hoc</v>
          </cell>
          <cell r="DR49" t="str">
            <v>Ad Hoc</v>
          </cell>
          <cell r="DS49" t="str">
            <v>Ad Hoc</v>
          </cell>
          <cell r="DT49" t="str">
            <v>Ad Hoc</v>
          </cell>
          <cell r="DU49" t="str">
            <v>Ad Hoc</v>
          </cell>
          <cell r="DV49" t="str">
            <v>Ad Hoc</v>
          </cell>
          <cell r="DW49" t="str">
            <v>Ad Hoc</v>
          </cell>
          <cell r="DX49" t="str">
            <v>Ad Hoc</v>
          </cell>
          <cell r="DY49" t="str">
            <v>Ad Hoc</v>
          </cell>
          <cell r="DZ49" t="str">
            <v>Ad Hoc</v>
          </cell>
          <cell r="EA49" t="str">
            <v>Ad Hoc</v>
          </cell>
          <cell r="EB49" t="str">
            <v>Ad Hoc</v>
          </cell>
          <cell r="EC49" t="str">
            <v>Ad Hoc</v>
          </cell>
          <cell r="ED49" t="str">
            <v>Ad Hoc</v>
          </cell>
          <cell r="EE49" t="str">
            <v>Ad Hoc</v>
          </cell>
          <cell r="EF49" t="str">
            <v>Ad Hoc</v>
          </cell>
          <cell r="EG49" t="str">
            <v>Ad Hoc</v>
          </cell>
          <cell r="EH49" t="str">
            <v>Ad Hoc</v>
          </cell>
          <cell r="EI49" t="str">
            <v>Ad Hoc</v>
          </cell>
          <cell r="EJ49" t="str">
            <v>Ad Hoc</v>
          </cell>
          <cell r="EK49" t="str">
            <v>Ad Hoc</v>
          </cell>
          <cell r="EL49" t="str">
            <v>Ad Hoc</v>
          </cell>
          <cell r="EM49" t="str">
            <v>Ad Hoc</v>
          </cell>
          <cell r="EN49" t="str">
            <v>Ad Hoc</v>
          </cell>
          <cell r="EO49" t="str">
            <v>Ad Hoc</v>
          </cell>
        </row>
        <row r="50">
          <cell r="BJ50">
            <v>5</v>
          </cell>
          <cell r="BK50">
            <v>300</v>
          </cell>
          <cell r="BL50">
            <v>500</v>
          </cell>
          <cell r="BM50">
            <v>750</v>
          </cell>
          <cell r="BN50">
            <v>1000</v>
          </cell>
          <cell r="BO50">
            <v>1500</v>
          </cell>
          <cell r="BP50">
            <v>2250</v>
          </cell>
          <cell r="BQ50">
            <v>3000</v>
          </cell>
          <cell r="BR50">
            <v>4500</v>
          </cell>
          <cell r="BS50">
            <v>6000</v>
          </cell>
          <cell r="BT50">
            <v>9000</v>
          </cell>
          <cell r="BU50">
            <v>12000</v>
          </cell>
          <cell r="BV50">
            <v>18000</v>
          </cell>
          <cell r="BW50" t="str">
            <v>Ad Hoc</v>
          </cell>
          <cell r="BX50" t="str">
            <v>Ad Hoc</v>
          </cell>
          <cell r="BY50" t="str">
            <v>Ad Hoc</v>
          </cell>
          <cell r="BZ50" t="str">
            <v>Ad Hoc</v>
          </cell>
          <cell r="CA50" t="str">
            <v>Ad Hoc</v>
          </cell>
          <cell r="CB50" t="str">
            <v>Ad Hoc</v>
          </cell>
          <cell r="CC50" t="str">
            <v>Ad Hoc</v>
          </cell>
          <cell r="CD50" t="str">
            <v>Ad Hoc</v>
          </cell>
          <cell r="CE50" t="str">
            <v>Ad Hoc</v>
          </cell>
          <cell r="CF50" t="str">
            <v>Ad Hoc</v>
          </cell>
          <cell r="CG50" t="str">
            <v>Ad Hoc</v>
          </cell>
          <cell r="CH50" t="str">
            <v>Ad Hoc</v>
          </cell>
          <cell r="CI50" t="str">
            <v>Ad Hoc</v>
          </cell>
          <cell r="CJ50" t="str">
            <v>Ad Hoc</v>
          </cell>
          <cell r="CK50" t="str">
            <v>Ad Hoc</v>
          </cell>
          <cell r="CL50" t="str">
            <v>Ad Hoc</v>
          </cell>
          <cell r="CM50" t="str">
            <v>Ad Hoc</v>
          </cell>
          <cell r="CN50" t="str">
            <v>Ad Hoc</v>
          </cell>
          <cell r="CO50" t="str">
            <v>Ad Hoc</v>
          </cell>
          <cell r="CP50" t="str">
            <v>Ad Hoc</v>
          </cell>
          <cell r="CQ50" t="str">
            <v>Ad Hoc</v>
          </cell>
          <cell r="CR50" t="str">
            <v>Ad Hoc</v>
          </cell>
          <cell r="CS50" t="str">
            <v>Ad Hoc</v>
          </cell>
          <cell r="CT50" t="str">
            <v>Ad Hoc</v>
          </cell>
          <cell r="CU50" t="str">
            <v>Ad Hoc</v>
          </cell>
          <cell r="CV50" t="str">
            <v>Ad Hoc</v>
          </cell>
          <cell r="CW50" t="str">
            <v>Ad Hoc</v>
          </cell>
          <cell r="CX50" t="str">
            <v>Ad Hoc</v>
          </cell>
          <cell r="CY50" t="str">
            <v>Ad Hoc</v>
          </cell>
          <cell r="CZ50" t="str">
            <v>Ad Hoc</v>
          </cell>
          <cell r="DA50" t="str">
            <v>Ad Hoc</v>
          </cell>
          <cell r="DB50" t="str">
            <v>Ad Hoc</v>
          </cell>
          <cell r="DC50" t="str">
            <v>Ad Hoc</v>
          </cell>
          <cell r="DD50" t="str">
            <v>Ad Hoc</v>
          </cell>
          <cell r="DE50" t="str">
            <v>Ad Hoc</v>
          </cell>
          <cell r="DF50" t="str">
            <v>Ad Hoc</v>
          </cell>
          <cell r="DG50" t="str">
            <v>Ad Hoc</v>
          </cell>
          <cell r="DH50" t="str">
            <v>Ad Hoc</v>
          </cell>
          <cell r="DI50" t="str">
            <v>Ad Hoc</v>
          </cell>
          <cell r="DJ50" t="str">
            <v>Ad Hoc</v>
          </cell>
          <cell r="DK50" t="str">
            <v>Ad Hoc</v>
          </cell>
          <cell r="DL50" t="str">
            <v>Ad Hoc</v>
          </cell>
          <cell r="DM50" t="str">
            <v>Ad Hoc</v>
          </cell>
          <cell r="DN50" t="str">
            <v>Ad Hoc</v>
          </cell>
          <cell r="DO50" t="str">
            <v>Ad Hoc</v>
          </cell>
          <cell r="DP50" t="str">
            <v>Ad Hoc</v>
          </cell>
          <cell r="DQ50" t="str">
            <v>Ad Hoc</v>
          </cell>
          <cell r="DR50" t="str">
            <v>Ad Hoc</v>
          </cell>
          <cell r="DS50" t="str">
            <v>Ad Hoc</v>
          </cell>
          <cell r="DT50" t="str">
            <v>Ad Hoc</v>
          </cell>
          <cell r="DU50" t="str">
            <v>Ad Hoc</v>
          </cell>
          <cell r="DV50" t="str">
            <v>Ad Hoc</v>
          </cell>
          <cell r="DW50" t="str">
            <v>Ad Hoc</v>
          </cell>
          <cell r="DX50" t="str">
            <v>Ad Hoc</v>
          </cell>
          <cell r="DY50" t="str">
            <v>Ad Hoc</v>
          </cell>
          <cell r="DZ50" t="str">
            <v>Ad Hoc</v>
          </cell>
          <cell r="EA50" t="str">
            <v>Ad Hoc</v>
          </cell>
          <cell r="EB50" t="str">
            <v>Ad Hoc</v>
          </cell>
          <cell r="EC50" t="str">
            <v>Ad Hoc</v>
          </cell>
          <cell r="ED50" t="str">
            <v>Ad Hoc</v>
          </cell>
          <cell r="EE50" t="str">
            <v>Ad Hoc</v>
          </cell>
          <cell r="EF50" t="str">
            <v>Ad Hoc</v>
          </cell>
          <cell r="EG50" t="str">
            <v>Ad Hoc</v>
          </cell>
          <cell r="EH50" t="str">
            <v>Ad Hoc</v>
          </cell>
          <cell r="EI50" t="str">
            <v>Ad Hoc</v>
          </cell>
          <cell r="EJ50" t="str">
            <v>Ad Hoc</v>
          </cell>
          <cell r="EK50" t="str">
            <v>Ad Hoc</v>
          </cell>
          <cell r="EL50" t="str">
            <v>Ad Hoc</v>
          </cell>
          <cell r="EM50" t="str">
            <v>Ad Hoc</v>
          </cell>
          <cell r="EN50" t="str">
            <v>Ad Hoc</v>
          </cell>
          <cell r="EO50" t="str">
            <v>Ad Hoc</v>
          </cell>
        </row>
        <row r="51">
          <cell r="BJ51">
            <v>6</v>
          </cell>
          <cell r="BK51">
            <v>300</v>
          </cell>
          <cell r="BL51">
            <v>450</v>
          </cell>
          <cell r="BM51">
            <v>600</v>
          </cell>
          <cell r="BN51">
            <v>900</v>
          </cell>
          <cell r="BO51">
            <v>1200</v>
          </cell>
          <cell r="BP51">
            <v>1800</v>
          </cell>
          <cell r="BQ51">
            <v>2700</v>
          </cell>
          <cell r="BR51">
            <v>3600</v>
          </cell>
          <cell r="BS51">
            <v>5400</v>
          </cell>
          <cell r="BT51">
            <v>7200</v>
          </cell>
          <cell r="BU51">
            <v>10800</v>
          </cell>
          <cell r="BV51">
            <v>14400</v>
          </cell>
          <cell r="BW51">
            <v>21600</v>
          </cell>
          <cell r="BX51" t="str">
            <v>Ad Hoc</v>
          </cell>
          <cell r="BY51" t="str">
            <v>Ad Hoc</v>
          </cell>
          <cell r="BZ51" t="str">
            <v>Ad Hoc</v>
          </cell>
          <cell r="CA51" t="str">
            <v>Ad Hoc</v>
          </cell>
          <cell r="CB51" t="str">
            <v>Ad Hoc</v>
          </cell>
          <cell r="CC51" t="str">
            <v>Ad Hoc</v>
          </cell>
          <cell r="CD51" t="str">
            <v>Ad Hoc</v>
          </cell>
          <cell r="CE51" t="str">
            <v>Ad Hoc</v>
          </cell>
          <cell r="CF51" t="str">
            <v>Ad Hoc</v>
          </cell>
          <cell r="CG51" t="str">
            <v>Ad Hoc</v>
          </cell>
          <cell r="CH51" t="str">
            <v>Ad Hoc</v>
          </cell>
          <cell r="CI51" t="str">
            <v>Ad Hoc</v>
          </cell>
          <cell r="CJ51" t="str">
            <v>Ad Hoc</v>
          </cell>
          <cell r="CK51" t="str">
            <v>Ad Hoc</v>
          </cell>
          <cell r="CL51" t="str">
            <v>Ad Hoc</v>
          </cell>
          <cell r="CM51" t="str">
            <v>Ad Hoc</v>
          </cell>
          <cell r="CN51" t="str">
            <v>Ad Hoc</v>
          </cell>
          <cell r="CO51" t="str">
            <v>Ad Hoc</v>
          </cell>
          <cell r="CP51" t="str">
            <v>Ad Hoc</v>
          </cell>
          <cell r="CQ51" t="str">
            <v>Ad Hoc</v>
          </cell>
          <cell r="CR51" t="str">
            <v>Ad Hoc</v>
          </cell>
          <cell r="CS51" t="str">
            <v>Ad Hoc</v>
          </cell>
          <cell r="CT51" t="str">
            <v>Ad Hoc</v>
          </cell>
          <cell r="CU51" t="str">
            <v>Ad Hoc</v>
          </cell>
          <cell r="CV51" t="str">
            <v>Ad Hoc</v>
          </cell>
          <cell r="CW51" t="str">
            <v>Ad Hoc</v>
          </cell>
          <cell r="CX51" t="str">
            <v>Ad Hoc</v>
          </cell>
          <cell r="CY51" t="str">
            <v>Ad Hoc</v>
          </cell>
          <cell r="CZ51" t="str">
            <v>Ad Hoc</v>
          </cell>
          <cell r="DA51" t="str">
            <v>Ad Hoc</v>
          </cell>
          <cell r="DB51" t="str">
            <v>Ad Hoc</v>
          </cell>
          <cell r="DC51" t="str">
            <v>Ad Hoc</v>
          </cell>
          <cell r="DD51" t="str">
            <v>Ad Hoc</v>
          </cell>
          <cell r="DE51" t="str">
            <v>Ad Hoc</v>
          </cell>
          <cell r="DF51" t="str">
            <v>Ad Hoc</v>
          </cell>
          <cell r="DG51" t="str">
            <v>Ad Hoc</v>
          </cell>
          <cell r="DH51" t="str">
            <v>Ad Hoc</v>
          </cell>
          <cell r="DI51" t="str">
            <v>Ad Hoc</v>
          </cell>
          <cell r="DJ51" t="str">
            <v>Ad Hoc</v>
          </cell>
          <cell r="DK51" t="str">
            <v>Ad Hoc</v>
          </cell>
          <cell r="DL51" t="str">
            <v>Ad Hoc</v>
          </cell>
          <cell r="DM51" t="str">
            <v>Ad Hoc</v>
          </cell>
          <cell r="DN51" t="str">
            <v>Ad Hoc</v>
          </cell>
          <cell r="DO51" t="str">
            <v>Ad Hoc</v>
          </cell>
          <cell r="DP51" t="str">
            <v>Ad Hoc</v>
          </cell>
          <cell r="DQ51" t="str">
            <v>Ad Hoc</v>
          </cell>
          <cell r="DR51" t="str">
            <v>Ad Hoc</v>
          </cell>
          <cell r="DS51" t="str">
            <v>Ad Hoc</v>
          </cell>
          <cell r="DT51" t="str">
            <v>Ad Hoc</v>
          </cell>
          <cell r="DU51" t="str">
            <v>Ad Hoc</v>
          </cell>
          <cell r="DV51" t="str">
            <v>Ad Hoc</v>
          </cell>
          <cell r="DW51" t="str">
            <v>Ad Hoc</v>
          </cell>
          <cell r="DX51" t="str">
            <v>Ad Hoc</v>
          </cell>
          <cell r="DY51" t="str">
            <v>Ad Hoc</v>
          </cell>
          <cell r="DZ51" t="str">
            <v>Ad Hoc</v>
          </cell>
          <cell r="EA51" t="str">
            <v>Ad Hoc</v>
          </cell>
          <cell r="EB51" t="str">
            <v>Ad Hoc</v>
          </cell>
          <cell r="EC51" t="str">
            <v>Ad Hoc</v>
          </cell>
          <cell r="ED51" t="str">
            <v>Ad Hoc</v>
          </cell>
          <cell r="EE51" t="str">
            <v>Ad Hoc</v>
          </cell>
          <cell r="EF51" t="str">
            <v>Ad Hoc</v>
          </cell>
          <cell r="EG51" t="str">
            <v>Ad Hoc</v>
          </cell>
          <cell r="EH51" t="str">
            <v>Ad Hoc</v>
          </cell>
          <cell r="EI51" t="str">
            <v>Ad Hoc</v>
          </cell>
          <cell r="EJ51" t="str">
            <v>Ad Hoc</v>
          </cell>
          <cell r="EK51" t="str">
            <v>Ad Hoc</v>
          </cell>
          <cell r="EL51" t="str">
            <v>Ad Hoc</v>
          </cell>
          <cell r="EM51" t="str">
            <v>Ad Hoc</v>
          </cell>
          <cell r="EN51" t="str">
            <v>Ad Hoc</v>
          </cell>
          <cell r="EO51" t="str">
            <v>Ad Hoc</v>
          </cell>
        </row>
        <row r="52">
          <cell r="BJ52">
            <v>7</v>
          </cell>
          <cell r="BK52">
            <v>263</v>
          </cell>
          <cell r="BL52">
            <v>394</v>
          </cell>
          <cell r="BM52">
            <v>525</v>
          </cell>
          <cell r="BN52">
            <v>700</v>
          </cell>
          <cell r="BO52">
            <v>1050</v>
          </cell>
          <cell r="BP52">
            <v>1400</v>
          </cell>
          <cell r="BQ52">
            <v>2100</v>
          </cell>
          <cell r="BR52">
            <v>3150</v>
          </cell>
          <cell r="BS52">
            <v>4200</v>
          </cell>
          <cell r="BT52">
            <v>6300</v>
          </cell>
          <cell r="BU52">
            <v>8400</v>
          </cell>
          <cell r="BV52">
            <v>12600</v>
          </cell>
          <cell r="BW52">
            <v>16800</v>
          </cell>
          <cell r="BX52">
            <v>25200</v>
          </cell>
          <cell r="BY52" t="str">
            <v>Ad Hoc</v>
          </cell>
          <cell r="BZ52" t="str">
            <v>Ad Hoc</v>
          </cell>
          <cell r="CA52" t="str">
            <v>Ad Hoc</v>
          </cell>
          <cell r="CB52" t="str">
            <v>Ad Hoc</v>
          </cell>
          <cell r="CC52" t="str">
            <v>Ad Hoc</v>
          </cell>
          <cell r="CD52" t="str">
            <v>Ad Hoc</v>
          </cell>
          <cell r="CE52" t="str">
            <v>Ad Hoc</v>
          </cell>
          <cell r="CF52" t="str">
            <v>Ad Hoc</v>
          </cell>
          <cell r="CG52" t="str">
            <v>Ad Hoc</v>
          </cell>
          <cell r="CH52" t="str">
            <v>Ad Hoc</v>
          </cell>
          <cell r="CI52" t="str">
            <v>Ad Hoc</v>
          </cell>
          <cell r="CJ52" t="str">
            <v>Ad Hoc</v>
          </cell>
          <cell r="CK52" t="str">
            <v>Ad Hoc</v>
          </cell>
          <cell r="CL52" t="str">
            <v>Ad Hoc</v>
          </cell>
          <cell r="CM52" t="str">
            <v>Ad Hoc</v>
          </cell>
          <cell r="CN52" t="str">
            <v>Ad Hoc</v>
          </cell>
          <cell r="CO52" t="str">
            <v>Ad Hoc</v>
          </cell>
          <cell r="CP52" t="str">
            <v>Ad Hoc</v>
          </cell>
          <cell r="CQ52" t="str">
            <v>Ad Hoc</v>
          </cell>
          <cell r="CR52" t="str">
            <v>Ad Hoc</v>
          </cell>
          <cell r="CS52" t="str">
            <v>Ad Hoc</v>
          </cell>
          <cell r="CT52" t="str">
            <v>Ad Hoc</v>
          </cell>
          <cell r="CU52" t="str">
            <v>Ad Hoc</v>
          </cell>
          <cell r="CV52" t="str">
            <v>Ad Hoc</v>
          </cell>
          <cell r="CW52" t="str">
            <v>Ad Hoc</v>
          </cell>
          <cell r="CX52" t="str">
            <v>Ad Hoc</v>
          </cell>
          <cell r="CY52" t="str">
            <v>Ad Hoc</v>
          </cell>
          <cell r="CZ52" t="str">
            <v>Ad Hoc</v>
          </cell>
          <cell r="DA52" t="str">
            <v>Ad Hoc</v>
          </cell>
          <cell r="DB52" t="str">
            <v>Ad Hoc</v>
          </cell>
          <cell r="DC52" t="str">
            <v>Ad Hoc</v>
          </cell>
          <cell r="DD52" t="str">
            <v>Ad Hoc</v>
          </cell>
          <cell r="DE52" t="str">
            <v>Ad Hoc</v>
          </cell>
          <cell r="DF52" t="str">
            <v>Ad Hoc</v>
          </cell>
          <cell r="DG52" t="str">
            <v>Ad Hoc</v>
          </cell>
          <cell r="DH52" t="str">
            <v>Ad Hoc</v>
          </cell>
          <cell r="DI52" t="str">
            <v>Ad Hoc</v>
          </cell>
          <cell r="DJ52" t="str">
            <v>Ad Hoc</v>
          </cell>
          <cell r="DK52" t="str">
            <v>Ad Hoc</v>
          </cell>
          <cell r="DL52" t="str">
            <v>Ad Hoc</v>
          </cell>
          <cell r="DM52" t="str">
            <v>Ad Hoc</v>
          </cell>
          <cell r="DN52" t="str">
            <v>Ad Hoc</v>
          </cell>
          <cell r="DO52" t="str">
            <v>Ad Hoc</v>
          </cell>
          <cell r="DP52" t="str">
            <v>Ad Hoc</v>
          </cell>
          <cell r="DQ52" t="str">
            <v>Ad Hoc</v>
          </cell>
          <cell r="DR52" t="str">
            <v>Ad Hoc</v>
          </cell>
          <cell r="DS52" t="str">
            <v>Ad Hoc</v>
          </cell>
          <cell r="DT52" t="str">
            <v>Ad Hoc</v>
          </cell>
          <cell r="DU52" t="str">
            <v>Ad Hoc</v>
          </cell>
          <cell r="DV52" t="str">
            <v>Ad Hoc</v>
          </cell>
          <cell r="DW52" t="str">
            <v>Ad Hoc</v>
          </cell>
          <cell r="DX52" t="str">
            <v>Ad Hoc</v>
          </cell>
          <cell r="DY52" t="str">
            <v>Ad Hoc</v>
          </cell>
          <cell r="DZ52" t="str">
            <v>Ad Hoc</v>
          </cell>
          <cell r="EA52" t="str">
            <v>Ad Hoc</v>
          </cell>
          <cell r="EB52" t="str">
            <v>Ad Hoc</v>
          </cell>
          <cell r="EC52" t="str">
            <v>Ad Hoc</v>
          </cell>
          <cell r="ED52" t="str">
            <v>Ad Hoc</v>
          </cell>
          <cell r="EE52" t="str">
            <v>Ad Hoc</v>
          </cell>
          <cell r="EF52" t="str">
            <v>Ad Hoc</v>
          </cell>
          <cell r="EG52" t="str">
            <v>Ad Hoc</v>
          </cell>
          <cell r="EH52" t="str">
            <v>Ad Hoc</v>
          </cell>
          <cell r="EI52" t="str">
            <v>Ad Hoc</v>
          </cell>
          <cell r="EJ52" t="str">
            <v>Ad Hoc</v>
          </cell>
          <cell r="EK52" t="str">
            <v>Ad Hoc</v>
          </cell>
          <cell r="EL52" t="str">
            <v>Ad Hoc</v>
          </cell>
          <cell r="EM52" t="str">
            <v>Ad Hoc</v>
          </cell>
          <cell r="EN52" t="str">
            <v>Ad Hoc</v>
          </cell>
          <cell r="EO52" t="str">
            <v>Ad Hoc</v>
          </cell>
        </row>
        <row r="53">
          <cell r="BJ53">
            <v>8</v>
          </cell>
          <cell r="BK53">
            <v>200</v>
          </cell>
          <cell r="BL53">
            <v>300</v>
          </cell>
          <cell r="BM53">
            <v>450</v>
          </cell>
          <cell r="BN53">
            <v>600</v>
          </cell>
          <cell r="BO53">
            <v>800</v>
          </cell>
          <cell r="BP53">
            <v>1200</v>
          </cell>
          <cell r="BQ53">
            <v>1600</v>
          </cell>
          <cell r="BR53">
            <v>2400</v>
          </cell>
          <cell r="BS53">
            <v>3600</v>
          </cell>
          <cell r="BT53">
            <v>4800</v>
          </cell>
          <cell r="BU53">
            <v>7200</v>
          </cell>
          <cell r="BV53">
            <v>9600</v>
          </cell>
          <cell r="BW53">
            <v>14400</v>
          </cell>
          <cell r="BX53">
            <v>19200</v>
          </cell>
          <cell r="BY53">
            <v>28800</v>
          </cell>
          <cell r="BZ53" t="str">
            <v>Ad Hoc</v>
          </cell>
          <cell r="CA53" t="str">
            <v>Ad Hoc</v>
          </cell>
          <cell r="CB53" t="str">
            <v>Ad Hoc</v>
          </cell>
          <cell r="CC53" t="str">
            <v>Ad Hoc</v>
          </cell>
          <cell r="CD53" t="str">
            <v>Ad Hoc</v>
          </cell>
          <cell r="CE53" t="str">
            <v>Ad Hoc</v>
          </cell>
          <cell r="CF53" t="str">
            <v>Ad Hoc</v>
          </cell>
          <cell r="CG53" t="str">
            <v>Ad Hoc</v>
          </cell>
          <cell r="CH53" t="str">
            <v>Ad Hoc</v>
          </cell>
          <cell r="CI53" t="str">
            <v>Ad Hoc</v>
          </cell>
          <cell r="CJ53" t="str">
            <v>Ad Hoc</v>
          </cell>
          <cell r="CK53" t="str">
            <v>Ad Hoc</v>
          </cell>
          <cell r="CL53" t="str">
            <v>Ad Hoc</v>
          </cell>
          <cell r="CM53" t="str">
            <v>Ad Hoc</v>
          </cell>
          <cell r="CN53" t="str">
            <v>Ad Hoc</v>
          </cell>
          <cell r="CO53" t="str">
            <v>Ad Hoc</v>
          </cell>
          <cell r="CP53" t="str">
            <v>Ad Hoc</v>
          </cell>
          <cell r="CQ53" t="str">
            <v>Ad Hoc</v>
          </cell>
          <cell r="CR53" t="str">
            <v>Ad Hoc</v>
          </cell>
          <cell r="CS53" t="str">
            <v>Ad Hoc</v>
          </cell>
          <cell r="CT53" t="str">
            <v>Ad Hoc</v>
          </cell>
          <cell r="CU53" t="str">
            <v>Ad Hoc</v>
          </cell>
          <cell r="CV53" t="str">
            <v>Ad Hoc</v>
          </cell>
          <cell r="CW53" t="str">
            <v>Ad Hoc</v>
          </cell>
          <cell r="CX53" t="str">
            <v>Ad Hoc</v>
          </cell>
          <cell r="CY53" t="str">
            <v>Ad Hoc</v>
          </cell>
          <cell r="CZ53" t="str">
            <v>Ad Hoc</v>
          </cell>
          <cell r="DA53" t="str">
            <v>Ad Hoc</v>
          </cell>
          <cell r="DB53" t="str">
            <v>Ad Hoc</v>
          </cell>
          <cell r="DC53" t="str">
            <v>Ad Hoc</v>
          </cell>
          <cell r="DD53" t="str">
            <v>Ad Hoc</v>
          </cell>
          <cell r="DE53" t="str">
            <v>Ad Hoc</v>
          </cell>
          <cell r="DF53" t="str">
            <v>Ad Hoc</v>
          </cell>
          <cell r="DG53" t="str">
            <v>Ad Hoc</v>
          </cell>
          <cell r="DH53" t="str">
            <v>Ad Hoc</v>
          </cell>
          <cell r="DI53" t="str">
            <v>Ad Hoc</v>
          </cell>
          <cell r="DJ53" t="str">
            <v>Ad Hoc</v>
          </cell>
          <cell r="DK53" t="str">
            <v>Ad Hoc</v>
          </cell>
          <cell r="DL53" t="str">
            <v>Ad Hoc</v>
          </cell>
          <cell r="DM53" t="str">
            <v>Ad Hoc</v>
          </cell>
          <cell r="DN53" t="str">
            <v>Ad Hoc</v>
          </cell>
          <cell r="DO53" t="str">
            <v>Ad Hoc</v>
          </cell>
          <cell r="DP53" t="str">
            <v>Ad Hoc</v>
          </cell>
          <cell r="DQ53" t="str">
            <v>Ad Hoc</v>
          </cell>
          <cell r="DR53" t="str">
            <v>Ad Hoc</v>
          </cell>
          <cell r="DS53" t="str">
            <v>Ad Hoc</v>
          </cell>
          <cell r="DT53" t="str">
            <v>Ad Hoc</v>
          </cell>
          <cell r="DU53" t="str">
            <v>Ad Hoc</v>
          </cell>
          <cell r="DV53" t="str">
            <v>Ad Hoc</v>
          </cell>
          <cell r="DW53" t="str">
            <v>Ad Hoc</v>
          </cell>
          <cell r="DX53" t="str">
            <v>Ad Hoc</v>
          </cell>
          <cell r="DY53" t="str">
            <v>Ad Hoc</v>
          </cell>
          <cell r="DZ53" t="str">
            <v>Ad Hoc</v>
          </cell>
          <cell r="EA53" t="str">
            <v>Ad Hoc</v>
          </cell>
          <cell r="EB53" t="str">
            <v>Ad Hoc</v>
          </cell>
          <cell r="EC53" t="str">
            <v>Ad Hoc</v>
          </cell>
          <cell r="ED53" t="str">
            <v>Ad Hoc</v>
          </cell>
          <cell r="EE53" t="str">
            <v>Ad Hoc</v>
          </cell>
          <cell r="EF53" t="str">
            <v>Ad Hoc</v>
          </cell>
          <cell r="EG53" t="str">
            <v>Ad Hoc</v>
          </cell>
          <cell r="EH53" t="str">
            <v>Ad Hoc</v>
          </cell>
          <cell r="EI53" t="str">
            <v>Ad Hoc</v>
          </cell>
          <cell r="EJ53" t="str">
            <v>Ad Hoc</v>
          </cell>
          <cell r="EK53" t="str">
            <v>Ad Hoc</v>
          </cell>
          <cell r="EL53" t="str">
            <v>Ad Hoc</v>
          </cell>
          <cell r="EM53" t="str">
            <v>Ad Hoc</v>
          </cell>
          <cell r="EN53" t="str">
            <v>Ad Hoc</v>
          </cell>
          <cell r="EO53" t="str">
            <v>Ad Hoc</v>
          </cell>
        </row>
        <row r="54">
          <cell r="BJ54">
            <v>9</v>
          </cell>
          <cell r="BK54" t="str">
            <v>Ad Hoc</v>
          </cell>
          <cell r="BL54">
            <v>225</v>
          </cell>
          <cell r="BM54">
            <v>338</v>
          </cell>
          <cell r="BN54">
            <v>506</v>
          </cell>
          <cell r="BO54">
            <v>675</v>
          </cell>
          <cell r="BP54">
            <v>900</v>
          </cell>
          <cell r="BQ54">
            <v>1350</v>
          </cell>
          <cell r="BR54">
            <v>1800</v>
          </cell>
          <cell r="BS54">
            <v>2700</v>
          </cell>
          <cell r="BT54">
            <v>4050</v>
          </cell>
          <cell r="BU54">
            <v>5400</v>
          </cell>
          <cell r="BV54">
            <v>8100</v>
          </cell>
          <cell r="BW54">
            <v>10800</v>
          </cell>
          <cell r="BX54">
            <v>16200</v>
          </cell>
          <cell r="BY54">
            <v>21600</v>
          </cell>
          <cell r="BZ54">
            <v>32400</v>
          </cell>
          <cell r="CA54" t="str">
            <v>Ad Hoc</v>
          </cell>
          <cell r="CB54" t="str">
            <v>Ad Hoc</v>
          </cell>
          <cell r="CC54" t="str">
            <v>Ad Hoc</v>
          </cell>
          <cell r="CD54" t="str">
            <v>Ad Hoc</v>
          </cell>
          <cell r="CE54" t="str">
            <v>Ad Hoc</v>
          </cell>
          <cell r="CF54" t="str">
            <v>Ad Hoc</v>
          </cell>
          <cell r="CG54" t="str">
            <v>Ad Hoc</v>
          </cell>
          <cell r="CH54" t="str">
            <v>Ad Hoc</v>
          </cell>
          <cell r="CI54" t="str">
            <v>Ad Hoc</v>
          </cell>
          <cell r="CJ54" t="str">
            <v>Ad Hoc</v>
          </cell>
          <cell r="CK54" t="str">
            <v>Ad Hoc</v>
          </cell>
          <cell r="CL54" t="str">
            <v>Ad Hoc</v>
          </cell>
          <cell r="CM54" t="str">
            <v>Ad Hoc</v>
          </cell>
          <cell r="CN54" t="str">
            <v>Ad Hoc</v>
          </cell>
          <cell r="CO54" t="str">
            <v>Ad Hoc</v>
          </cell>
          <cell r="CP54" t="str">
            <v>Ad Hoc</v>
          </cell>
          <cell r="CQ54" t="str">
            <v>Ad Hoc</v>
          </cell>
          <cell r="CR54" t="str">
            <v>Ad Hoc</v>
          </cell>
          <cell r="CS54" t="str">
            <v>Ad Hoc</v>
          </cell>
          <cell r="CT54" t="str">
            <v>Ad Hoc</v>
          </cell>
          <cell r="CU54" t="str">
            <v>Ad Hoc</v>
          </cell>
          <cell r="CV54" t="str">
            <v>Ad Hoc</v>
          </cell>
          <cell r="CW54" t="str">
            <v>Ad Hoc</v>
          </cell>
          <cell r="CX54" t="str">
            <v>Ad Hoc</v>
          </cell>
          <cell r="CY54" t="str">
            <v>Ad Hoc</v>
          </cell>
          <cell r="CZ54" t="str">
            <v>Ad Hoc</v>
          </cell>
          <cell r="DA54" t="str">
            <v>Ad Hoc</v>
          </cell>
          <cell r="DB54" t="str">
            <v>Ad Hoc</v>
          </cell>
          <cell r="DC54" t="str">
            <v>Ad Hoc</v>
          </cell>
          <cell r="DD54" t="str">
            <v>Ad Hoc</v>
          </cell>
          <cell r="DE54" t="str">
            <v>Ad Hoc</v>
          </cell>
          <cell r="DF54" t="str">
            <v>Ad Hoc</v>
          </cell>
          <cell r="DG54" t="str">
            <v>Ad Hoc</v>
          </cell>
          <cell r="DH54" t="str">
            <v>Ad Hoc</v>
          </cell>
          <cell r="DI54" t="str">
            <v>Ad Hoc</v>
          </cell>
          <cell r="DJ54" t="str">
            <v>Ad Hoc</v>
          </cell>
          <cell r="DK54" t="str">
            <v>Ad Hoc</v>
          </cell>
          <cell r="DL54" t="str">
            <v>Ad Hoc</v>
          </cell>
          <cell r="DM54" t="str">
            <v>Ad Hoc</v>
          </cell>
          <cell r="DN54" t="str">
            <v>Ad Hoc</v>
          </cell>
          <cell r="DO54" t="str">
            <v>Ad Hoc</v>
          </cell>
          <cell r="DP54" t="str">
            <v>Ad Hoc</v>
          </cell>
          <cell r="DQ54" t="str">
            <v>Ad Hoc</v>
          </cell>
          <cell r="DR54" t="str">
            <v>Ad Hoc</v>
          </cell>
          <cell r="DS54" t="str">
            <v>Ad Hoc</v>
          </cell>
          <cell r="DT54" t="str">
            <v>Ad Hoc</v>
          </cell>
          <cell r="DU54" t="str">
            <v>Ad Hoc</v>
          </cell>
          <cell r="DV54" t="str">
            <v>Ad Hoc</v>
          </cell>
          <cell r="DW54" t="str">
            <v>Ad Hoc</v>
          </cell>
          <cell r="DX54" t="str">
            <v>Ad Hoc</v>
          </cell>
          <cell r="DY54" t="str">
            <v>Ad Hoc</v>
          </cell>
          <cell r="DZ54" t="str">
            <v>Ad Hoc</v>
          </cell>
          <cell r="EA54" t="str">
            <v>Ad Hoc</v>
          </cell>
          <cell r="EB54" t="str">
            <v>Ad Hoc</v>
          </cell>
          <cell r="EC54" t="str">
            <v>Ad Hoc</v>
          </cell>
          <cell r="ED54" t="str">
            <v>Ad Hoc</v>
          </cell>
          <cell r="EE54" t="str">
            <v>Ad Hoc</v>
          </cell>
          <cell r="EF54" t="str">
            <v>Ad Hoc</v>
          </cell>
          <cell r="EG54" t="str">
            <v>Ad Hoc</v>
          </cell>
          <cell r="EH54" t="str">
            <v>Ad Hoc</v>
          </cell>
          <cell r="EI54" t="str">
            <v>Ad Hoc</v>
          </cell>
          <cell r="EJ54" t="str">
            <v>Ad Hoc</v>
          </cell>
          <cell r="EK54" t="str">
            <v>Ad Hoc</v>
          </cell>
          <cell r="EL54" t="str">
            <v>Ad Hoc</v>
          </cell>
          <cell r="EM54" t="str">
            <v>Ad Hoc</v>
          </cell>
          <cell r="EN54" t="str">
            <v>Ad Hoc</v>
          </cell>
          <cell r="EO54" t="str">
            <v>Ad Hoc</v>
          </cell>
        </row>
        <row r="55">
          <cell r="BJ55">
            <v>10</v>
          </cell>
          <cell r="BK55" t="str">
            <v>Ad Hoc</v>
          </cell>
          <cell r="BL55" t="str">
            <v>Ad Hoc</v>
          </cell>
          <cell r="BM55">
            <v>250</v>
          </cell>
          <cell r="BN55">
            <v>375</v>
          </cell>
          <cell r="BO55">
            <v>563</v>
          </cell>
          <cell r="BP55">
            <v>750</v>
          </cell>
          <cell r="BQ55">
            <v>1000</v>
          </cell>
          <cell r="BR55">
            <v>1500</v>
          </cell>
          <cell r="BS55">
            <v>2000</v>
          </cell>
          <cell r="BT55">
            <v>3000</v>
          </cell>
          <cell r="BU55">
            <v>4500</v>
          </cell>
          <cell r="BV55">
            <v>6000</v>
          </cell>
          <cell r="BW55">
            <v>9000</v>
          </cell>
          <cell r="BX55">
            <v>12000</v>
          </cell>
          <cell r="BY55">
            <v>18000</v>
          </cell>
          <cell r="BZ55">
            <v>24000</v>
          </cell>
          <cell r="CA55">
            <v>36000</v>
          </cell>
          <cell r="CB55" t="str">
            <v>Ad Hoc</v>
          </cell>
          <cell r="CC55" t="str">
            <v>Ad Hoc</v>
          </cell>
          <cell r="CD55" t="str">
            <v>Ad Hoc</v>
          </cell>
          <cell r="CE55" t="str">
            <v>Ad Hoc</v>
          </cell>
          <cell r="CF55" t="str">
            <v>Ad Hoc</v>
          </cell>
          <cell r="CG55" t="str">
            <v>Ad Hoc</v>
          </cell>
          <cell r="CH55" t="str">
            <v>Ad Hoc</v>
          </cell>
          <cell r="CI55" t="str">
            <v>Ad Hoc</v>
          </cell>
          <cell r="CJ55" t="str">
            <v>Ad Hoc</v>
          </cell>
          <cell r="CK55" t="str">
            <v>Ad Hoc</v>
          </cell>
          <cell r="CL55" t="str">
            <v>Ad Hoc</v>
          </cell>
          <cell r="CM55" t="str">
            <v>Ad Hoc</v>
          </cell>
          <cell r="CN55" t="str">
            <v>Ad Hoc</v>
          </cell>
          <cell r="CO55" t="str">
            <v>Ad Hoc</v>
          </cell>
          <cell r="CP55" t="str">
            <v>Ad Hoc</v>
          </cell>
          <cell r="CQ55" t="str">
            <v>Ad Hoc</v>
          </cell>
          <cell r="CR55" t="str">
            <v>Ad Hoc</v>
          </cell>
          <cell r="CS55" t="str">
            <v>Ad Hoc</v>
          </cell>
          <cell r="CT55" t="str">
            <v>Ad Hoc</v>
          </cell>
          <cell r="CU55" t="str">
            <v>Ad Hoc</v>
          </cell>
          <cell r="CV55" t="str">
            <v>Ad Hoc</v>
          </cell>
          <cell r="CW55" t="str">
            <v>Ad Hoc</v>
          </cell>
          <cell r="CX55" t="str">
            <v>Ad Hoc</v>
          </cell>
          <cell r="CY55" t="str">
            <v>Ad Hoc</v>
          </cell>
          <cell r="CZ55" t="str">
            <v>Ad Hoc</v>
          </cell>
          <cell r="DA55" t="str">
            <v>Ad Hoc</v>
          </cell>
          <cell r="DB55" t="str">
            <v>Ad Hoc</v>
          </cell>
          <cell r="DC55" t="str">
            <v>Ad Hoc</v>
          </cell>
          <cell r="DD55" t="str">
            <v>Ad Hoc</v>
          </cell>
          <cell r="DE55" t="str">
            <v>Ad Hoc</v>
          </cell>
          <cell r="DF55" t="str">
            <v>Ad Hoc</v>
          </cell>
          <cell r="DG55" t="str">
            <v>Ad Hoc</v>
          </cell>
          <cell r="DH55" t="str">
            <v>Ad Hoc</v>
          </cell>
          <cell r="DI55" t="str">
            <v>Ad Hoc</v>
          </cell>
          <cell r="DJ55" t="str">
            <v>Ad Hoc</v>
          </cell>
          <cell r="DK55" t="str">
            <v>Ad Hoc</v>
          </cell>
          <cell r="DL55" t="str">
            <v>Ad Hoc</v>
          </cell>
          <cell r="DM55" t="str">
            <v>Ad Hoc</v>
          </cell>
          <cell r="DN55" t="str">
            <v>Ad Hoc</v>
          </cell>
          <cell r="DO55" t="str">
            <v>Ad Hoc</v>
          </cell>
          <cell r="DP55" t="str">
            <v>Ad Hoc</v>
          </cell>
          <cell r="DQ55" t="str">
            <v>Ad Hoc</v>
          </cell>
          <cell r="DR55" t="str">
            <v>Ad Hoc</v>
          </cell>
          <cell r="DS55" t="str">
            <v>Ad Hoc</v>
          </cell>
          <cell r="DT55" t="str">
            <v>Ad Hoc</v>
          </cell>
          <cell r="DU55" t="str">
            <v>Ad Hoc</v>
          </cell>
          <cell r="DV55" t="str">
            <v>Ad Hoc</v>
          </cell>
          <cell r="DW55" t="str">
            <v>Ad Hoc</v>
          </cell>
          <cell r="DX55" t="str">
            <v>Ad Hoc</v>
          </cell>
          <cell r="DY55" t="str">
            <v>Ad Hoc</v>
          </cell>
          <cell r="DZ55" t="str">
            <v>Ad Hoc</v>
          </cell>
          <cell r="EA55" t="str">
            <v>Ad Hoc</v>
          </cell>
          <cell r="EB55" t="str">
            <v>Ad Hoc</v>
          </cell>
          <cell r="EC55" t="str">
            <v>Ad Hoc</v>
          </cell>
          <cell r="ED55" t="str">
            <v>Ad Hoc</v>
          </cell>
          <cell r="EE55" t="str">
            <v>Ad Hoc</v>
          </cell>
          <cell r="EF55" t="str">
            <v>Ad Hoc</v>
          </cell>
          <cell r="EG55" t="str">
            <v>Ad Hoc</v>
          </cell>
          <cell r="EH55" t="str">
            <v>Ad Hoc</v>
          </cell>
          <cell r="EI55" t="str">
            <v>Ad Hoc</v>
          </cell>
          <cell r="EJ55" t="str">
            <v>Ad Hoc</v>
          </cell>
          <cell r="EK55" t="str">
            <v>Ad Hoc</v>
          </cell>
          <cell r="EL55" t="str">
            <v>Ad Hoc</v>
          </cell>
          <cell r="EM55" t="str">
            <v>Ad Hoc</v>
          </cell>
          <cell r="EN55" t="str">
            <v>Ad Hoc</v>
          </cell>
          <cell r="EO55" t="str">
            <v>Ad Hoc</v>
          </cell>
        </row>
        <row r="56">
          <cell r="BJ56">
            <v>11</v>
          </cell>
          <cell r="BK56" t="str">
            <v>Ad Hoc</v>
          </cell>
          <cell r="BL56" t="str">
            <v>Ad Hoc</v>
          </cell>
          <cell r="BM56" t="str">
            <v>Ad Hoc</v>
          </cell>
          <cell r="BN56">
            <v>275</v>
          </cell>
          <cell r="BO56">
            <v>413</v>
          </cell>
          <cell r="BP56">
            <v>619</v>
          </cell>
          <cell r="BQ56">
            <v>825</v>
          </cell>
          <cell r="BR56">
            <v>1100</v>
          </cell>
          <cell r="BS56">
            <v>1650</v>
          </cell>
          <cell r="BT56">
            <v>2200</v>
          </cell>
          <cell r="BU56">
            <v>3300</v>
          </cell>
          <cell r="BV56">
            <v>4950</v>
          </cell>
          <cell r="BW56">
            <v>6600</v>
          </cell>
          <cell r="BX56">
            <v>9900</v>
          </cell>
          <cell r="BY56">
            <v>13200</v>
          </cell>
          <cell r="BZ56">
            <v>19800</v>
          </cell>
          <cell r="CA56">
            <v>26400</v>
          </cell>
          <cell r="CB56">
            <v>39600</v>
          </cell>
          <cell r="CC56" t="str">
            <v>Ad Hoc</v>
          </cell>
          <cell r="CD56" t="str">
            <v>Ad Hoc</v>
          </cell>
          <cell r="CE56" t="str">
            <v>Ad Hoc</v>
          </cell>
          <cell r="CF56" t="str">
            <v>Ad Hoc</v>
          </cell>
          <cell r="CG56" t="str">
            <v>Ad Hoc</v>
          </cell>
          <cell r="CH56" t="str">
            <v>Ad Hoc</v>
          </cell>
          <cell r="CI56" t="str">
            <v>Ad Hoc</v>
          </cell>
          <cell r="CJ56" t="str">
            <v>Ad Hoc</v>
          </cell>
          <cell r="CK56" t="str">
            <v>Ad Hoc</v>
          </cell>
          <cell r="CL56" t="str">
            <v>Ad Hoc</v>
          </cell>
          <cell r="CM56" t="str">
            <v>Ad Hoc</v>
          </cell>
          <cell r="CN56" t="str">
            <v>Ad Hoc</v>
          </cell>
          <cell r="CO56" t="str">
            <v>Ad Hoc</v>
          </cell>
          <cell r="CP56" t="str">
            <v>Ad Hoc</v>
          </cell>
          <cell r="CQ56" t="str">
            <v>Ad Hoc</v>
          </cell>
          <cell r="CR56" t="str">
            <v>Ad Hoc</v>
          </cell>
          <cell r="CS56" t="str">
            <v>Ad Hoc</v>
          </cell>
          <cell r="CT56" t="str">
            <v>Ad Hoc</v>
          </cell>
          <cell r="CU56" t="str">
            <v>Ad Hoc</v>
          </cell>
          <cell r="CV56" t="str">
            <v>Ad Hoc</v>
          </cell>
          <cell r="CW56" t="str">
            <v>Ad Hoc</v>
          </cell>
          <cell r="CX56" t="str">
            <v>Ad Hoc</v>
          </cell>
          <cell r="CY56" t="str">
            <v>Ad Hoc</v>
          </cell>
          <cell r="CZ56" t="str">
            <v>Ad Hoc</v>
          </cell>
          <cell r="DA56" t="str">
            <v>Ad Hoc</v>
          </cell>
          <cell r="DB56" t="str">
            <v>Ad Hoc</v>
          </cell>
          <cell r="DC56" t="str">
            <v>Ad Hoc</v>
          </cell>
          <cell r="DD56" t="str">
            <v>Ad Hoc</v>
          </cell>
          <cell r="DE56" t="str">
            <v>Ad Hoc</v>
          </cell>
          <cell r="DF56" t="str">
            <v>Ad Hoc</v>
          </cell>
          <cell r="DG56" t="str">
            <v>Ad Hoc</v>
          </cell>
          <cell r="DH56" t="str">
            <v>Ad Hoc</v>
          </cell>
          <cell r="DI56" t="str">
            <v>Ad Hoc</v>
          </cell>
          <cell r="DJ56" t="str">
            <v>Ad Hoc</v>
          </cell>
          <cell r="DK56" t="str">
            <v>Ad Hoc</v>
          </cell>
          <cell r="DL56" t="str">
            <v>Ad Hoc</v>
          </cell>
          <cell r="DM56" t="str">
            <v>Ad Hoc</v>
          </cell>
          <cell r="DN56" t="str">
            <v>Ad Hoc</v>
          </cell>
          <cell r="DO56" t="str">
            <v>Ad Hoc</v>
          </cell>
          <cell r="DP56" t="str">
            <v>Ad Hoc</v>
          </cell>
          <cell r="DQ56" t="str">
            <v>Ad Hoc</v>
          </cell>
          <cell r="DR56" t="str">
            <v>Ad Hoc</v>
          </cell>
          <cell r="DS56" t="str">
            <v>Ad Hoc</v>
          </cell>
          <cell r="DT56" t="str">
            <v>Ad Hoc</v>
          </cell>
          <cell r="DU56" t="str">
            <v>Ad Hoc</v>
          </cell>
          <cell r="DV56" t="str">
            <v>Ad Hoc</v>
          </cell>
          <cell r="DW56" t="str">
            <v>Ad Hoc</v>
          </cell>
          <cell r="DX56" t="str">
            <v>Ad Hoc</v>
          </cell>
          <cell r="DY56" t="str">
            <v>Ad Hoc</v>
          </cell>
          <cell r="DZ56" t="str">
            <v>Ad Hoc</v>
          </cell>
          <cell r="EA56" t="str">
            <v>Ad Hoc</v>
          </cell>
          <cell r="EB56" t="str">
            <v>Ad Hoc</v>
          </cell>
          <cell r="EC56" t="str">
            <v>Ad Hoc</v>
          </cell>
          <cell r="ED56" t="str">
            <v>Ad Hoc</v>
          </cell>
          <cell r="EE56" t="str">
            <v>Ad Hoc</v>
          </cell>
          <cell r="EF56" t="str">
            <v>Ad Hoc</v>
          </cell>
          <cell r="EG56" t="str">
            <v>Ad Hoc</v>
          </cell>
          <cell r="EH56" t="str">
            <v>Ad Hoc</v>
          </cell>
          <cell r="EI56" t="str">
            <v>Ad Hoc</v>
          </cell>
          <cell r="EJ56" t="str">
            <v>Ad Hoc</v>
          </cell>
          <cell r="EK56" t="str">
            <v>Ad Hoc</v>
          </cell>
          <cell r="EL56" t="str">
            <v>Ad Hoc</v>
          </cell>
          <cell r="EM56" t="str">
            <v>Ad Hoc</v>
          </cell>
          <cell r="EN56" t="str">
            <v>Ad Hoc</v>
          </cell>
          <cell r="EO56" t="str">
            <v>Ad Hoc</v>
          </cell>
        </row>
        <row r="57">
          <cell r="BJ57">
            <v>12</v>
          </cell>
          <cell r="BK57" t="str">
            <v>Ad Hoc</v>
          </cell>
          <cell r="BL57" t="str">
            <v>Ad Hoc</v>
          </cell>
          <cell r="BM57" t="str">
            <v>Ad Hoc</v>
          </cell>
          <cell r="BN57" t="str">
            <v>Ad Hoc</v>
          </cell>
          <cell r="BO57">
            <v>300</v>
          </cell>
          <cell r="BP57">
            <v>450</v>
          </cell>
          <cell r="BQ57">
            <v>675</v>
          </cell>
          <cell r="BR57">
            <v>900</v>
          </cell>
          <cell r="BS57">
            <v>1200</v>
          </cell>
          <cell r="BT57">
            <v>1800</v>
          </cell>
          <cell r="BU57">
            <v>2400</v>
          </cell>
          <cell r="BV57">
            <v>3600</v>
          </cell>
          <cell r="BW57">
            <v>5400</v>
          </cell>
          <cell r="BX57">
            <v>7200</v>
          </cell>
          <cell r="BY57">
            <v>10800</v>
          </cell>
          <cell r="BZ57">
            <v>14400</v>
          </cell>
          <cell r="CA57">
            <v>21600</v>
          </cell>
          <cell r="CB57">
            <v>28800</v>
          </cell>
          <cell r="CC57">
            <v>43200</v>
          </cell>
          <cell r="CD57" t="str">
            <v>Ad Hoc</v>
          </cell>
          <cell r="CE57" t="str">
            <v>Ad Hoc</v>
          </cell>
          <cell r="CF57" t="str">
            <v>Ad Hoc</v>
          </cell>
          <cell r="CG57" t="str">
            <v>Ad Hoc</v>
          </cell>
          <cell r="CH57" t="str">
            <v>Ad Hoc</v>
          </cell>
          <cell r="CI57" t="str">
            <v>Ad Hoc</v>
          </cell>
          <cell r="CJ57" t="str">
            <v>Ad Hoc</v>
          </cell>
          <cell r="CK57" t="str">
            <v>Ad Hoc</v>
          </cell>
          <cell r="CL57" t="str">
            <v>Ad Hoc</v>
          </cell>
          <cell r="CM57" t="str">
            <v>Ad Hoc</v>
          </cell>
          <cell r="CN57" t="str">
            <v>Ad Hoc</v>
          </cell>
          <cell r="CO57" t="str">
            <v>Ad Hoc</v>
          </cell>
          <cell r="CP57" t="str">
            <v>Ad Hoc</v>
          </cell>
          <cell r="CQ57" t="str">
            <v>Ad Hoc</v>
          </cell>
          <cell r="CR57" t="str">
            <v>Ad Hoc</v>
          </cell>
          <cell r="CS57" t="str">
            <v>Ad Hoc</v>
          </cell>
          <cell r="CT57" t="str">
            <v>Ad Hoc</v>
          </cell>
          <cell r="CU57" t="str">
            <v>Ad Hoc</v>
          </cell>
          <cell r="CV57" t="str">
            <v>Ad Hoc</v>
          </cell>
          <cell r="CW57" t="str">
            <v>Ad Hoc</v>
          </cell>
          <cell r="CX57" t="str">
            <v>Ad Hoc</v>
          </cell>
          <cell r="CY57" t="str">
            <v>Ad Hoc</v>
          </cell>
          <cell r="CZ57" t="str">
            <v>Ad Hoc</v>
          </cell>
          <cell r="DA57" t="str">
            <v>Ad Hoc</v>
          </cell>
          <cell r="DB57" t="str">
            <v>Ad Hoc</v>
          </cell>
          <cell r="DC57" t="str">
            <v>Ad Hoc</v>
          </cell>
          <cell r="DD57" t="str">
            <v>Ad Hoc</v>
          </cell>
          <cell r="DE57" t="str">
            <v>Ad Hoc</v>
          </cell>
          <cell r="DF57" t="str">
            <v>Ad Hoc</v>
          </cell>
          <cell r="DG57" t="str">
            <v>Ad Hoc</v>
          </cell>
          <cell r="DH57" t="str">
            <v>Ad Hoc</v>
          </cell>
          <cell r="DI57" t="str">
            <v>Ad Hoc</v>
          </cell>
          <cell r="DJ57" t="str">
            <v>Ad Hoc</v>
          </cell>
          <cell r="DK57" t="str">
            <v>Ad Hoc</v>
          </cell>
          <cell r="DL57" t="str">
            <v>Ad Hoc</v>
          </cell>
          <cell r="DM57" t="str">
            <v>Ad Hoc</v>
          </cell>
          <cell r="DN57" t="str">
            <v>Ad Hoc</v>
          </cell>
          <cell r="DO57" t="str">
            <v>Ad Hoc</v>
          </cell>
          <cell r="DP57" t="str">
            <v>Ad Hoc</v>
          </cell>
          <cell r="DQ57" t="str">
            <v>Ad Hoc</v>
          </cell>
          <cell r="DR57" t="str">
            <v>Ad Hoc</v>
          </cell>
          <cell r="DS57" t="str">
            <v>Ad Hoc</v>
          </cell>
          <cell r="DT57" t="str">
            <v>Ad Hoc</v>
          </cell>
          <cell r="DU57" t="str">
            <v>Ad Hoc</v>
          </cell>
          <cell r="DV57" t="str">
            <v>Ad Hoc</v>
          </cell>
          <cell r="DW57" t="str">
            <v>Ad Hoc</v>
          </cell>
          <cell r="DX57" t="str">
            <v>Ad Hoc</v>
          </cell>
          <cell r="DY57" t="str">
            <v>Ad Hoc</v>
          </cell>
          <cell r="DZ57" t="str">
            <v>Ad Hoc</v>
          </cell>
          <cell r="EA57" t="str">
            <v>Ad Hoc</v>
          </cell>
          <cell r="EB57" t="str">
            <v>Ad Hoc</v>
          </cell>
          <cell r="EC57" t="str">
            <v>Ad Hoc</v>
          </cell>
          <cell r="ED57" t="str">
            <v>Ad Hoc</v>
          </cell>
          <cell r="EE57" t="str">
            <v>Ad Hoc</v>
          </cell>
          <cell r="EF57" t="str">
            <v>Ad Hoc</v>
          </cell>
          <cell r="EG57" t="str">
            <v>Ad Hoc</v>
          </cell>
          <cell r="EH57" t="str">
            <v>Ad Hoc</v>
          </cell>
          <cell r="EI57" t="str">
            <v>Ad Hoc</v>
          </cell>
          <cell r="EJ57" t="str">
            <v>Ad Hoc</v>
          </cell>
          <cell r="EK57" t="str">
            <v>Ad Hoc</v>
          </cell>
          <cell r="EL57" t="str">
            <v>Ad Hoc</v>
          </cell>
          <cell r="EM57" t="str">
            <v>Ad Hoc</v>
          </cell>
          <cell r="EN57" t="str">
            <v>Ad Hoc</v>
          </cell>
          <cell r="EO57" t="str">
            <v>Ad Hoc</v>
          </cell>
        </row>
        <row r="58">
          <cell r="BJ58">
            <v>13</v>
          </cell>
          <cell r="BK58" t="str">
            <v>Ad Hoc</v>
          </cell>
          <cell r="BL58" t="str">
            <v>Ad Hoc</v>
          </cell>
          <cell r="BM58" t="str">
            <v>Ad Hoc</v>
          </cell>
          <cell r="BN58" t="str">
            <v>Ad Hoc</v>
          </cell>
          <cell r="BO58" t="str">
            <v>Ad Hoc</v>
          </cell>
          <cell r="BP58">
            <v>325</v>
          </cell>
          <cell r="BQ58">
            <v>488</v>
          </cell>
          <cell r="BR58">
            <v>731</v>
          </cell>
          <cell r="BS58">
            <v>975</v>
          </cell>
          <cell r="BT58">
            <v>1300</v>
          </cell>
          <cell r="BU58">
            <v>1950</v>
          </cell>
          <cell r="BV58">
            <v>2600</v>
          </cell>
          <cell r="BW58">
            <v>3900</v>
          </cell>
          <cell r="BX58">
            <v>5850</v>
          </cell>
          <cell r="BY58">
            <v>7800</v>
          </cell>
          <cell r="BZ58">
            <v>11700</v>
          </cell>
          <cell r="CA58">
            <v>15600</v>
          </cell>
          <cell r="CB58">
            <v>23400</v>
          </cell>
          <cell r="CC58">
            <v>31200</v>
          </cell>
          <cell r="CD58">
            <v>46800</v>
          </cell>
          <cell r="CE58" t="str">
            <v>Ad Hoc</v>
          </cell>
          <cell r="CF58" t="str">
            <v>Ad Hoc</v>
          </cell>
          <cell r="CG58" t="str">
            <v>Ad Hoc</v>
          </cell>
          <cell r="CH58" t="str">
            <v>Ad Hoc</v>
          </cell>
          <cell r="CI58" t="str">
            <v>Ad Hoc</v>
          </cell>
          <cell r="CJ58" t="str">
            <v>Ad Hoc</v>
          </cell>
          <cell r="CK58" t="str">
            <v>Ad Hoc</v>
          </cell>
          <cell r="CL58" t="str">
            <v>Ad Hoc</v>
          </cell>
          <cell r="CM58" t="str">
            <v>Ad Hoc</v>
          </cell>
          <cell r="CN58" t="str">
            <v>Ad Hoc</v>
          </cell>
          <cell r="CO58" t="str">
            <v>Ad Hoc</v>
          </cell>
          <cell r="CP58" t="str">
            <v>Ad Hoc</v>
          </cell>
          <cell r="CQ58" t="str">
            <v>Ad Hoc</v>
          </cell>
          <cell r="CR58" t="str">
            <v>Ad Hoc</v>
          </cell>
          <cell r="CS58" t="str">
            <v>Ad Hoc</v>
          </cell>
          <cell r="CT58" t="str">
            <v>Ad Hoc</v>
          </cell>
          <cell r="CU58" t="str">
            <v>Ad Hoc</v>
          </cell>
          <cell r="CV58" t="str">
            <v>Ad Hoc</v>
          </cell>
          <cell r="CW58" t="str">
            <v>Ad Hoc</v>
          </cell>
          <cell r="CX58" t="str">
            <v>Ad Hoc</v>
          </cell>
          <cell r="CY58" t="str">
            <v>Ad Hoc</v>
          </cell>
          <cell r="CZ58" t="str">
            <v>Ad Hoc</v>
          </cell>
          <cell r="DA58" t="str">
            <v>Ad Hoc</v>
          </cell>
          <cell r="DB58" t="str">
            <v>Ad Hoc</v>
          </cell>
          <cell r="DC58" t="str">
            <v>Ad Hoc</v>
          </cell>
          <cell r="DD58" t="str">
            <v>Ad Hoc</v>
          </cell>
          <cell r="DE58" t="str">
            <v>Ad Hoc</v>
          </cell>
          <cell r="DF58" t="str">
            <v>Ad Hoc</v>
          </cell>
          <cell r="DG58" t="str">
            <v>Ad Hoc</v>
          </cell>
          <cell r="DH58" t="str">
            <v>Ad Hoc</v>
          </cell>
          <cell r="DI58" t="str">
            <v>Ad Hoc</v>
          </cell>
          <cell r="DJ58" t="str">
            <v>Ad Hoc</v>
          </cell>
          <cell r="DK58" t="str">
            <v>Ad Hoc</v>
          </cell>
          <cell r="DL58" t="str">
            <v>Ad Hoc</v>
          </cell>
          <cell r="DM58" t="str">
            <v>Ad Hoc</v>
          </cell>
          <cell r="DN58" t="str">
            <v>Ad Hoc</v>
          </cell>
          <cell r="DO58" t="str">
            <v>Ad Hoc</v>
          </cell>
          <cell r="DP58" t="str">
            <v>Ad Hoc</v>
          </cell>
          <cell r="DQ58" t="str">
            <v>Ad Hoc</v>
          </cell>
          <cell r="DR58" t="str">
            <v>Ad Hoc</v>
          </cell>
          <cell r="DS58" t="str">
            <v>Ad Hoc</v>
          </cell>
          <cell r="DT58" t="str">
            <v>Ad Hoc</v>
          </cell>
          <cell r="DU58" t="str">
            <v>Ad Hoc</v>
          </cell>
          <cell r="DV58" t="str">
            <v>Ad Hoc</v>
          </cell>
          <cell r="DW58" t="str">
            <v>Ad Hoc</v>
          </cell>
          <cell r="DX58" t="str">
            <v>Ad Hoc</v>
          </cell>
          <cell r="DY58" t="str">
            <v>Ad Hoc</v>
          </cell>
          <cell r="DZ58" t="str">
            <v>Ad Hoc</v>
          </cell>
          <cell r="EA58" t="str">
            <v>Ad Hoc</v>
          </cell>
          <cell r="EB58" t="str">
            <v>Ad Hoc</v>
          </cell>
          <cell r="EC58" t="str">
            <v>Ad Hoc</v>
          </cell>
          <cell r="ED58" t="str">
            <v>Ad Hoc</v>
          </cell>
          <cell r="EE58" t="str">
            <v>Ad Hoc</v>
          </cell>
          <cell r="EF58" t="str">
            <v>Ad Hoc</v>
          </cell>
          <cell r="EG58" t="str">
            <v>Ad Hoc</v>
          </cell>
          <cell r="EH58" t="str">
            <v>Ad Hoc</v>
          </cell>
          <cell r="EI58" t="str">
            <v>Ad Hoc</v>
          </cell>
          <cell r="EJ58" t="str">
            <v>Ad Hoc</v>
          </cell>
          <cell r="EK58" t="str">
            <v>Ad Hoc</v>
          </cell>
          <cell r="EL58" t="str">
            <v>Ad Hoc</v>
          </cell>
          <cell r="EM58" t="str">
            <v>Ad Hoc</v>
          </cell>
          <cell r="EN58" t="str">
            <v>Ad Hoc</v>
          </cell>
          <cell r="EO58" t="str">
            <v>Ad Hoc</v>
          </cell>
        </row>
        <row r="59">
          <cell r="BJ59">
            <v>14</v>
          </cell>
          <cell r="BK59" t="str">
            <v>Ad Hoc</v>
          </cell>
          <cell r="BL59" t="str">
            <v>Ad Hoc</v>
          </cell>
          <cell r="BM59" t="str">
            <v>Ad Hoc</v>
          </cell>
          <cell r="BN59" t="str">
            <v>Ad Hoc</v>
          </cell>
          <cell r="BO59" t="str">
            <v>Ad Hoc</v>
          </cell>
          <cell r="BP59" t="str">
            <v>Ad Hoc</v>
          </cell>
          <cell r="BQ59">
            <v>350</v>
          </cell>
          <cell r="BR59">
            <v>525</v>
          </cell>
          <cell r="BS59">
            <v>788</v>
          </cell>
          <cell r="BT59">
            <v>1050</v>
          </cell>
          <cell r="BU59">
            <v>1400</v>
          </cell>
          <cell r="BV59">
            <v>2100</v>
          </cell>
          <cell r="BW59">
            <v>2800</v>
          </cell>
          <cell r="BX59">
            <v>4200</v>
          </cell>
          <cell r="BY59">
            <v>6300</v>
          </cell>
          <cell r="BZ59">
            <v>8400</v>
          </cell>
          <cell r="CA59">
            <v>12600</v>
          </cell>
          <cell r="CB59">
            <v>16800</v>
          </cell>
          <cell r="CC59">
            <v>25200</v>
          </cell>
          <cell r="CD59">
            <v>33600</v>
          </cell>
          <cell r="CE59">
            <v>50400</v>
          </cell>
          <cell r="CF59" t="str">
            <v>Ad Hoc</v>
          </cell>
          <cell r="CG59" t="str">
            <v>Ad Hoc</v>
          </cell>
          <cell r="CH59" t="str">
            <v>Ad Hoc</v>
          </cell>
          <cell r="CI59" t="str">
            <v>Ad Hoc</v>
          </cell>
          <cell r="CJ59" t="str">
            <v>Ad Hoc</v>
          </cell>
          <cell r="CK59" t="str">
            <v>Ad Hoc</v>
          </cell>
          <cell r="CL59" t="str">
            <v>Ad Hoc</v>
          </cell>
          <cell r="CM59" t="str">
            <v>Ad Hoc</v>
          </cell>
          <cell r="CN59" t="str">
            <v>Ad Hoc</v>
          </cell>
          <cell r="CO59" t="str">
            <v>Ad Hoc</v>
          </cell>
          <cell r="CP59" t="str">
            <v>Ad Hoc</v>
          </cell>
          <cell r="CQ59" t="str">
            <v>Ad Hoc</v>
          </cell>
          <cell r="CR59" t="str">
            <v>Ad Hoc</v>
          </cell>
          <cell r="CS59" t="str">
            <v>Ad Hoc</v>
          </cell>
          <cell r="CT59" t="str">
            <v>Ad Hoc</v>
          </cell>
          <cell r="CU59" t="str">
            <v>Ad Hoc</v>
          </cell>
          <cell r="CV59" t="str">
            <v>Ad Hoc</v>
          </cell>
          <cell r="CW59" t="str">
            <v>Ad Hoc</v>
          </cell>
          <cell r="CX59" t="str">
            <v>Ad Hoc</v>
          </cell>
          <cell r="CY59" t="str">
            <v>Ad Hoc</v>
          </cell>
          <cell r="CZ59" t="str">
            <v>Ad Hoc</v>
          </cell>
          <cell r="DA59" t="str">
            <v>Ad Hoc</v>
          </cell>
          <cell r="DB59" t="str">
            <v>Ad Hoc</v>
          </cell>
          <cell r="DC59" t="str">
            <v>Ad Hoc</v>
          </cell>
          <cell r="DD59" t="str">
            <v>Ad Hoc</v>
          </cell>
          <cell r="DE59" t="str">
            <v>Ad Hoc</v>
          </cell>
          <cell r="DF59" t="str">
            <v>Ad Hoc</v>
          </cell>
          <cell r="DG59" t="str">
            <v>Ad Hoc</v>
          </cell>
          <cell r="DH59" t="str">
            <v>Ad Hoc</v>
          </cell>
          <cell r="DI59" t="str">
            <v>Ad Hoc</v>
          </cell>
          <cell r="DJ59" t="str">
            <v>Ad Hoc</v>
          </cell>
          <cell r="DK59" t="str">
            <v>Ad Hoc</v>
          </cell>
          <cell r="DL59" t="str">
            <v>Ad Hoc</v>
          </cell>
          <cell r="DM59" t="str">
            <v>Ad Hoc</v>
          </cell>
          <cell r="DN59" t="str">
            <v>Ad Hoc</v>
          </cell>
          <cell r="DO59" t="str">
            <v>Ad Hoc</v>
          </cell>
          <cell r="DP59" t="str">
            <v>Ad Hoc</v>
          </cell>
          <cell r="DQ59" t="str">
            <v>Ad Hoc</v>
          </cell>
          <cell r="DR59" t="str">
            <v>Ad Hoc</v>
          </cell>
          <cell r="DS59" t="str">
            <v>Ad Hoc</v>
          </cell>
          <cell r="DT59" t="str">
            <v>Ad Hoc</v>
          </cell>
          <cell r="DU59" t="str">
            <v>Ad Hoc</v>
          </cell>
          <cell r="DV59" t="str">
            <v>Ad Hoc</v>
          </cell>
          <cell r="DW59" t="str">
            <v>Ad Hoc</v>
          </cell>
          <cell r="DX59" t="str">
            <v>Ad Hoc</v>
          </cell>
          <cell r="DY59" t="str">
            <v>Ad Hoc</v>
          </cell>
          <cell r="DZ59" t="str">
            <v>Ad Hoc</v>
          </cell>
          <cell r="EA59" t="str">
            <v>Ad Hoc</v>
          </cell>
          <cell r="EB59" t="str">
            <v>Ad Hoc</v>
          </cell>
          <cell r="EC59" t="str">
            <v>Ad Hoc</v>
          </cell>
          <cell r="ED59" t="str">
            <v>Ad Hoc</v>
          </cell>
          <cell r="EE59" t="str">
            <v>Ad Hoc</v>
          </cell>
          <cell r="EF59" t="str">
            <v>Ad Hoc</v>
          </cell>
          <cell r="EG59" t="str">
            <v>Ad Hoc</v>
          </cell>
          <cell r="EH59" t="str">
            <v>Ad Hoc</v>
          </cell>
          <cell r="EI59" t="str">
            <v>Ad Hoc</v>
          </cell>
          <cell r="EJ59" t="str">
            <v>Ad Hoc</v>
          </cell>
          <cell r="EK59" t="str">
            <v>Ad Hoc</v>
          </cell>
          <cell r="EL59" t="str">
            <v>Ad Hoc</v>
          </cell>
          <cell r="EM59" t="str">
            <v>Ad Hoc</v>
          </cell>
          <cell r="EN59" t="str">
            <v>Ad Hoc</v>
          </cell>
          <cell r="EO59" t="str">
            <v>Ad Hoc</v>
          </cell>
        </row>
        <row r="60">
          <cell r="BJ60">
            <v>15</v>
          </cell>
          <cell r="BK60" t="str">
            <v>Ad Hoc</v>
          </cell>
          <cell r="BL60" t="str">
            <v>Ad Hoc</v>
          </cell>
          <cell r="BM60" t="str">
            <v>Ad Hoc</v>
          </cell>
          <cell r="BN60" t="str">
            <v>Ad Hoc</v>
          </cell>
          <cell r="BO60" t="str">
            <v>Ad Hoc</v>
          </cell>
          <cell r="BP60" t="str">
            <v>Ad Hoc</v>
          </cell>
          <cell r="BQ60" t="str">
            <v>Ad Hoc</v>
          </cell>
          <cell r="BR60">
            <v>375</v>
          </cell>
          <cell r="BS60">
            <v>563</v>
          </cell>
          <cell r="BT60">
            <v>844</v>
          </cell>
          <cell r="BU60">
            <v>1125</v>
          </cell>
          <cell r="BV60">
            <v>1500</v>
          </cell>
          <cell r="BW60">
            <v>2250</v>
          </cell>
          <cell r="BX60">
            <v>3000</v>
          </cell>
          <cell r="BY60">
            <v>4500</v>
          </cell>
          <cell r="BZ60">
            <v>6750</v>
          </cell>
          <cell r="CA60">
            <v>9000</v>
          </cell>
          <cell r="CB60">
            <v>13500</v>
          </cell>
          <cell r="CC60">
            <v>18000</v>
          </cell>
          <cell r="CD60">
            <v>27000</v>
          </cell>
          <cell r="CE60">
            <v>36000</v>
          </cell>
          <cell r="CF60">
            <v>54000</v>
          </cell>
          <cell r="CG60" t="str">
            <v>Ad Hoc</v>
          </cell>
          <cell r="CH60" t="str">
            <v>Ad Hoc</v>
          </cell>
          <cell r="CI60" t="str">
            <v>Ad Hoc</v>
          </cell>
          <cell r="CJ60" t="str">
            <v>Ad Hoc</v>
          </cell>
          <cell r="CK60" t="str">
            <v>Ad Hoc</v>
          </cell>
          <cell r="CL60" t="str">
            <v>Ad Hoc</v>
          </cell>
          <cell r="CM60" t="str">
            <v>Ad Hoc</v>
          </cell>
          <cell r="CN60" t="str">
            <v>Ad Hoc</v>
          </cell>
          <cell r="CO60" t="str">
            <v>Ad Hoc</v>
          </cell>
          <cell r="CP60" t="str">
            <v>Ad Hoc</v>
          </cell>
          <cell r="CQ60" t="str">
            <v>Ad Hoc</v>
          </cell>
          <cell r="CR60" t="str">
            <v>Ad Hoc</v>
          </cell>
          <cell r="CS60" t="str">
            <v>Ad Hoc</v>
          </cell>
          <cell r="CT60" t="str">
            <v>Ad Hoc</v>
          </cell>
          <cell r="CU60" t="str">
            <v>Ad Hoc</v>
          </cell>
          <cell r="CV60" t="str">
            <v>Ad Hoc</v>
          </cell>
          <cell r="CW60" t="str">
            <v>Ad Hoc</v>
          </cell>
          <cell r="CX60" t="str">
            <v>Ad Hoc</v>
          </cell>
          <cell r="CY60" t="str">
            <v>Ad Hoc</v>
          </cell>
          <cell r="CZ60" t="str">
            <v>Ad Hoc</v>
          </cell>
          <cell r="DA60" t="str">
            <v>Ad Hoc</v>
          </cell>
          <cell r="DB60" t="str">
            <v>Ad Hoc</v>
          </cell>
          <cell r="DC60" t="str">
            <v>Ad Hoc</v>
          </cell>
          <cell r="DD60" t="str">
            <v>Ad Hoc</v>
          </cell>
          <cell r="DE60" t="str">
            <v>Ad Hoc</v>
          </cell>
          <cell r="DF60" t="str">
            <v>Ad Hoc</v>
          </cell>
          <cell r="DG60" t="str">
            <v>Ad Hoc</v>
          </cell>
          <cell r="DH60" t="str">
            <v>Ad Hoc</v>
          </cell>
          <cell r="DI60" t="str">
            <v>Ad Hoc</v>
          </cell>
          <cell r="DJ60" t="str">
            <v>Ad Hoc</v>
          </cell>
          <cell r="DK60" t="str">
            <v>Ad Hoc</v>
          </cell>
          <cell r="DL60" t="str">
            <v>Ad Hoc</v>
          </cell>
          <cell r="DM60" t="str">
            <v>Ad Hoc</v>
          </cell>
          <cell r="DN60" t="str">
            <v>Ad Hoc</v>
          </cell>
          <cell r="DO60" t="str">
            <v>Ad Hoc</v>
          </cell>
          <cell r="DP60" t="str">
            <v>Ad Hoc</v>
          </cell>
          <cell r="DQ60" t="str">
            <v>Ad Hoc</v>
          </cell>
          <cell r="DR60" t="str">
            <v>Ad Hoc</v>
          </cell>
          <cell r="DS60" t="str">
            <v>Ad Hoc</v>
          </cell>
          <cell r="DT60" t="str">
            <v>Ad Hoc</v>
          </cell>
          <cell r="DU60" t="str">
            <v>Ad Hoc</v>
          </cell>
          <cell r="DV60" t="str">
            <v>Ad Hoc</v>
          </cell>
          <cell r="DW60" t="str">
            <v>Ad Hoc</v>
          </cell>
          <cell r="DX60" t="str">
            <v>Ad Hoc</v>
          </cell>
          <cell r="DY60" t="str">
            <v>Ad Hoc</v>
          </cell>
          <cell r="DZ60" t="str">
            <v>Ad Hoc</v>
          </cell>
          <cell r="EA60" t="str">
            <v>Ad Hoc</v>
          </cell>
          <cell r="EB60" t="str">
            <v>Ad Hoc</v>
          </cell>
          <cell r="EC60" t="str">
            <v>Ad Hoc</v>
          </cell>
          <cell r="ED60" t="str">
            <v>Ad Hoc</v>
          </cell>
          <cell r="EE60" t="str">
            <v>Ad Hoc</v>
          </cell>
          <cell r="EF60" t="str">
            <v>Ad Hoc</v>
          </cell>
          <cell r="EG60" t="str">
            <v>Ad Hoc</v>
          </cell>
          <cell r="EH60" t="str">
            <v>Ad Hoc</v>
          </cell>
          <cell r="EI60" t="str">
            <v>Ad Hoc</v>
          </cell>
          <cell r="EJ60" t="str">
            <v>Ad Hoc</v>
          </cell>
          <cell r="EK60" t="str">
            <v>Ad Hoc</v>
          </cell>
          <cell r="EL60" t="str">
            <v>Ad Hoc</v>
          </cell>
          <cell r="EM60" t="str">
            <v>Ad Hoc</v>
          </cell>
          <cell r="EN60" t="str">
            <v>Ad Hoc</v>
          </cell>
          <cell r="EO60" t="str">
            <v>Ad Hoc</v>
          </cell>
        </row>
        <row r="61">
          <cell r="BJ61">
            <v>16</v>
          </cell>
          <cell r="BK61" t="str">
            <v>Ad Hoc</v>
          </cell>
          <cell r="BL61" t="str">
            <v>Ad Hoc</v>
          </cell>
          <cell r="BM61" t="str">
            <v>Ad Hoc</v>
          </cell>
          <cell r="BN61" t="str">
            <v>Ad Hoc</v>
          </cell>
          <cell r="BO61" t="str">
            <v>Ad Hoc</v>
          </cell>
          <cell r="BP61" t="str">
            <v>Ad Hoc</v>
          </cell>
          <cell r="BQ61" t="str">
            <v>Ad Hoc</v>
          </cell>
          <cell r="BR61" t="str">
            <v>Ad Hoc</v>
          </cell>
          <cell r="BS61">
            <v>400</v>
          </cell>
          <cell r="BT61">
            <v>600</v>
          </cell>
          <cell r="BU61">
            <v>900</v>
          </cell>
          <cell r="BV61">
            <v>1200</v>
          </cell>
          <cell r="BW61">
            <v>1600</v>
          </cell>
          <cell r="BX61">
            <v>2400</v>
          </cell>
          <cell r="BY61">
            <v>3200</v>
          </cell>
          <cell r="BZ61">
            <v>4800</v>
          </cell>
          <cell r="CA61">
            <v>7200</v>
          </cell>
          <cell r="CB61">
            <v>9600</v>
          </cell>
          <cell r="CC61">
            <v>14400</v>
          </cell>
          <cell r="CD61">
            <v>19200</v>
          </cell>
          <cell r="CE61">
            <v>28800</v>
          </cell>
          <cell r="CF61">
            <v>38400</v>
          </cell>
          <cell r="CG61">
            <v>57600</v>
          </cell>
          <cell r="CH61" t="str">
            <v>Ad Hoc</v>
          </cell>
          <cell r="CI61" t="str">
            <v>Ad Hoc</v>
          </cell>
          <cell r="CJ61" t="str">
            <v>Ad Hoc</v>
          </cell>
          <cell r="CK61" t="str">
            <v>Ad Hoc</v>
          </cell>
          <cell r="CL61" t="str">
            <v>Ad Hoc</v>
          </cell>
          <cell r="CM61" t="str">
            <v>Ad Hoc</v>
          </cell>
          <cell r="CN61" t="str">
            <v>Ad Hoc</v>
          </cell>
          <cell r="CO61" t="str">
            <v>Ad Hoc</v>
          </cell>
          <cell r="CP61" t="str">
            <v>Ad Hoc</v>
          </cell>
          <cell r="CQ61" t="str">
            <v>Ad Hoc</v>
          </cell>
          <cell r="CR61" t="str">
            <v>Ad Hoc</v>
          </cell>
          <cell r="CS61" t="str">
            <v>Ad Hoc</v>
          </cell>
          <cell r="CT61" t="str">
            <v>Ad Hoc</v>
          </cell>
          <cell r="CU61" t="str">
            <v>Ad Hoc</v>
          </cell>
          <cell r="CV61" t="str">
            <v>Ad Hoc</v>
          </cell>
          <cell r="CW61" t="str">
            <v>Ad Hoc</v>
          </cell>
          <cell r="CX61" t="str">
            <v>Ad Hoc</v>
          </cell>
          <cell r="CY61" t="str">
            <v>Ad Hoc</v>
          </cell>
          <cell r="CZ61" t="str">
            <v>Ad Hoc</v>
          </cell>
          <cell r="DA61" t="str">
            <v>Ad Hoc</v>
          </cell>
          <cell r="DB61" t="str">
            <v>Ad Hoc</v>
          </cell>
          <cell r="DC61" t="str">
            <v>Ad Hoc</v>
          </cell>
          <cell r="DD61" t="str">
            <v>Ad Hoc</v>
          </cell>
          <cell r="DE61" t="str">
            <v>Ad Hoc</v>
          </cell>
          <cell r="DF61" t="str">
            <v>Ad Hoc</v>
          </cell>
          <cell r="DG61" t="str">
            <v>Ad Hoc</v>
          </cell>
          <cell r="DH61" t="str">
            <v>Ad Hoc</v>
          </cell>
          <cell r="DI61" t="str">
            <v>Ad Hoc</v>
          </cell>
          <cell r="DJ61" t="str">
            <v>Ad Hoc</v>
          </cell>
          <cell r="DK61" t="str">
            <v>Ad Hoc</v>
          </cell>
          <cell r="DL61" t="str">
            <v>Ad Hoc</v>
          </cell>
          <cell r="DM61" t="str">
            <v>Ad Hoc</v>
          </cell>
          <cell r="DN61" t="str">
            <v>Ad Hoc</v>
          </cell>
          <cell r="DO61" t="str">
            <v>Ad Hoc</v>
          </cell>
          <cell r="DP61" t="str">
            <v>Ad Hoc</v>
          </cell>
          <cell r="DQ61" t="str">
            <v>Ad Hoc</v>
          </cell>
          <cell r="DR61" t="str">
            <v>Ad Hoc</v>
          </cell>
          <cell r="DS61" t="str">
            <v>Ad Hoc</v>
          </cell>
          <cell r="DT61" t="str">
            <v>Ad Hoc</v>
          </cell>
          <cell r="DU61" t="str">
            <v>Ad Hoc</v>
          </cell>
          <cell r="DV61" t="str">
            <v>Ad Hoc</v>
          </cell>
          <cell r="DW61" t="str">
            <v>Ad Hoc</v>
          </cell>
          <cell r="DX61" t="str">
            <v>Ad Hoc</v>
          </cell>
          <cell r="DY61" t="str">
            <v>Ad Hoc</v>
          </cell>
          <cell r="DZ61" t="str">
            <v>Ad Hoc</v>
          </cell>
          <cell r="EA61" t="str">
            <v>Ad Hoc</v>
          </cell>
          <cell r="EB61" t="str">
            <v>Ad Hoc</v>
          </cell>
          <cell r="EC61" t="str">
            <v>Ad Hoc</v>
          </cell>
          <cell r="ED61" t="str">
            <v>Ad Hoc</v>
          </cell>
          <cell r="EE61" t="str">
            <v>Ad Hoc</v>
          </cell>
          <cell r="EF61" t="str">
            <v>Ad Hoc</v>
          </cell>
          <cell r="EG61" t="str">
            <v>Ad Hoc</v>
          </cell>
          <cell r="EH61" t="str">
            <v>Ad Hoc</v>
          </cell>
          <cell r="EI61" t="str">
            <v>Ad Hoc</v>
          </cell>
          <cell r="EJ61" t="str">
            <v>Ad Hoc</v>
          </cell>
          <cell r="EK61" t="str">
            <v>Ad Hoc</v>
          </cell>
          <cell r="EL61" t="str">
            <v>Ad Hoc</v>
          </cell>
          <cell r="EM61" t="str">
            <v>Ad Hoc</v>
          </cell>
          <cell r="EN61" t="str">
            <v>Ad Hoc</v>
          </cell>
          <cell r="EO61" t="str">
            <v>Ad Hoc</v>
          </cell>
        </row>
        <row r="62">
          <cell r="BJ62">
            <v>17</v>
          </cell>
          <cell r="BK62" t="str">
            <v>Ad Hoc</v>
          </cell>
          <cell r="BL62" t="str">
            <v>Ad Hoc</v>
          </cell>
          <cell r="BM62" t="str">
            <v>Ad Hoc</v>
          </cell>
          <cell r="BN62" t="str">
            <v>Ad Hoc</v>
          </cell>
          <cell r="BO62" t="str">
            <v>Ad Hoc</v>
          </cell>
          <cell r="BP62" t="str">
            <v>Ad Hoc</v>
          </cell>
          <cell r="BQ62" t="str">
            <v>Ad Hoc</v>
          </cell>
          <cell r="BR62" t="str">
            <v>Ad Hoc</v>
          </cell>
          <cell r="BS62" t="str">
            <v>Ad Hoc</v>
          </cell>
          <cell r="BT62">
            <v>425</v>
          </cell>
          <cell r="BU62">
            <v>638</v>
          </cell>
          <cell r="BV62">
            <v>956</v>
          </cell>
          <cell r="BW62">
            <v>1275</v>
          </cell>
          <cell r="BX62">
            <v>1700</v>
          </cell>
          <cell r="BY62">
            <v>2550</v>
          </cell>
          <cell r="BZ62">
            <v>3400</v>
          </cell>
          <cell r="CA62">
            <v>5100</v>
          </cell>
          <cell r="CB62">
            <v>7650</v>
          </cell>
          <cell r="CC62">
            <v>10200</v>
          </cell>
          <cell r="CD62">
            <v>15300</v>
          </cell>
          <cell r="CE62">
            <v>20400</v>
          </cell>
          <cell r="CF62">
            <v>30600</v>
          </cell>
          <cell r="CG62">
            <v>40800</v>
          </cell>
          <cell r="CH62">
            <v>61200</v>
          </cell>
          <cell r="CI62" t="str">
            <v>Ad Hoc</v>
          </cell>
          <cell r="CJ62" t="str">
            <v>Ad Hoc</v>
          </cell>
          <cell r="CK62" t="str">
            <v>Ad Hoc</v>
          </cell>
          <cell r="CL62" t="str">
            <v>Ad Hoc</v>
          </cell>
          <cell r="CM62" t="str">
            <v>Ad Hoc</v>
          </cell>
          <cell r="CN62" t="str">
            <v>Ad Hoc</v>
          </cell>
          <cell r="CO62" t="str">
            <v>Ad Hoc</v>
          </cell>
          <cell r="CP62" t="str">
            <v>Ad Hoc</v>
          </cell>
          <cell r="CQ62" t="str">
            <v>Ad Hoc</v>
          </cell>
          <cell r="CR62" t="str">
            <v>Ad Hoc</v>
          </cell>
          <cell r="CS62" t="str">
            <v>Ad Hoc</v>
          </cell>
          <cell r="CT62" t="str">
            <v>Ad Hoc</v>
          </cell>
          <cell r="CU62" t="str">
            <v>Ad Hoc</v>
          </cell>
          <cell r="CV62" t="str">
            <v>Ad Hoc</v>
          </cell>
          <cell r="CW62" t="str">
            <v>Ad Hoc</v>
          </cell>
          <cell r="CX62" t="str">
            <v>Ad Hoc</v>
          </cell>
          <cell r="CY62" t="str">
            <v>Ad Hoc</v>
          </cell>
          <cell r="CZ62" t="str">
            <v>Ad Hoc</v>
          </cell>
          <cell r="DA62" t="str">
            <v>Ad Hoc</v>
          </cell>
          <cell r="DB62" t="str">
            <v>Ad Hoc</v>
          </cell>
          <cell r="DC62" t="str">
            <v>Ad Hoc</v>
          </cell>
          <cell r="DD62" t="str">
            <v>Ad Hoc</v>
          </cell>
          <cell r="DE62" t="str">
            <v>Ad Hoc</v>
          </cell>
          <cell r="DF62" t="str">
            <v>Ad Hoc</v>
          </cell>
          <cell r="DG62" t="str">
            <v>Ad Hoc</v>
          </cell>
          <cell r="DH62" t="str">
            <v>Ad Hoc</v>
          </cell>
          <cell r="DI62" t="str">
            <v>Ad Hoc</v>
          </cell>
          <cell r="DJ62" t="str">
            <v>Ad Hoc</v>
          </cell>
          <cell r="DK62" t="str">
            <v>Ad Hoc</v>
          </cell>
          <cell r="DL62" t="str">
            <v>Ad Hoc</v>
          </cell>
          <cell r="DM62" t="str">
            <v>Ad Hoc</v>
          </cell>
          <cell r="DN62" t="str">
            <v>Ad Hoc</v>
          </cell>
          <cell r="DO62" t="str">
            <v>Ad Hoc</v>
          </cell>
          <cell r="DP62" t="str">
            <v>Ad Hoc</v>
          </cell>
          <cell r="DQ62" t="str">
            <v>Ad Hoc</v>
          </cell>
          <cell r="DR62" t="str">
            <v>Ad Hoc</v>
          </cell>
          <cell r="DS62" t="str">
            <v>Ad Hoc</v>
          </cell>
          <cell r="DT62" t="str">
            <v>Ad Hoc</v>
          </cell>
          <cell r="DU62" t="str">
            <v>Ad Hoc</v>
          </cell>
          <cell r="DV62" t="str">
            <v>Ad Hoc</v>
          </cell>
          <cell r="DW62" t="str">
            <v>Ad Hoc</v>
          </cell>
          <cell r="DX62" t="str">
            <v>Ad Hoc</v>
          </cell>
          <cell r="DY62" t="str">
            <v>Ad Hoc</v>
          </cell>
          <cell r="DZ62" t="str">
            <v>Ad Hoc</v>
          </cell>
          <cell r="EA62" t="str">
            <v>Ad Hoc</v>
          </cell>
          <cell r="EB62" t="str">
            <v>Ad Hoc</v>
          </cell>
          <cell r="EC62" t="str">
            <v>Ad Hoc</v>
          </cell>
          <cell r="ED62" t="str">
            <v>Ad Hoc</v>
          </cell>
          <cell r="EE62" t="str">
            <v>Ad Hoc</v>
          </cell>
          <cell r="EF62" t="str">
            <v>Ad Hoc</v>
          </cell>
          <cell r="EG62" t="str">
            <v>Ad Hoc</v>
          </cell>
          <cell r="EH62" t="str">
            <v>Ad Hoc</v>
          </cell>
          <cell r="EI62" t="str">
            <v>Ad Hoc</v>
          </cell>
          <cell r="EJ62" t="str">
            <v>Ad Hoc</v>
          </cell>
          <cell r="EK62" t="str">
            <v>Ad Hoc</v>
          </cell>
          <cell r="EL62" t="str">
            <v>Ad Hoc</v>
          </cell>
          <cell r="EM62" t="str">
            <v>Ad Hoc</v>
          </cell>
          <cell r="EN62" t="str">
            <v>Ad Hoc</v>
          </cell>
          <cell r="EO62" t="str">
            <v>Ad Hoc</v>
          </cell>
        </row>
        <row r="63">
          <cell r="BJ63">
            <v>18</v>
          </cell>
          <cell r="BK63" t="str">
            <v>Ad Hoc</v>
          </cell>
          <cell r="BL63" t="str">
            <v>Ad Hoc</v>
          </cell>
          <cell r="BM63" t="str">
            <v>Ad Hoc</v>
          </cell>
          <cell r="BN63" t="str">
            <v>Ad Hoc</v>
          </cell>
          <cell r="BO63" t="str">
            <v>Ad Hoc</v>
          </cell>
          <cell r="BP63" t="str">
            <v>Ad Hoc</v>
          </cell>
          <cell r="BQ63" t="str">
            <v>Ad Hoc</v>
          </cell>
          <cell r="BR63" t="str">
            <v>Ad Hoc</v>
          </cell>
          <cell r="BS63" t="str">
            <v>Ad Hoc</v>
          </cell>
          <cell r="BT63" t="str">
            <v>Ad Hoc</v>
          </cell>
          <cell r="BU63">
            <v>450</v>
          </cell>
          <cell r="BV63">
            <v>675</v>
          </cell>
          <cell r="BW63">
            <v>1013</v>
          </cell>
          <cell r="BX63">
            <v>1350</v>
          </cell>
          <cell r="BY63">
            <v>1800</v>
          </cell>
          <cell r="BZ63">
            <v>2700</v>
          </cell>
          <cell r="CA63">
            <v>3600</v>
          </cell>
          <cell r="CB63">
            <v>5400</v>
          </cell>
          <cell r="CC63">
            <v>8100</v>
          </cell>
          <cell r="CD63">
            <v>10800</v>
          </cell>
          <cell r="CE63">
            <v>16200</v>
          </cell>
          <cell r="CF63">
            <v>21600</v>
          </cell>
          <cell r="CG63">
            <v>32400</v>
          </cell>
          <cell r="CH63">
            <v>43200</v>
          </cell>
          <cell r="CI63">
            <v>64800</v>
          </cell>
          <cell r="CJ63" t="str">
            <v>Ad Hoc</v>
          </cell>
          <cell r="CK63" t="str">
            <v>Ad Hoc</v>
          </cell>
          <cell r="CL63" t="str">
            <v>Ad Hoc</v>
          </cell>
          <cell r="CM63" t="str">
            <v>Ad Hoc</v>
          </cell>
          <cell r="CN63" t="str">
            <v>Ad Hoc</v>
          </cell>
          <cell r="CO63" t="str">
            <v>Ad Hoc</v>
          </cell>
          <cell r="CP63" t="str">
            <v>Ad Hoc</v>
          </cell>
          <cell r="CQ63" t="str">
            <v>Ad Hoc</v>
          </cell>
          <cell r="CR63" t="str">
            <v>Ad Hoc</v>
          </cell>
          <cell r="CS63" t="str">
            <v>Ad Hoc</v>
          </cell>
          <cell r="CT63" t="str">
            <v>Ad Hoc</v>
          </cell>
          <cell r="CU63" t="str">
            <v>Ad Hoc</v>
          </cell>
          <cell r="CV63" t="str">
            <v>Ad Hoc</v>
          </cell>
          <cell r="CW63" t="str">
            <v>Ad Hoc</v>
          </cell>
          <cell r="CX63" t="str">
            <v>Ad Hoc</v>
          </cell>
          <cell r="CY63" t="str">
            <v>Ad Hoc</v>
          </cell>
          <cell r="CZ63" t="str">
            <v>Ad Hoc</v>
          </cell>
          <cell r="DA63" t="str">
            <v>Ad Hoc</v>
          </cell>
          <cell r="DB63" t="str">
            <v>Ad Hoc</v>
          </cell>
          <cell r="DC63" t="str">
            <v>Ad Hoc</v>
          </cell>
          <cell r="DD63" t="str">
            <v>Ad Hoc</v>
          </cell>
          <cell r="DE63" t="str">
            <v>Ad Hoc</v>
          </cell>
          <cell r="DF63" t="str">
            <v>Ad Hoc</v>
          </cell>
          <cell r="DG63" t="str">
            <v>Ad Hoc</v>
          </cell>
          <cell r="DH63" t="str">
            <v>Ad Hoc</v>
          </cell>
          <cell r="DI63" t="str">
            <v>Ad Hoc</v>
          </cell>
          <cell r="DJ63" t="str">
            <v>Ad Hoc</v>
          </cell>
          <cell r="DK63" t="str">
            <v>Ad Hoc</v>
          </cell>
          <cell r="DL63" t="str">
            <v>Ad Hoc</v>
          </cell>
          <cell r="DM63" t="str">
            <v>Ad Hoc</v>
          </cell>
          <cell r="DN63" t="str">
            <v>Ad Hoc</v>
          </cell>
          <cell r="DO63" t="str">
            <v>Ad Hoc</v>
          </cell>
          <cell r="DP63" t="str">
            <v>Ad Hoc</v>
          </cell>
          <cell r="DQ63" t="str">
            <v>Ad Hoc</v>
          </cell>
          <cell r="DR63" t="str">
            <v>Ad Hoc</v>
          </cell>
          <cell r="DS63" t="str">
            <v>Ad Hoc</v>
          </cell>
          <cell r="DT63" t="str">
            <v>Ad Hoc</v>
          </cell>
          <cell r="DU63" t="str">
            <v>Ad Hoc</v>
          </cell>
          <cell r="DV63" t="str">
            <v>Ad Hoc</v>
          </cell>
          <cell r="DW63" t="str">
            <v>Ad Hoc</v>
          </cell>
          <cell r="DX63" t="str">
            <v>Ad Hoc</v>
          </cell>
          <cell r="DY63" t="str">
            <v>Ad Hoc</v>
          </cell>
          <cell r="DZ63" t="str">
            <v>Ad Hoc</v>
          </cell>
          <cell r="EA63" t="str">
            <v>Ad Hoc</v>
          </cell>
          <cell r="EB63" t="str">
            <v>Ad Hoc</v>
          </cell>
          <cell r="EC63" t="str">
            <v>Ad Hoc</v>
          </cell>
          <cell r="ED63" t="str">
            <v>Ad Hoc</v>
          </cell>
          <cell r="EE63" t="str">
            <v>Ad Hoc</v>
          </cell>
          <cell r="EF63" t="str">
            <v>Ad Hoc</v>
          </cell>
          <cell r="EG63" t="str">
            <v>Ad Hoc</v>
          </cell>
          <cell r="EH63" t="str">
            <v>Ad Hoc</v>
          </cell>
          <cell r="EI63" t="str">
            <v>Ad Hoc</v>
          </cell>
          <cell r="EJ63" t="str">
            <v>Ad Hoc</v>
          </cell>
          <cell r="EK63" t="str">
            <v>Ad Hoc</v>
          </cell>
          <cell r="EL63" t="str">
            <v>Ad Hoc</v>
          </cell>
          <cell r="EM63" t="str">
            <v>Ad Hoc</v>
          </cell>
          <cell r="EN63" t="str">
            <v>Ad Hoc</v>
          </cell>
          <cell r="EO63" t="str">
            <v>Ad Hoc</v>
          </cell>
        </row>
        <row r="64">
          <cell r="BJ64">
            <v>19</v>
          </cell>
          <cell r="BK64" t="str">
            <v>Ad Hoc</v>
          </cell>
          <cell r="BL64" t="str">
            <v>Ad Hoc</v>
          </cell>
          <cell r="BM64" t="str">
            <v>Ad Hoc</v>
          </cell>
          <cell r="BN64" t="str">
            <v>Ad Hoc</v>
          </cell>
          <cell r="BO64" t="str">
            <v>Ad Hoc</v>
          </cell>
          <cell r="BP64" t="str">
            <v>Ad Hoc</v>
          </cell>
          <cell r="BQ64" t="str">
            <v>Ad Hoc</v>
          </cell>
          <cell r="BR64" t="str">
            <v>Ad Hoc</v>
          </cell>
          <cell r="BS64" t="str">
            <v>Ad Hoc</v>
          </cell>
          <cell r="BT64" t="str">
            <v>Ad Hoc</v>
          </cell>
          <cell r="BU64" t="str">
            <v>Ad Hoc</v>
          </cell>
          <cell r="BV64">
            <v>475</v>
          </cell>
          <cell r="BW64">
            <v>713</v>
          </cell>
          <cell r="BX64">
            <v>1069</v>
          </cell>
          <cell r="BY64">
            <v>1425</v>
          </cell>
          <cell r="BZ64">
            <v>1900</v>
          </cell>
          <cell r="CA64">
            <v>2850</v>
          </cell>
          <cell r="CB64">
            <v>3800</v>
          </cell>
          <cell r="CC64">
            <v>5700</v>
          </cell>
          <cell r="CD64">
            <v>8550</v>
          </cell>
          <cell r="CE64">
            <v>11400</v>
          </cell>
          <cell r="CF64">
            <v>17100</v>
          </cell>
          <cell r="CG64">
            <v>22800</v>
          </cell>
          <cell r="CH64">
            <v>34200</v>
          </cell>
          <cell r="CI64">
            <v>45600</v>
          </cell>
          <cell r="CJ64">
            <v>68400</v>
          </cell>
          <cell r="CK64" t="str">
            <v>Ad Hoc</v>
          </cell>
          <cell r="CL64" t="str">
            <v>Ad Hoc</v>
          </cell>
          <cell r="CM64" t="str">
            <v>Ad Hoc</v>
          </cell>
          <cell r="CN64" t="str">
            <v>Ad Hoc</v>
          </cell>
          <cell r="CO64" t="str">
            <v>Ad Hoc</v>
          </cell>
          <cell r="CP64" t="str">
            <v>Ad Hoc</v>
          </cell>
          <cell r="CQ64" t="str">
            <v>Ad Hoc</v>
          </cell>
          <cell r="CR64" t="str">
            <v>Ad Hoc</v>
          </cell>
          <cell r="CS64" t="str">
            <v>Ad Hoc</v>
          </cell>
          <cell r="CT64" t="str">
            <v>Ad Hoc</v>
          </cell>
          <cell r="CU64" t="str">
            <v>Ad Hoc</v>
          </cell>
          <cell r="CV64" t="str">
            <v>Ad Hoc</v>
          </cell>
          <cell r="CW64" t="str">
            <v>Ad Hoc</v>
          </cell>
          <cell r="CX64" t="str">
            <v>Ad Hoc</v>
          </cell>
          <cell r="CY64" t="str">
            <v>Ad Hoc</v>
          </cell>
          <cell r="CZ64" t="str">
            <v>Ad Hoc</v>
          </cell>
          <cell r="DA64" t="str">
            <v>Ad Hoc</v>
          </cell>
          <cell r="DB64" t="str">
            <v>Ad Hoc</v>
          </cell>
          <cell r="DC64" t="str">
            <v>Ad Hoc</v>
          </cell>
          <cell r="DD64" t="str">
            <v>Ad Hoc</v>
          </cell>
          <cell r="DE64" t="str">
            <v>Ad Hoc</v>
          </cell>
          <cell r="DF64" t="str">
            <v>Ad Hoc</v>
          </cell>
          <cell r="DG64" t="str">
            <v>Ad Hoc</v>
          </cell>
          <cell r="DH64" t="str">
            <v>Ad Hoc</v>
          </cell>
          <cell r="DI64" t="str">
            <v>Ad Hoc</v>
          </cell>
          <cell r="DJ64" t="str">
            <v>Ad Hoc</v>
          </cell>
          <cell r="DK64" t="str">
            <v>Ad Hoc</v>
          </cell>
          <cell r="DL64" t="str">
            <v>Ad Hoc</v>
          </cell>
          <cell r="DM64" t="str">
            <v>Ad Hoc</v>
          </cell>
          <cell r="DN64" t="str">
            <v>Ad Hoc</v>
          </cell>
          <cell r="DO64" t="str">
            <v>Ad Hoc</v>
          </cell>
          <cell r="DP64" t="str">
            <v>Ad Hoc</v>
          </cell>
          <cell r="DQ64" t="str">
            <v>Ad Hoc</v>
          </cell>
          <cell r="DR64" t="str">
            <v>Ad Hoc</v>
          </cell>
          <cell r="DS64" t="str">
            <v>Ad Hoc</v>
          </cell>
          <cell r="DT64" t="str">
            <v>Ad Hoc</v>
          </cell>
          <cell r="DU64" t="str">
            <v>Ad Hoc</v>
          </cell>
          <cell r="DV64" t="str">
            <v>Ad Hoc</v>
          </cell>
          <cell r="DW64" t="str">
            <v>Ad Hoc</v>
          </cell>
          <cell r="DX64" t="str">
            <v>Ad Hoc</v>
          </cell>
          <cell r="DY64" t="str">
            <v>Ad Hoc</v>
          </cell>
          <cell r="DZ64" t="str">
            <v>Ad Hoc</v>
          </cell>
          <cell r="EA64" t="str">
            <v>Ad Hoc</v>
          </cell>
          <cell r="EB64" t="str">
            <v>Ad Hoc</v>
          </cell>
          <cell r="EC64" t="str">
            <v>Ad Hoc</v>
          </cell>
          <cell r="ED64" t="str">
            <v>Ad Hoc</v>
          </cell>
          <cell r="EE64" t="str">
            <v>Ad Hoc</v>
          </cell>
          <cell r="EF64" t="str">
            <v>Ad Hoc</v>
          </cell>
          <cell r="EG64" t="str">
            <v>Ad Hoc</v>
          </cell>
          <cell r="EH64" t="str">
            <v>Ad Hoc</v>
          </cell>
          <cell r="EI64" t="str">
            <v>Ad Hoc</v>
          </cell>
          <cell r="EJ64" t="str">
            <v>Ad Hoc</v>
          </cell>
          <cell r="EK64" t="str">
            <v>Ad Hoc</v>
          </cell>
          <cell r="EL64" t="str">
            <v>Ad Hoc</v>
          </cell>
          <cell r="EM64" t="str">
            <v>Ad Hoc</v>
          </cell>
          <cell r="EN64" t="str">
            <v>Ad Hoc</v>
          </cell>
          <cell r="EO64" t="str">
            <v>Ad Hoc</v>
          </cell>
        </row>
        <row r="65">
          <cell r="BJ65">
            <v>20</v>
          </cell>
          <cell r="BK65" t="str">
            <v>Ad Hoc</v>
          </cell>
          <cell r="BL65" t="str">
            <v>Ad Hoc</v>
          </cell>
          <cell r="BM65" t="str">
            <v>Ad Hoc</v>
          </cell>
          <cell r="BN65" t="str">
            <v>Ad Hoc</v>
          </cell>
          <cell r="BO65" t="str">
            <v>Ad Hoc</v>
          </cell>
          <cell r="BP65" t="str">
            <v>Ad Hoc</v>
          </cell>
          <cell r="BQ65" t="str">
            <v>Ad Hoc</v>
          </cell>
          <cell r="BR65" t="str">
            <v>Ad Hoc</v>
          </cell>
          <cell r="BS65" t="str">
            <v>Ad Hoc</v>
          </cell>
          <cell r="BT65" t="str">
            <v>Ad Hoc</v>
          </cell>
          <cell r="BU65" t="str">
            <v>Ad Hoc</v>
          </cell>
          <cell r="BV65" t="str">
            <v>Ad Hoc</v>
          </cell>
          <cell r="BW65">
            <v>500</v>
          </cell>
          <cell r="BX65">
            <v>750</v>
          </cell>
          <cell r="BY65">
            <v>1126</v>
          </cell>
          <cell r="BZ65">
            <v>1500</v>
          </cell>
          <cell r="CA65">
            <v>2000</v>
          </cell>
          <cell r="CB65">
            <v>3000</v>
          </cell>
          <cell r="CC65">
            <v>4000</v>
          </cell>
          <cell r="CD65">
            <v>6000</v>
          </cell>
          <cell r="CE65">
            <v>8000</v>
          </cell>
          <cell r="CF65">
            <v>12000</v>
          </cell>
          <cell r="CG65">
            <v>16000</v>
          </cell>
          <cell r="CH65">
            <v>24000</v>
          </cell>
          <cell r="CI65">
            <v>32000</v>
          </cell>
          <cell r="CJ65">
            <v>48000</v>
          </cell>
          <cell r="CK65">
            <v>64000</v>
          </cell>
          <cell r="CL65" t="str">
            <v>Ad Hoc</v>
          </cell>
          <cell r="CM65" t="str">
            <v>Ad Hoc</v>
          </cell>
          <cell r="CN65" t="str">
            <v>Ad Hoc</v>
          </cell>
          <cell r="CO65" t="str">
            <v>Ad Hoc</v>
          </cell>
          <cell r="CP65" t="str">
            <v>Ad Hoc</v>
          </cell>
          <cell r="CQ65" t="str">
            <v>Ad Hoc</v>
          </cell>
          <cell r="CR65" t="str">
            <v>Ad Hoc</v>
          </cell>
          <cell r="CS65" t="str">
            <v>Ad Hoc</v>
          </cell>
          <cell r="CT65" t="str">
            <v>Ad Hoc</v>
          </cell>
          <cell r="CU65" t="str">
            <v>Ad Hoc</v>
          </cell>
          <cell r="CV65" t="str">
            <v>Ad Hoc</v>
          </cell>
          <cell r="CW65" t="str">
            <v>Ad Hoc</v>
          </cell>
          <cell r="CX65" t="str">
            <v>Ad Hoc</v>
          </cell>
          <cell r="CY65" t="str">
            <v>Ad Hoc</v>
          </cell>
          <cell r="CZ65" t="str">
            <v>Ad Hoc</v>
          </cell>
          <cell r="DA65" t="str">
            <v>Ad Hoc</v>
          </cell>
          <cell r="DB65" t="str">
            <v>Ad Hoc</v>
          </cell>
          <cell r="DC65" t="str">
            <v>Ad Hoc</v>
          </cell>
          <cell r="DD65" t="str">
            <v>Ad Hoc</v>
          </cell>
          <cell r="DE65" t="str">
            <v>Ad Hoc</v>
          </cell>
          <cell r="DF65" t="str">
            <v>Ad Hoc</v>
          </cell>
          <cell r="DG65" t="str">
            <v>Ad Hoc</v>
          </cell>
          <cell r="DH65" t="str">
            <v>Ad Hoc</v>
          </cell>
          <cell r="DI65" t="str">
            <v>Ad Hoc</v>
          </cell>
          <cell r="DJ65" t="str">
            <v>Ad Hoc</v>
          </cell>
          <cell r="DK65" t="str">
            <v>Ad Hoc</v>
          </cell>
          <cell r="DL65" t="str">
            <v>Ad Hoc</v>
          </cell>
          <cell r="DM65" t="str">
            <v>Ad Hoc</v>
          </cell>
          <cell r="DN65" t="str">
            <v>Ad Hoc</v>
          </cell>
          <cell r="DO65" t="str">
            <v>Ad Hoc</v>
          </cell>
          <cell r="DP65" t="str">
            <v>Ad Hoc</v>
          </cell>
          <cell r="DQ65" t="str">
            <v>Ad Hoc</v>
          </cell>
          <cell r="DR65" t="str">
            <v>Ad Hoc</v>
          </cell>
          <cell r="DS65" t="str">
            <v>Ad Hoc</v>
          </cell>
          <cell r="DT65" t="str">
            <v>Ad Hoc</v>
          </cell>
          <cell r="DU65" t="str">
            <v>Ad Hoc</v>
          </cell>
          <cell r="DV65" t="str">
            <v>Ad Hoc</v>
          </cell>
          <cell r="DW65" t="str">
            <v>Ad Hoc</v>
          </cell>
          <cell r="DX65" t="str">
            <v>Ad Hoc</v>
          </cell>
          <cell r="DY65" t="str">
            <v>Ad Hoc</v>
          </cell>
          <cell r="DZ65" t="str">
            <v>Ad Hoc</v>
          </cell>
          <cell r="EA65" t="str">
            <v>Ad Hoc</v>
          </cell>
          <cell r="EB65" t="str">
            <v>Ad Hoc</v>
          </cell>
          <cell r="EC65" t="str">
            <v>Ad Hoc</v>
          </cell>
          <cell r="ED65" t="str">
            <v>Ad Hoc</v>
          </cell>
          <cell r="EE65" t="str">
            <v>Ad Hoc</v>
          </cell>
          <cell r="EF65" t="str">
            <v>Ad Hoc</v>
          </cell>
          <cell r="EG65" t="str">
            <v>Ad Hoc</v>
          </cell>
          <cell r="EH65" t="str">
            <v>Ad Hoc</v>
          </cell>
          <cell r="EI65" t="str">
            <v>Ad Hoc</v>
          </cell>
          <cell r="EJ65" t="str">
            <v>Ad Hoc</v>
          </cell>
          <cell r="EK65" t="str">
            <v>Ad Hoc</v>
          </cell>
          <cell r="EL65" t="str">
            <v>Ad Hoc</v>
          </cell>
          <cell r="EM65" t="str">
            <v>Ad Hoc</v>
          </cell>
          <cell r="EN65" t="str">
            <v>Ad Hoc</v>
          </cell>
          <cell r="EO65" t="str">
            <v>Ad Hoc</v>
          </cell>
        </row>
        <row r="66">
          <cell r="BJ66">
            <v>21</v>
          </cell>
          <cell r="BK66" t="str">
            <v>Ad Hoc</v>
          </cell>
          <cell r="BL66" t="str">
            <v>Ad Hoc</v>
          </cell>
          <cell r="BM66" t="str">
            <v>Ad Hoc</v>
          </cell>
          <cell r="BN66" t="str">
            <v>Ad Hoc</v>
          </cell>
          <cell r="BO66" t="str">
            <v>Ad Hoc</v>
          </cell>
          <cell r="BP66" t="str">
            <v>Ad Hoc</v>
          </cell>
          <cell r="BQ66" t="str">
            <v>Ad Hoc</v>
          </cell>
          <cell r="BR66" t="str">
            <v>Ad Hoc</v>
          </cell>
          <cell r="BS66" t="str">
            <v>Ad Hoc</v>
          </cell>
          <cell r="BT66" t="str">
            <v>Ad Hoc</v>
          </cell>
          <cell r="BU66" t="str">
            <v>Ad Hoc</v>
          </cell>
          <cell r="BV66" t="str">
            <v>Ad Hoc</v>
          </cell>
          <cell r="BW66" t="str">
            <v>Ad Hoc</v>
          </cell>
          <cell r="BX66">
            <v>525</v>
          </cell>
          <cell r="BY66">
            <v>788</v>
          </cell>
          <cell r="BZ66">
            <v>1050</v>
          </cell>
          <cell r="CA66">
            <v>1576</v>
          </cell>
          <cell r="CB66">
            <v>2100</v>
          </cell>
          <cell r="CC66">
            <v>3152</v>
          </cell>
          <cell r="CD66">
            <v>4200</v>
          </cell>
          <cell r="CE66">
            <v>6304</v>
          </cell>
          <cell r="CF66">
            <v>8400</v>
          </cell>
          <cell r="CG66">
            <v>12608</v>
          </cell>
          <cell r="CH66">
            <v>16800</v>
          </cell>
          <cell r="CI66">
            <v>25216</v>
          </cell>
          <cell r="CJ66">
            <v>33600</v>
          </cell>
          <cell r="CK66">
            <v>50432</v>
          </cell>
          <cell r="CL66">
            <v>67200</v>
          </cell>
          <cell r="CM66" t="str">
            <v>Ad Hoc</v>
          </cell>
          <cell r="CN66" t="str">
            <v>Ad Hoc</v>
          </cell>
          <cell r="CO66" t="str">
            <v>Ad Hoc</v>
          </cell>
          <cell r="CP66" t="str">
            <v>Ad Hoc</v>
          </cell>
          <cell r="CQ66" t="str">
            <v>Ad Hoc</v>
          </cell>
          <cell r="CR66" t="str">
            <v>Ad Hoc</v>
          </cell>
          <cell r="CS66" t="str">
            <v>Ad Hoc</v>
          </cell>
          <cell r="CT66" t="str">
            <v>Ad Hoc</v>
          </cell>
          <cell r="CU66" t="str">
            <v>Ad Hoc</v>
          </cell>
          <cell r="CV66" t="str">
            <v>Ad Hoc</v>
          </cell>
          <cell r="CW66" t="str">
            <v>Ad Hoc</v>
          </cell>
          <cell r="CX66" t="str">
            <v>Ad Hoc</v>
          </cell>
          <cell r="CY66" t="str">
            <v>Ad Hoc</v>
          </cell>
          <cell r="CZ66" t="str">
            <v>Ad Hoc</v>
          </cell>
          <cell r="DA66" t="str">
            <v>Ad Hoc</v>
          </cell>
          <cell r="DB66" t="str">
            <v>Ad Hoc</v>
          </cell>
          <cell r="DC66" t="str">
            <v>Ad Hoc</v>
          </cell>
          <cell r="DD66" t="str">
            <v>Ad Hoc</v>
          </cell>
          <cell r="DE66" t="str">
            <v>Ad Hoc</v>
          </cell>
          <cell r="DF66" t="str">
            <v>Ad Hoc</v>
          </cell>
          <cell r="DG66" t="str">
            <v>Ad Hoc</v>
          </cell>
          <cell r="DH66" t="str">
            <v>Ad Hoc</v>
          </cell>
          <cell r="DI66" t="str">
            <v>Ad Hoc</v>
          </cell>
          <cell r="DJ66" t="str">
            <v>Ad Hoc</v>
          </cell>
          <cell r="DK66" t="str">
            <v>Ad Hoc</v>
          </cell>
          <cell r="DL66" t="str">
            <v>Ad Hoc</v>
          </cell>
          <cell r="DM66" t="str">
            <v>Ad Hoc</v>
          </cell>
          <cell r="DN66" t="str">
            <v>Ad Hoc</v>
          </cell>
          <cell r="DO66" t="str">
            <v>Ad Hoc</v>
          </cell>
          <cell r="DP66" t="str">
            <v>Ad Hoc</v>
          </cell>
          <cell r="DQ66" t="str">
            <v>Ad Hoc</v>
          </cell>
          <cell r="DR66" t="str">
            <v>Ad Hoc</v>
          </cell>
          <cell r="DS66" t="str">
            <v>Ad Hoc</v>
          </cell>
          <cell r="DT66" t="str">
            <v>Ad Hoc</v>
          </cell>
          <cell r="DU66" t="str">
            <v>Ad Hoc</v>
          </cell>
          <cell r="DV66" t="str">
            <v>Ad Hoc</v>
          </cell>
          <cell r="DW66" t="str">
            <v>Ad Hoc</v>
          </cell>
          <cell r="DX66" t="str">
            <v>Ad Hoc</v>
          </cell>
          <cell r="DY66" t="str">
            <v>Ad Hoc</v>
          </cell>
          <cell r="DZ66" t="str">
            <v>Ad Hoc</v>
          </cell>
          <cell r="EA66" t="str">
            <v>Ad Hoc</v>
          </cell>
          <cell r="EB66" t="str">
            <v>Ad Hoc</v>
          </cell>
          <cell r="EC66" t="str">
            <v>Ad Hoc</v>
          </cell>
          <cell r="ED66" t="str">
            <v>Ad Hoc</v>
          </cell>
          <cell r="EE66" t="str">
            <v>Ad Hoc</v>
          </cell>
          <cell r="EF66" t="str">
            <v>Ad Hoc</v>
          </cell>
          <cell r="EG66" t="str">
            <v>Ad Hoc</v>
          </cell>
          <cell r="EH66" t="str">
            <v>Ad Hoc</v>
          </cell>
          <cell r="EI66" t="str">
            <v>Ad Hoc</v>
          </cell>
          <cell r="EJ66" t="str">
            <v>Ad Hoc</v>
          </cell>
          <cell r="EK66" t="str">
            <v>Ad Hoc</v>
          </cell>
          <cell r="EL66" t="str">
            <v>Ad Hoc</v>
          </cell>
          <cell r="EM66" t="str">
            <v>Ad Hoc</v>
          </cell>
          <cell r="EN66" t="str">
            <v>Ad Hoc</v>
          </cell>
          <cell r="EO66" t="str">
            <v>Ad Hoc</v>
          </cell>
        </row>
        <row r="67">
          <cell r="BJ67">
            <v>22</v>
          </cell>
          <cell r="BK67" t="str">
            <v>Ad Hoc</v>
          </cell>
          <cell r="BL67" t="str">
            <v>Ad Hoc</v>
          </cell>
          <cell r="BM67" t="str">
            <v>Ad Hoc</v>
          </cell>
          <cell r="BN67" t="str">
            <v>Ad Hoc</v>
          </cell>
          <cell r="BO67" t="str">
            <v>Ad Hoc</v>
          </cell>
          <cell r="BP67" t="str">
            <v>Ad Hoc</v>
          </cell>
          <cell r="BQ67" t="str">
            <v>Ad Hoc</v>
          </cell>
          <cell r="BR67" t="str">
            <v>Ad Hoc</v>
          </cell>
          <cell r="BS67" t="str">
            <v>Ad Hoc</v>
          </cell>
          <cell r="BT67" t="str">
            <v>Ad Hoc</v>
          </cell>
          <cell r="BU67" t="str">
            <v>Ad Hoc</v>
          </cell>
          <cell r="BV67" t="str">
            <v>Ad Hoc</v>
          </cell>
          <cell r="BW67" t="str">
            <v>Ad Hoc</v>
          </cell>
          <cell r="BX67" t="str">
            <v>Ad Hoc</v>
          </cell>
          <cell r="BY67">
            <v>550</v>
          </cell>
          <cell r="BZ67">
            <v>825</v>
          </cell>
          <cell r="CA67">
            <v>1100</v>
          </cell>
          <cell r="CB67">
            <v>1650</v>
          </cell>
          <cell r="CC67">
            <v>2200</v>
          </cell>
          <cell r="CD67">
            <v>3300</v>
          </cell>
          <cell r="CE67">
            <v>4400</v>
          </cell>
          <cell r="CF67">
            <v>6600</v>
          </cell>
          <cell r="CG67">
            <v>8800</v>
          </cell>
          <cell r="CH67">
            <v>13200</v>
          </cell>
          <cell r="CI67">
            <v>17600</v>
          </cell>
          <cell r="CJ67">
            <v>26400</v>
          </cell>
          <cell r="CK67">
            <v>35200</v>
          </cell>
          <cell r="CL67">
            <v>52800</v>
          </cell>
          <cell r="CM67">
            <v>70400</v>
          </cell>
          <cell r="CN67" t="str">
            <v>Ad Hoc</v>
          </cell>
          <cell r="CO67" t="str">
            <v>Ad Hoc</v>
          </cell>
          <cell r="CP67" t="str">
            <v>Ad Hoc</v>
          </cell>
          <cell r="CQ67" t="str">
            <v>Ad Hoc</v>
          </cell>
          <cell r="CR67" t="str">
            <v>Ad Hoc</v>
          </cell>
          <cell r="CS67" t="str">
            <v>Ad Hoc</v>
          </cell>
          <cell r="CT67" t="str">
            <v>Ad Hoc</v>
          </cell>
          <cell r="CU67" t="str">
            <v>Ad Hoc</v>
          </cell>
          <cell r="CV67" t="str">
            <v>Ad Hoc</v>
          </cell>
          <cell r="CW67" t="str">
            <v>Ad Hoc</v>
          </cell>
          <cell r="CX67" t="str">
            <v>Ad Hoc</v>
          </cell>
          <cell r="CY67" t="str">
            <v>Ad Hoc</v>
          </cell>
          <cell r="CZ67" t="str">
            <v>Ad Hoc</v>
          </cell>
          <cell r="DA67" t="str">
            <v>Ad Hoc</v>
          </cell>
          <cell r="DB67" t="str">
            <v>Ad Hoc</v>
          </cell>
          <cell r="DC67" t="str">
            <v>Ad Hoc</v>
          </cell>
          <cell r="DD67" t="str">
            <v>Ad Hoc</v>
          </cell>
          <cell r="DE67" t="str">
            <v>Ad Hoc</v>
          </cell>
          <cell r="DF67" t="str">
            <v>Ad Hoc</v>
          </cell>
          <cell r="DG67" t="str">
            <v>Ad Hoc</v>
          </cell>
          <cell r="DH67" t="str">
            <v>Ad Hoc</v>
          </cell>
          <cell r="DI67" t="str">
            <v>Ad Hoc</v>
          </cell>
          <cell r="DJ67" t="str">
            <v>Ad Hoc</v>
          </cell>
          <cell r="DK67" t="str">
            <v>Ad Hoc</v>
          </cell>
          <cell r="DL67" t="str">
            <v>Ad Hoc</v>
          </cell>
          <cell r="DM67" t="str">
            <v>Ad Hoc</v>
          </cell>
          <cell r="DN67" t="str">
            <v>Ad Hoc</v>
          </cell>
          <cell r="DO67" t="str">
            <v>Ad Hoc</v>
          </cell>
          <cell r="DP67" t="str">
            <v>Ad Hoc</v>
          </cell>
          <cell r="DQ67" t="str">
            <v>Ad Hoc</v>
          </cell>
          <cell r="DR67" t="str">
            <v>Ad Hoc</v>
          </cell>
          <cell r="DS67" t="str">
            <v>Ad Hoc</v>
          </cell>
          <cell r="DT67" t="str">
            <v>Ad Hoc</v>
          </cell>
          <cell r="DU67" t="str">
            <v>Ad Hoc</v>
          </cell>
          <cell r="DV67" t="str">
            <v>Ad Hoc</v>
          </cell>
          <cell r="DW67" t="str">
            <v>Ad Hoc</v>
          </cell>
          <cell r="DX67" t="str">
            <v>Ad Hoc</v>
          </cell>
          <cell r="DY67" t="str">
            <v>Ad Hoc</v>
          </cell>
          <cell r="DZ67" t="str">
            <v>Ad Hoc</v>
          </cell>
          <cell r="EA67" t="str">
            <v>Ad Hoc</v>
          </cell>
          <cell r="EB67" t="str">
            <v>Ad Hoc</v>
          </cell>
          <cell r="EC67" t="str">
            <v>Ad Hoc</v>
          </cell>
          <cell r="ED67" t="str">
            <v>Ad Hoc</v>
          </cell>
          <cell r="EE67" t="str">
            <v>Ad Hoc</v>
          </cell>
          <cell r="EF67" t="str">
            <v>Ad Hoc</v>
          </cell>
          <cell r="EG67" t="str">
            <v>Ad Hoc</v>
          </cell>
          <cell r="EH67" t="str">
            <v>Ad Hoc</v>
          </cell>
          <cell r="EI67" t="str">
            <v>Ad Hoc</v>
          </cell>
          <cell r="EJ67" t="str">
            <v>Ad Hoc</v>
          </cell>
          <cell r="EK67" t="str">
            <v>Ad Hoc</v>
          </cell>
          <cell r="EL67" t="str">
            <v>Ad Hoc</v>
          </cell>
          <cell r="EM67" t="str">
            <v>Ad Hoc</v>
          </cell>
          <cell r="EN67" t="str">
            <v>Ad Hoc</v>
          </cell>
          <cell r="EO67" t="str">
            <v>Ad Hoc</v>
          </cell>
        </row>
        <row r="68">
          <cell r="BJ68">
            <v>23</v>
          </cell>
          <cell r="BK68" t="str">
            <v>Ad Hoc</v>
          </cell>
          <cell r="BL68" t="str">
            <v>Ad Hoc</v>
          </cell>
          <cell r="BM68" t="str">
            <v>Ad Hoc</v>
          </cell>
          <cell r="BN68" t="str">
            <v>Ad Hoc</v>
          </cell>
          <cell r="BO68" t="str">
            <v>Ad Hoc</v>
          </cell>
          <cell r="BP68" t="str">
            <v>Ad Hoc</v>
          </cell>
          <cell r="BQ68" t="str">
            <v>Ad Hoc</v>
          </cell>
          <cell r="BR68" t="str">
            <v>Ad Hoc</v>
          </cell>
          <cell r="BS68" t="str">
            <v>Ad Hoc</v>
          </cell>
          <cell r="BT68" t="str">
            <v>Ad Hoc</v>
          </cell>
          <cell r="BU68" t="str">
            <v>Ad Hoc</v>
          </cell>
          <cell r="BV68" t="str">
            <v>Ad Hoc</v>
          </cell>
          <cell r="BW68" t="str">
            <v>Ad Hoc</v>
          </cell>
          <cell r="BX68" t="str">
            <v>Ad Hoc</v>
          </cell>
          <cell r="BY68" t="str">
            <v>Ad Hoc</v>
          </cell>
          <cell r="BZ68">
            <v>575</v>
          </cell>
          <cell r="CA68">
            <v>863</v>
          </cell>
          <cell r="CB68">
            <v>1150</v>
          </cell>
          <cell r="CC68">
            <v>1726</v>
          </cell>
          <cell r="CD68">
            <v>2300</v>
          </cell>
          <cell r="CE68">
            <v>3452</v>
          </cell>
          <cell r="CF68">
            <v>4600</v>
          </cell>
          <cell r="CG68">
            <v>6904</v>
          </cell>
          <cell r="CH68">
            <v>9200</v>
          </cell>
          <cell r="CI68">
            <v>13808</v>
          </cell>
          <cell r="CJ68">
            <v>18400</v>
          </cell>
          <cell r="CK68">
            <v>27616</v>
          </cell>
          <cell r="CL68">
            <v>36800</v>
          </cell>
          <cell r="CM68">
            <v>55232</v>
          </cell>
          <cell r="CN68">
            <v>73600</v>
          </cell>
          <cell r="CO68" t="str">
            <v>Ad Hoc</v>
          </cell>
          <cell r="CP68" t="str">
            <v>Ad Hoc</v>
          </cell>
          <cell r="CQ68" t="str">
            <v>Ad Hoc</v>
          </cell>
          <cell r="CR68" t="str">
            <v>Ad Hoc</v>
          </cell>
          <cell r="CS68" t="str">
            <v>Ad Hoc</v>
          </cell>
          <cell r="CT68" t="str">
            <v>Ad Hoc</v>
          </cell>
          <cell r="CU68" t="str">
            <v>Ad Hoc</v>
          </cell>
          <cell r="CV68" t="str">
            <v>Ad Hoc</v>
          </cell>
          <cell r="CW68" t="str">
            <v>Ad Hoc</v>
          </cell>
          <cell r="CX68" t="str">
            <v>Ad Hoc</v>
          </cell>
          <cell r="CY68" t="str">
            <v>Ad Hoc</v>
          </cell>
          <cell r="CZ68" t="str">
            <v>Ad Hoc</v>
          </cell>
          <cell r="DA68" t="str">
            <v>Ad Hoc</v>
          </cell>
          <cell r="DB68" t="str">
            <v>Ad Hoc</v>
          </cell>
          <cell r="DC68" t="str">
            <v>Ad Hoc</v>
          </cell>
          <cell r="DD68" t="str">
            <v>Ad Hoc</v>
          </cell>
          <cell r="DE68" t="str">
            <v>Ad Hoc</v>
          </cell>
          <cell r="DF68" t="str">
            <v>Ad Hoc</v>
          </cell>
          <cell r="DG68" t="str">
            <v>Ad Hoc</v>
          </cell>
          <cell r="DH68" t="str">
            <v>Ad Hoc</v>
          </cell>
          <cell r="DI68" t="str">
            <v>Ad Hoc</v>
          </cell>
          <cell r="DJ68" t="str">
            <v>Ad Hoc</v>
          </cell>
          <cell r="DK68" t="str">
            <v>Ad Hoc</v>
          </cell>
          <cell r="DL68" t="str">
            <v>Ad Hoc</v>
          </cell>
          <cell r="DM68" t="str">
            <v>Ad Hoc</v>
          </cell>
          <cell r="DN68" t="str">
            <v>Ad Hoc</v>
          </cell>
          <cell r="DO68" t="str">
            <v>Ad Hoc</v>
          </cell>
          <cell r="DP68" t="str">
            <v>Ad Hoc</v>
          </cell>
          <cell r="DQ68" t="str">
            <v>Ad Hoc</v>
          </cell>
          <cell r="DR68" t="str">
            <v>Ad Hoc</v>
          </cell>
          <cell r="DS68" t="str">
            <v>Ad Hoc</v>
          </cell>
          <cell r="DT68" t="str">
            <v>Ad Hoc</v>
          </cell>
          <cell r="DU68" t="str">
            <v>Ad Hoc</v>
          </cell>
          <cell r="DV68" t="str">
            <v>Ad Hoc</v>
          </cell>
          <cell r="DW68" t="str">
            <v>Ad Hoc</v>
          </cell>
          <cell r="DX68" t="str">
            <v>Ad Hoc</v>
          </cell>
          <cell r="DY68" t="str">
            <v>Ad Hoc</v>
          </cell>
          <cell r="DZ68" t="str">
            <v>Ad Hoc</v>
          </cell>
          <cell r="EA68" t="str">
            <v>Ad Hoc</v>
          </cell>
          <cell r="EB68" t="str">
            <v>Ad Hoc</v>
          </cell>
          <cell r="EC68" t="str">
            <v>Ad Hoc</v>
          </cell>
          <cell r="ED68" t="str">
            <v>Ad Hoc</v>
          </cell>
          <cell r="EE68" t="str">
            <v>Ad Hoc</v>
          </cell>
          <cell r="EF68" t="str">
            <v>Ad Hoc</v>
          </cell>
          <cell r="EG68" t="str">
            <v>Ad Hoc</v>
          </cell>
          <cell r="EH68" t="str">
            <v>Ad Hoc</v>
          </cell>
          <cell r="EI68" t="str">
            <v>Ad Hoc</v>
          </cell>
          <cell r="EJ68" t="str">
            <v>Ad Hoc</v>
          </cell>
          <cell r="EK68" t="str">
            <v>Ad Hoc</v>
          </cell>
          <cell r="EL68" t="str">
            <v>Ad Hoc</v>
          </cell>
          <cell r="EM68" t="str">
            <v>Ad Hoc</v>
          </cell>
          <cell r="EN68" t="str">
            <v>Ad Hoc</v>
          </cell>
          <cell r="EO68" t="str">
            <v>Ad Hoc</v>
          </cell>
        </row>
        <row r="69">
          <cell r="BJ69">
            <v>24</v>
          </cell>
          <cell r="BK69" t="str">
            <v>Ad Hoc</v>
          </cell>
          <cell r="BL69" t="str">
            <v>Ad Hoc</v>
          </cell>
          <cell r="BM69" t="str">
            <v>Ad Hoc</v>
          </cell>
          <cell r="BN69" t="str">
            <v>Ad Hoc</v>
          </cell>
          <cell r="BO69" t="str">
            <v>Ad Hoc</v>
          </cell>
          <cell r="BP69" t="str">
            <v>Ad Hoc</v>
          </cell>
          <cell r="BQ69" t="str">
            <v>Ad Hoc</v>
          </cell>
          <cell r="BR69" t="str">
            <v>Ad Hoc</v>
          </cell>
          <cell r="BS69" t="str">
            <v>Ad Hoc</v>
          </cell>
          <cell r="BT69" t="str">
            <v>Ad Hoc</v>
          </cell>
          <cell r="BU69" t="str">
            <v>Ad Hoc</v>
          </cell>
          <cell r="BV69" t="str">
            <v>Ad Hoc</v>
          </cell>
          <cell r="BW69" t="str">
            <v>Ad Hoc</v>
          </cell>
          <cell r="BX69" t="str">
            <v>Ad Hoc</v>
          </cell>
          <cell r="BY69" t="str">
            <v>Ad Hoc</v>
          </cell>
          <cell r="BZ69" t="str">
            <v>Ad Hoc</v>
          </cell>
          <cell r="CA69">
            <v>600</v>
          </cell>
          <cell r="CB69">
            <v>900</v>
          </cell>
          <cell r="CC69">
            <v>1200</v>
          </cell>
          <cell r="CD69">
            <v>1800</v>
          </cell>
          <cell r="CE69">
            <v>2400</v>
          </cell>
          <cell r="CF69">
            <v>3600</v>
          </cell>
          <cell r="CG69">
            <v>4800</v>
          </cell>
          <cell r="CH69">
            <v>7200</v>
          </cell>
          <cell r="CI69">
            <v>9600</v>
          </cell>
          <cell r="CJ69">
            <v>14400</v>
          </cell>
          <cell r="CK69">
            <v>19200</v>
          </cell>
          <cell r="CL69">
            <v>28800</v>
          </cell>
          <cell r="CM69">
            <v>38400</v>
          </cell>
          <cell r="CN69">
            <v>57600</v>
          </cell>
          <cell r="CO69">
            <v>76800</v>
          </cell>
          <cell r="CP69" t="str">
            <v>Ad Hoc</v>
          </cell>
          <cell r="CQ69" t="str">
            <v>Ad Hoc</v>
          </cell>
          <cell r="CR69" t="str">
            <v>Ad Hoc</v>
          </cell>
          <cell r="CS69" t="str">
            <v>Ad Hoc</v>
          </cell>
          <cell r="CT69" t="str">
            <v>Ad Hoc</v>
          </cell>
          <cell r="CU69" t="str">
            <v>Ad Hoc</v>
          </cell>
          <cell r="CV69" t="str">
            <v>Ad Hoc</v>
          </cell>
          <cell r="CW69" t="str">
            <v>Ad Hoc</v>
          </cell>
          <cell r="CX69" t="str">
            <v>Ad Hoc</v>
          </cell>
          <cell r="CY69" t="str">
            <v>Ad Hoc</v>
          </cell>
          <cell r="CZ69" t="str">
            <v>Ad Hoc</v>
          </cell>
          <cell r="DA69" t="str">
            <v>Ad Hoc</v>
          </cell>
          <cell r="DB69" t="str">
            <v>Ad Hoc</v>
          </cell>
          <cell r="DC69" t="str">
            <v>Ad Hoc</v>
          </cell>
          <cell r="DD69" t="str">
            <v>Ad Hoc</v>
          </cell>
          <cell r="DE69" t="str">
            <v>Ad Hoc</v>
          </cell>
          <cell r="DF69" t="str">
            <v>Ad Hoc</v>
          </cell>
          <cell r="DG69" t="str">
            <v>Ad Hoc</v>
          </cell>
          <cell r="DH69" t="str">
            <v>Ad Hoc</v>
          </cell>
          <cell r="DI69" t="str">
            <v>Ad Hoc</v>
          </cell>
          <cell r="DJ69" t="str">
            <v>Ad Hoc</v>
          </cell>
          <cell r="DK69" t="str">
            <v>Ad Hoc</v>
          </cell>
          <cell r="DL69" t="str">
            <v>Ad Hoc</v>
          </cell>
          <cell r="DM69" t="str">
            <v>Ad Hoc</v>
          </cell>
          <cell r="DN69" t="str">
            <v>Ad Hoc</v>
          </cell>
          <cell r="DO69" t="str">
            <v>Ad Hoc</v>
          </cell>
          <cell r="DP69" t="str">
            <v>Ad Hoc</v>
          </cell>
          <cell r="DQ69" t="str">
            <v>Ad Hoc</v>
          </cell>
          <cell r="DR69" t="str">
            <v>Ad Hoc</v>
          </cell>
          <cell r="DS69" t="str">
            <v>Ad Hoc</v>
          </cell>
          <cell r="DT69" t="str">
            <v>Ad Hoc</v>
          </cell>
          <cell r="DU69" t="str">
            <v>Ad Hoc</v>
          </cell>
          <cell r="DV69" t="str">
            <v>Ad Hoc</v>
          </cell>
          <cell r="DW69" t="str">
            <v>Ad Hoc</v>
          </cell>
          <cell r="DX69" t="str">
            <v>Ad Hoc</v>
          </cell>
          <cell r="DY69" t="str">
            <v>Ad Hoc</v>
          </cell>
          <cell r="DZ69" t="str">
            <v>Ad Hoc</v>
          </cell>
          <cell r="EA69" t="str">
            <v>Ad Hoc</v>
          </cell>
          <cell r="EB69" t="str">
            <v>Ad Hoc</v>
          </cell>
          <cell r="EC69" t="str">
            <v>Ad Hoc</v>
          </cell>
          <cell r="ED69" t="str">
            <v>Ad Hoc</v>
          </cell>
          <cell r="EE69" t="str">
            <v>Ad Hoc</v>
          </cell>
          <cell r="EF69" t="str">
            <v>Ad Hoc</v>
          </cell>
          <cell r="EG69" t="str">
            <v>Ad Hoc</v>
          </cell>
          <cell r="EH69" t="str">
            <v>Ad Hoc</v>
          </cell>
          <cell r="EI69" t="str">
            <v>Ad Hoc</v>
          </cell>
          <cell r="EJ69" t="str">
            <v>Ad Hoc</v>
          </cell>
          <cell r="EK69" t="str">
            <v>Ad Hoc</v>
          </cell>
          <cell r="EL69" t="str">
            <v>Ad Hoc</v>
          </cell>
          <cell r="EM69" t="str">
            <v>Ad Hoc</v>
          </cell>
          <cell r="EN69" t="str">
            <v>Ad Hoc</v>
          </cell>
          <cell r="EO69" t="str">
            <v>Ad Hoc</v>
          </cell>
        </row>
        <row r="70">
          <cell r="BJ70">
            <v>25</v>
          </cell>
          <cell r="BK70" t="str">
            <v>Ad Hoc</v>
          </cell>
          <cell r="BL70" t="str">
            <v>Ad Hoc</v>
          </cell>
          <cell r="BM70" t="str">
            <v>Ad Hoc</v>
          </cell>
          <cell r="BN70" t="str">
            <v>Ad Hoc</v>
          </cell>
          <cell r="BO70" t="str">
            <v>Ad Hoc</v>
          </cell>
          <cell r="BP70" t="str">
            <v>Ad Hoc</v>
          </cell>
          <cell r="BQ70" t="str">
            <v>Ad Hoc</v>
          </cell>
          <cell r="BR70" t="str">
            <v>Ad Hoc</v>
          </cell>
          <cell r="BS70" t="str">
            <v>Ad Hoc</v>
          </cell>
          <cell r="BT70" t="str">
            <v>Ad Hoc</v>
          </cell>
          <cell r="BU70" t="str">
            <v>Ad Hoc</v>
          </cell>
          <cell r="BV70" t="str">
            <v>Ad Hoc</v>
          </cell>
          <cell r="BW70" t="str">
            <v>Ad Hoc</v>
          </cell>
          <cell r="BX70" t="str">
            <v>Ad Hoc</v>
          </cell>
          <cell r="BY70" t="str">
            <v>Ad Hoc</v>
          </cell>
          <cell r="BZ70" t="str">
            <v>Ad Hoc</v>
          </cell>
          <cell r="CA70" t="str">
            <v>Ad Hoc</v>
          </cell>
          <cell r="CB70">
            <v>625</v>
          </cell>
          <cell r="CC70">
            <v>938</v>
          </cell>
          <cell r="CD70">
            <v>1250</v>
          </cell>
          <cell r="CE70">
            <v>1876</v>
          </cell>
          <cell r="CF70">
            <v>2500</v>
          </cell>
          <cell r="CG70">
            <v>3752</v>
          </cell>
          <cell r="CH70">
            <v>5000</v>
          </cell>
          <cell r="CI70">
            <v>7504</v>
          </cell>
          <cell r="CJ70">
            <v>10000</v>
          </cell>
          <cell r="CK70">
            <v>15008</v>
          </cell>
          <cell r="CL70">
            <v>20000</v>
          </cell>
          <cell r="CM70">
            <v>30016</v>
          </cell>
          <cell r="CN70">
            <v>40000</v>
          </cell>
          <cell r="CO70">
            <v>60032</v>
          </cell>
          <cell r="CP70">
            <v>80000</v>
          </cell>
          <cell r="CQ70" t="str">
            <v>Ad Hoc</v>
          </cell>
          <cell r="CR70" t="str">
            <v>Ad Hoc</v>
          </cell>
          <cell r="CS70" t="str">
            <v>Ad Hoc</v>
          </cell>
          <cell r="CT70" t="str">
            <v>Ad Hoc</v>
          </cell>
          <cell r="CU70" t="str">
            <v>Ad Hoc</v>
          </cell>
          <cell r="CV70" t="str">
            <v>Ad Hoc</v>
          </cell>
          <cell r="CW70" t="str">
            <v>Ad Hoc</v>
          </cell>
          <cell r="CX70" t="str">
            <v>Ad Hoc</v>
          </cell>
          <cell r="CY70" t="str">
            <v>Ad Hoc</v>
          </cell>
          <cell r="CZ70" t="str">
            <v>Ad Hoc</v>
          </cell>
          <cell r="DA70" t="str">
            <v>Ad Hoc</v>
          </cell>
          <cell r="DB70" t="str">
            <v>Ad Hoc</v>
          </cell>
          <cell r="DC70" t="str">
            <v>Ad Hoc</v>
          </cell>
          <cell r="DD70" t="str">
            <v>Ad Hoc</v>
          </cell>
          <cell r="DE70" t="str">
            <v>Ad Hoc</v>
          </cell>
          <cell r="DF70" t="str">
            <v>Ad Hoc</v>
          </cell>
          <cell r="DG70" t="str">
            <v>Ad Hoc</v>
          </cell>
          <cell r="DH70" t="str">
            <v>Ad Hoc</v>
          </cell>
          <cell r="DI70" t="str">
            <v>Ad Hoc</v>
          </cell>
          <cell r="DJ70" t="str">
            <v>Ad Hoc</v>
          </cell>
          <cell r="DK70" t="str">
            <v>Ad Hoc</v>
          </cell>
          <cell r="DL70" t="str">
            <v>Ad Hoc</v>
          </cell>
          <cell r="DM70" t="str">
            <v>Ad Hoc</v>
          </cell>
          <cell r="DN70" t="str">
            <v>Ad Hoc</v>
          </cell>
          <cell r="DO70" t="str">
            <v>Ad Hoc</v>
          </cell>
          <cell r="DP70" t="str">
            <v>Ad Hoc</v>
          </cell>
          <cell r="DQ70" t="str">
            <v>Ad Hoc</v>
          </cell>
          <cell r="DR70" t="str">
            <v>Ad Hoc</v>
          </cell>
          <cell r="DS70" t="str">
            <v>Ad Hoc</v>
          </cell>
          <cell r="DT70" t="str">
            <v>Ad Hoc</v>
          </cell>
          <cell r="DU70" t="str">
            <v>Ad Hoc</v>
          </cell>
          <cell r="DV70" t="str">
            <v>Ad Hoc</v>
          </cell>
          <cell r="DW70" t="str">
            <v>Ad Hoc</v>
          </cell>
          <cell r="DX70" t="str">
            <v>Ad Hoc</v>
          </cell>
          <cell r="DY70" t="str">
            <v>Ad Hoc</v>
          </cell>
          <cell r="DZ70" t="str">
            <v>Ad Hoc</v>
          </cell>
          <cell r="EA70" t="str">
            <v>Ad Hoc</v>
          </cell>
          <cell r="EB70" t="str">
            <v>Ad Hoc</v>
          </cell>
          <cell r="EC70" t="str">
            <v>Ad Hoc</v>
          </cell>
          <cell r="ED70" t="str">
            <v>Ad Hoc</v>
          </cell>
          <cell r="EE70" t="str">
            <v>Ad Hoc</v>
          </cell>
          <cell r="EF70" t="str">
            <v>Ad Hoc</v>
          </cell>
          <cell r="EG70" t="str">
            <v>Ad Hoc</v>
          </cell>
          <cell r="EH70" t="str">
            <v>Ad Hoc</v>
          </cell>
          <cell r="EI70" t="str">
            <v>Ad Hoc</v>
          </cell>
          <cell r="EJ70" t="str">
            <v>Ad Hoc</v>
          </cell>
          <cell r="EK70" t="str">
            <v>Ad Hoc</v>
          </cell>
          <cell r="EL70" t="str">
            <v>Ad Hoc</v>
          </cell>
          <cell r="EM70" t="str">
            <v>Ad Hoc</v>
          </cell>
          <cell r="EN70" t="str">
            <v>Ad Hoc</v>
          </cell>
          <cell r="EO70" t="str">
            <v>Ad Hoc</v>
          </cell>
        </row>
        <row r="71">
          <cell r="BJ71">
            <v>26</v>
          </cell>
          <cell r="BK71" t="str">
            <v>Ad Hoc</v>
          </cell>
          <cell r="BL71" t="str">
            <v>Ad Hoc</v>
          </cell>
          <cell r="BM71" t="str">
            <v>Ad Hoc</v>
          </cell>
          <cell r="BN71" t="str">
            <v>Ad Hoc</v>
          </cell>
          <cell r="BO71" t="str">
            <v>Ad Hoc</v>
          </cell>
          <cell r="BP71" t="str">
            <v>Ad Hoc</v>
          </cell>
          <cell r="BQ71" t="str">
            <v>Ad Hoc</v>
          </cell>
          <cell r="BR71" t="str">
            <v>Ad Hoc</v>
          </cell>
          <cell r="BS71" t="str">
            <v>Ad Hoc</v>
          </cell>
          <cell r="BT71" t="str">
            <v>Ad Hoc</v>
          </cell>
          <cell r="BU71" t="str">
            <v>Ad Hoc</v>
          </cell>
          <cell r="BV71" t="str">
            <v>Ad Hoc</v>
          </cell>
          <cell r="BW71" t="str">
            <v>Ad Hoc</v>
          </cell>
          <cell r="BX71" t="str">
            <v>Ad Hoc</v>
          </cell>
          <cell r="BY71" t="str">
            <v>Ad Hoc</v>
          </cell>
          <cell r="BZ71" t="str">
            <v>Ad Hoc</v>
          </cell>
          <cell r="CA71" t="str">
            <v>Ad Hoc</v>
          </cell>
          <cell r="CB71" t="str">
            <v>Ad Hoc</v>
          </cell>
          <cell r="CC71">
            <v>650</v>
          </cell>
          <cell r="CD71">
            <v>975</v>
          </cell>
          <cell r="CE71">
            <v>1300</v>
          </cell>
          <cell r="CF71">
            <v>1950</v>
          </cell>
          <cell r="CG71">
            <v>2600</v>
          </cell>
          <cell r="CH71">
            <v>3900</v>
          </cell>
          <cell r="CI71">
            <v>5200</v>
          </cell>
          <cell r="CJ71">
            <v>7800</v>
          </cell>
          <cell r="CK71">
            <v>10400</v>
          </cell>
          <cell r="CL71">
            <v>15600</v>
          </cell>
          <cell r="CM71">
            <v>20800</v>
          </cell>
          <cell r="CN71">
            <v>31200</v>
          </cell>
          <cell r="CO71">
            <v>41600</v>
          </cell>
          <cell r="CP71">
            <v>62400</v>
          </cell>
          <cell r="CQ71">
            <v>83200</v>
          </cell>
          <cell r="CR71" t="str">
            <v>Ad Hoc</v>
          </cell>
          <cell r="CS71" t="str">
            <v>Ad Hoc</v>
          </cell>
          <cell r="CT71" t="str">
            <v>Ad Hoc</v>
          </cell>
          <cell r="CU71" t="str">
            <v>Ad Hoc</v>
          </cell>
          <cell r="CV71" t="str">
            <v>Ad Hoc</v>
          </cell>
          <cell r="CW71" t="str">
            <v>Ad Hoc</v>
          </cell>
          <cell r="CX71" t="str">
            <v>Ad Hoc</v>
          </cell>
          <cell r="CY71" t="str">
            <v>Ad Hoc</v>
          </cell>
          <cell r="CZ71" t="str">
            <v>Ad Hoc</v>
          </cell>
          <cell r="DA71" t="str">
            <v>Ad Hoc</v>
          </cell>
          <cell r="DB71" t="str">
            <v>Ad Hoc</v>
          </cell>
          <cell r="DC71" t="str">
            <v>Ad Hoc</v>
          </cell>
          <cell r="DD71" t="str">
            <v>Ad Hoc</v>
          </cell>
          <cell r="DE71" t="str">
            <v>Ad Hoc</v>
          </cell>
          <cell r="DF71" t="str">
            <v>Ad Hoc</v>
          </cell>
          <cell r="DG71" t="str">
            <v>Ad Hoc</v>
          </cell>
          <cell r="DH71" t="str">
            <v>Ad Hoc</v>
          </cell>
          <cell r="DI71" t="str">
            <v>Ad Hoc</v>
          </cell>
          <cell r="DJ71" t="str">
            <v>Ad Hoc</v>
          </cell>
          <cell r="DK71" t="str">
            <v>Ad Hoc</v>
          </cell>
          <cell r="DL71" t="str">
            <v>Ad Hoc</v>
          </cell>
          <cell r="DM71" t="str">
            <v>Ad Hoc</v>
          </cell>
          <cell r="DN71" t="str">
            <v>Ad Hoc</v>
          </cell>
          <cell r="DO71" t="str">
            <v>Ad Hoc</v>
          </cell>
          <cell r="DP71" t="str">
            <v>Ad Hoc</v>
          </cell>
          <cell r="DQ71" t="str">
            <v>Ad Hoc</v>
          </cell>
          <cell r="DR71" t="str">
            <v>Ad Hoc</v>
          </cell>
          <cell r="DS71" t="str">
            <v>Ad Hoc</v>
          </cell>
          <cell r="DT71" t="str">
            <v>Ad Hoc</v>
          </cell>
          <cell r="DU71" t="str">
            <v>Ad Hoc</v>
          </cell>
          <cell r="DV71" t="str">
            <v>Ad Hoc</v>
          </cell>
          <cell r="DW71" t="str">
            <v>Ad Hoc</v>
          </cell>
          <cell r="DX71" t="str">
            <v>Ad Hoc</v>
          </cell>
          <cell r="DY71" t="str">
            <v>Ad Hoc</v>
          </cell>
          <cell r="DZ71" t="str">
            <v>Ad Hoc</v>
          </cell>
          <cell r="EA71" t="str">
            <v>Ad Hoc</v>
          </cell>
          <cell r="EB71" t="str">
            <v>Ad Hoc</v>
          </cell>
          <cell r="EC71" t="str">
            <v>Ad Hoc</v>
          </cell>
          <cell r="ED71" t="str">
            <v>Ad Hoc</v>
          </cell>
          <cell r="EE71" t="str">
            <v>Ad Hoc</v>
          </cell>
          <cell r="EF71" t="str">
            <v>Ad Hoc</v>
          </cell>
          <cell r="EG71" t="str">
            <v>Ad Hoc</v>
          </cell>
          <cell r="EH71" t="str">
            <v>Ad Hoc</v>
          </cell>
          <cell r="EI71" t="str">
            <v>Ad Hoc</v>
          </cell>
          <cell r="EJ71" t="str">
            <v>Ad Hoc</v>
          </cell>
          <cell r="EK71" t="str">
            <v>Ad Hoc</v>
          </cell>
          <cell r="EL71" t="str">
            <v>Ad Hoc</v>
          </cell>
          <cell r="EM71" t="str">
            <v>Ad Hoc</v>
          </cell>
          <cell r="EN71" t="str">
            <v>Ad Hoc</v>
          </cell>
          <cell r="EO71" t="str">
            <v>Ad Hoc</v>
          </cell>
        </row>
        <row r="72">
          <cell r="BJ72">
            <v>27</v>
          </cell>
          <cell r="BK72" t="str">
            <v>Ad Hoc</v>
          </cell>
          <cell r="BL72" t="str">
            <v>Ad Hoc</v>
          </cell>
          <cell r="BM72" t="str">
            <v>Ad Hoc</v>
          </cell>
          <cell r="BN72" t="str">
            <v>Ad Hoc</v>
          </cell>
          <cell r="BO72" t="str">
            <v>Ad Hoc</v>
          </cell>
          <cell r="BP72" t="str">
            <v>Ad Hoc</v>
          </cell>
          <cell r="BQ72" t="str">
            <v>Ad Hoc</v>
          </cell>
          <cell r="BR72" t="str">
            <v>Ad Hoc</v>
          </cell>
          <cell r="BS72" t="str">
            <v>Ad Hoc</v>
          </cell>
          <cell r="BT72" t="str">
            <v>Ad Hoc</v>
          </cell>
          <cell r="BU72" t="str">
            <v>Ad Hoc</v>
          </cell>
          <cell r="BV72" t="str">
            <v>Ad Hoc</v>
          </cell>
          <cell r="BW72" t="str">
            <v>Ad Hoc</v>
          </cell>
          <cell r="BX72" t="str">
            <v>Ad Hoc</v>
          </cell>
          <cell r="BY72" t="str">
            <v>Ad Hoc</v>
          </cell>
          <cell r="BZ72" t="str">
            <v>Ad Hoc</v>
          </cell>
          <cell r="CA72" t="str">
            <v>Ad Hoc</v>
          </cell>
          <cell r="CB72" t="str">
            <v>Ad Hoc</v>
          </cell>
          <cell r="CC72" t="str">
            <v>Ad Hoc</v>
          </cell>
          <cell r="CD72">
            <v>675</v>
          </cell>
          <cell r="CE72">
            <v>1013</v>
          </cell>
          <cell r="CF72">
            <v>1350</v>
          </cell>
          <cell r="CG72">
            <v>2026</v>
          </cell>
          <cell r="CH72">
            <v>2700</v>
          </cell>
          <cell r="CI72">
            <v>4052</v>
          </cell>
          <cell r="CJ72">
            <v>5400</v>
          </cell>
          <cell r="CK72">
            <v>8104</v>
          </cell>
          <cell r="CL72">
            <v>10800</v>
          </cell>
          <cell r="CM72">
            <v>16208</v>
          </cell>
          <cell r="CN72">
            <v>21600</v>
          </cell>
          <cell r="CO72">
            <v>32416</v>
          </cell>
          <cell r="CP72">
            <v>43200</v>
          </cell>
          <cell r="CQ72">
            <v>64832</v>
          </cell>
          <cell r="CR72">
            <v>86400</v>
          </cell>
          <cell r="CS72" t="str">
            <v>Ad Hoc</v>
          </cell>
          <cell r="CT72" t="str">
            <v>Ad Hoc</v>
          </cell>
          <cell r="CU72" t="str">
            <v>Ad Hoc</v>
          </cell>
          <cell r="CV72" t="str">
            <v>Ad Hoc</v>
          </cell>
          <cell r="CW72" t="str">
            <v>Ad Hoc</v>
          </cell>
          <cell r="CX72" t="str">
            <v>Ad Hoc</v>
          </cell>
          <cell r="CY72" t="str">
            <v>Ad Hoc</v>
          </cell>
          <cell r="CZ72" t="str">
            <v>Ad Hoc</v>
          </cell>
          <cell r="DA72" t="str">
            <v>Ad Hoc</v>
          </cell>
          <cell r="DB72" t="str">
            <v>Ad Hoc</v>
          </cell>
          <cell r="DC72" t="str">
            <v>Ad Hoc</v>
          </cell>
          <cell r="DD72" t="str">
            <v>Ad Hoc</v>
          </cell>
          <cell r="DE72" t="str">
            <v>Ad Hoc</v>
          </cell>
          <cell r="DF72" t="str">
            <v>Ad Hoc</v>
          </cell>
          <cell r="DG72" t="str">
            <v>Ad Hoc</v>
          </cell>
          <cell r="DH72" t="str">
            <v>Ad Hoc</v>
          </cell>
          <cell r="DI72" t="str">
            <v>Ad Hoc</v>
          </cell>
          <cell r="DJ72" t="str">
            <v>Ad Hoc</v>
          </cell>
          <cell r="DK72" t="str">
            <v>Ad Hoc</v>
          </cell>
          <cell r="DL72" t="str">
            <v>Ad Hoc</v>
          </cell>
          <cell r="DM72" t="str">
            <v>Ad Hoc</v>
          </cell>
          <cell r="DN72" t="str">
            <v>Ad Hoc</v>
          </cell>
          <cell r="DO72" t="str">
            <v>Ad Hoc</v>
          </cell>
          <cell r="DP72" t="str">
            <v>Ad Hoc</v>
          </cell>
          <cell r="DQ72" t="str">
            <v>Ad Hoc</v>
          </cell>
          <cell r="DR72" t="str">
            <v>Ad Hoc</v>
          </cell>
          <cell r="DS72" t="str">
            <v>Ad Hoc</v>
          </cell>
          <cell r="DT72" t="str">
            <v>Ad Hoc</v>
          </cell>
          <cell r="DU72" t="str">
            <v>Ad Hoc</v>
          </cell>
          <cell r="DV72" t="str">
            <v>Ad Hoc</v>
          </cell>
          <cell r="DW72" t="str">
            <v>Ad Hoc</v>
          </cell>
          <cell r="DX72" t="str">
            <v>Ad Hoc</v>
          </cell>
          <cell r="DY72" t="str">
            <v>Ad Hoc</v>
          </cell>
          <cell r="DZ72" t="str">
            <v>Ad Hoc</v>
          </cell>
          <cell r="EA72" t="str">
            <v>Ad Hoc</v>
          </cell>
          <cell r="EB72" t="str">
            <v>Ad Hoc</v>
          </cell>
          <cell r="EC72" t="str">
            <v>Ad Hoc</v>
          </cell>
          <cell r="ED72" t="str">
            <v>Ad Hoc</v>
          </cell>
          <cell r="EE72" t="str">
            <v>Ad Hoc</v>
          </cell>
          <cell r="EF72" t="str">
            <v>Ad Hoc</v>
          </cell>
          <cell r="EG72" t="str">
            <v>Ad Hoc</v>
          </cell>
          <cell r="EH72" t="str">
            <v>Ad Hoc</v>
          </cell>
          <cell r="EI72" t="str">
            <v>Ad Hoc</v>
          </cell>
          <cell r="EJ72" t="str">
            <v>Ad Hoc</v>
          </cell>
          <cell r="EK72" t="str">
            <v>Ad Hoc</v>
          </cell>
          <cell r="EL72" t="str">
            <v>Ad Hoc</v>
          </cell>
          <cell r="EM72" t="str">
            <v>Ad Hoc</v>
          </cell>
          <cell r="EN72" t="str">
            <v>Ad Hoc</v>
          </cell>
          <cell r="EO72" t="str">
            <v>Ad Hoc</v>
          </cell>
        </row>
        <row r="73">
          <cell r="BJ73">
            <v>28</v>
          </cell>
          <cell r="BK73" t="str">
            <v>Ad Hoc</v>
          </cell>
          <cell r="BL73" t="str">
            <v>Ad Hoc</v>
          </cell>
          <cell r="BM73" t="str">
            <v>Ad Hoc</v>
          </cell>
          <cell r="BN73" t="str">
            <v>Ad Hoc</v>
          </cell>
          <cell r="BO73" t="str">
            <v>Ad Hoc</v>
          </cell>
          <cell r="BP73" t="str">
            <v>Ad Hoc</v>
          </cell>
          <cell r="BQ73" t="str">
            <v>Ad Hoc</v>
          </cell>
          <cell r="BR73" t="str">
            <v>Ad Hoc</v>
          </cell>
          <cell r="BS73" t="str">
            <v>Ad Hoc</v>
          </cell>
          <cell r="BT73" t="str">
            <v>Ad Hoc</v>
          </cell>
          <cell r="BU73" t="str">
            <v>Ad Hoc</v>
          </cell>
          <cell r="BV73" t="str">
            <v>Ad Hoc</v>
          </cell>
          <cell r="BW73" t="str">
            <v>Ad Hoc</v>
          </cell>
          <cell r="BX73" t="str">
            <v>Ad Hoc</v>
          </cell>
          <cell r="BY73" t="str">
            <v>Ad Hoc</v>
          </cell>
          <cell r="BZ73" t="str">
            <v>Ad Hoc</v>
          </cell>
          <cell r="CA73" t="str">
            <v>Ad Hoc</v>
          </cell>
          <cell r="CB73" t="str">
            <v>Ad Hoc</v>
          </cell>
          <cell r="CC73" t="str">
            <v>Ad Hoc</v>
          </cell>
          <cell r="CD73" t="str">
            <v>Ad Hoc</v>
          </cell>
          <cell r="CE73">
            <v>700</v>
          </cell>
          <cell r="CF73">
            <v>1050</v>
          </cell>
          <cell r="CG73">
            <v>1400</v>
          </cell>
          <cell r="CH73">
            <v>2100</v>
          </cell>
          <cell r="CI73">
            <v>2800</v>
          </cell>
          <cell r="CJ73">
            <v>4200</v>
          </cell>
          <cell r="CK73">
            <v>5600</v>
          </cell>
          <cell r="CL73">
            <v>8400</v>
          </cell>
          <cell r="CM73">
            <v>11200</v>
          </cell>
          <cell r="CN73">
            <v>16800</v>
          </cell>
          <cell r="CO73">
            <v>22400</v>
          </cell>
          <cell r="CP73">
            <v>33600</v>
          </cell>
          <cell r="CQ73">
            <v>44800</v>
          </cell>
          <cell r="CR73">
            <v>67200</v>
          </cell>
          <cell r="CS73">
            <v>89600</v>
          </cell>
          <cell r="CT73" t="str">
            <v>Ad Hoc</v>
          </cell>
          <cell r="CU73" t="str">
            <v>Ad Hoc</v>
          </cell>
          <cell r="CV73" t="str">
            <v>Ad Hoc</v>
          </cell>
          <cell r="CW73" t="str">
            <v>Ad Hoc</v>
          </cell>
          <cell r="CX73" t="str">
            <v>Ad Hoc</v>
          </cell>
          <cell r="CY73" t="str">
            <v>Ad Hoc</v>
          </cell>
          <cell r="CZ73" t="str">
            <v>Ad Hoc</v>
          </cell>
          <cell r="DA73" t="str">
            <v>Ad Hoc</v>
          </cell>
          <cell r="DB73" t="str">
            <v>Ad Hoc</v>
          </cell>
          <cell r="DC73" t="str">
            <v>Ad Hoc</v>
          </cell>
          <cell r="DD73" t="str">
            <v>Ad Hoc</v>
          </cell>
          <cell r="DE73" t="str">
            <v>Ad Hoc</v>
          </cell>
          <cell r="DF73" t="str">
            <v>Ad Hoc</v>
          </cell>
          <cell r="DG73" t="str">
            <v>Ad Hoc</v>
          </cell>
          <cell r="DH73" t="str">
            <v>Ad Hoc</v>
          </cell>
          <cell r="DI73" t="str">
            <v>Ad Hoc</v>
          </cell>
          <cell r="DJ73" t="str">
            <v>Ad Hoc</v>
          </cell>
          <cell r="DK73" t="str">
            <v>Ad Hoc</v>
          </cell>
          <cell r="DL73" t="str">
            <v>Ad Hoc</v>
          </cell>
          <cell r="DM73" t="str">
            <v>Ad Hoc</v>
          </cell>
          <cell r="DN73" t="str">
            <v>Ad Hoc</v>
          </cell>
          <cell r="DO73" t="str">
            <v>Ad Hoc</v>
          </cell>
          <cell r="DP73" t="str">
            <v>Ad Hoc</v>
          </cell>
          <cell r="DQ73" t="str">
            <v>Ad Hoc</v>
          </cell>
          <cell r="DR73" t="str">
            <v>Ad Hoc</v>
          </cell>
          <cell r="DS73" t="str">
            <v>Ad Hoc</v>
          </cell>
          <cell r="DT73" t="str">
            <v>Ad Hoc</v>
          </cell>
          <cell r="DU73" t="str">
            <v>Ad Hoc</v>
          </cell>
          <cell r="DV73" t="str">
            <v>Ad Hoc</v>
          </cell>
          <cell r="DW73" t="str">
            <v>Ad Hoc</v>
          </cell>
          <cell r="DX73" t="str">
            <v>Ad Hoc</v>
          </cell>
          <cell r="DY73" t="str">
            <v>Ad Hoc</v>
          </cell>
          <cell r="DZ73" t="str">
            <v>Ad Hoc</v>
          </cell>
          <cell r="EA73" t="str">
            <v>Ad Hoc</v>
          </cell>
          <cell r="EB73" t="str">
            <v>Ad Hoc</v>
          </cell>
          <cell r="EC73" t="str">
            <v>Ad Hoc</v>
          </cell>
          <cell r="ED73" t="str">
            <v>Ad Hoc</v>
          </cell>
          <cell r="EE73" t="str">
            <v>Ad Hoc</v>
          </cell>
          <cell r="EF73" t="str">
            <v>Ad Hoc</v>
          </cell>
          <cell r="EG73" t="str">
            <v>Ad Hoc</v>
          </cell>
          <cell r="EH73" t="str">
            <v>Ad Hoc</v>
          </cell>
          <cell r="EI73" t="str">
            <v>Ad Hoc</v>
          </cell>
          <cell r="EJ73" t="str">
            <v>Ad Hoc</v>
          </cell>
          <cell r="EK73" t="str">
            <v>Ad Hoc</v>
          </cell>
          <cell r="EL73" t="str">
            <v>Ad Hoc</v>
          </cell>
          <cell r="EM73" t="str">
            <v>Ad Hoc</v>
          </cell>
          <cell r="EN73" t="str">
            <v>Ad Hoc</v>
          </cell>
          <cell r="EO73" t="str">
            <v>Ad Hoc</v>
          </cell>
        </row>
        <row r="74">
          <cell r="BJ74">
            <v>29</v>
          </cell>
          <cell r="BK74" t="str">
            <v>Ad Hoc</v>
          </cell>
          <cell r="BL74" t="str">
            <v>Ad Hoc</v>
          </cell>
          <cell r="BM74" t="str">
            <v>Ad Hoc</v>
          </cell>
          <cell r="BN74" t="str">
            <v>Ad Hoc</v>
          </cell>
          <cell r="BO74" t="str">
            <v>Ad Hoc</v>
          </cell>
          <cell r="BP74" t="str">
            <v>Ad Hoc</v>
          </cell>
          <cell r="BQ74" t="str">
            <v>Ad Hoc</v>
          </cell>
          <cell r="BR74" t="str">
            <v>Ad Hoc</v>
          </cell>
          <cell r="BS74" t="str">
            <v>Ad Hoc</v>
          </cell>
          <cell r="BT74" t="str">
            <v>Ad Hoc</v>
          </cell>
          <cell r="BU74" t="str">
            <v>Ad Hoc</v>
          </cell>
          <cell r="BV74" t="str">
            <v>Ad Hoc</v>
          </cell>
          <cell r="BW74" t="str">
            <v>Ad Hoc</v>
          </cell>
          <cell r="BX74" t="str">
            <v>Ad Hoc</v>
          </cell>
          <cell r="BY74" t="str">
            <v>Ad Hoc</v>
          </cell>
          <cell r="BZ74" t="str">
            <v>Ad Hoc</v>
          </cell>
          <cell r="CA74" t="str">
            <v>Ad Hoc</v>
          </cell>
          <cell r="CB74" t="str">
            <v>Ad Hoc</v>
          </cell>
          <cell r="CC74" t="str">
            <v>Ad Hoc</v>
          </cell>
          <cell r="CD74" t="str">
            <v>Ad Hoc</v>
          </cell>
          <cell r="CE74" t="str">
            <v>Ad Hoc</v>
          </cell>
          <cell r="CF74">
            <v>725</v>
          </cell>
          <cell r="CG74">
            <v>1088</v>
          </cell>
          <cell r="CH74">
            <v>1450</v>
          </cell>
          <cell r="CI74">
            <v>2176</v>
          </cell>
          <cell r="CJ74">
            <v>2900</v>
          </cell>
          <cell r="CK74">
            <v>4352</v>
          </cell>
          <cell r="CL74">
            <v>5800</v>
          </cell>
          <cell r="CM74">
            <v>8704</v>
          </cell>
          <cell r="CN74">
            <v>11600</v>
          </cell>
          <cell r="CO74">
            <v>17408</v>
          </cell>
          <cell r="CP74">
            <v>23200</v>
          </cell>
          <cell r="CQ74">
            <v>34816</v>
          </cell>
          <cell r="CR74">
            <v>46400</v>
          </cell>
          <cell r="CS74">
            <v>69632</v>
          </cell>
          <cell r="CT74">
            <v>92800</v>
          </cell>
          <cell r="CU74" t="str">
            <v>Ad Hoc</v>
          </cell>
          <cell r="CV74" t="str">
            <v>Ad Hoc</v>
          </cell>
          <cell r="CW74" t="str">
            <v>Ad Hoc</v>
          </cell>
          <cell r="CX74" t="str">
            <v>Ad Hoc</v>
          </cell>
          <cell r="CY74" t="str">
            <v>Ad Hoc</v>
          </cell>
          <cell r="CZ74" t="str">
            <v>Ad Hoc</v>
          </cell>
          <cell r="DA74" t="str">
            <v>Ad Hoc</v>
          </cell>
          <cell r="DB74" t="str">
            <v>Ad Hoc</v>
          </cell>
          <cell r="DC74" t="str">
            <v>Ad Hoc</v>
          </cell>
          <cell r="DD74" t="str">
            <v>Ad Hoc</v>
          </cell>
          <cell r="DE74" t="str">
            <v>Ad Hoc</v>
          </cell>
          <cell r="DF74" t="str">
            <v>Ad Hoc</v>
          </cell>
          <cell r="DG74" t="str">
            <v>Ad Hoc</v>
          </cell>
          <cell r="DH74" t="str">
            <v>Ad Hoc</v>
          </cell>
          <cell r="DI74" t="str">
            <v>Ad Hoc</v>
          </cell>
          <cell r="DJ74" t="str">
            <v>Ad Hoc</v>
          </cell>
          <cell r="DK74" t="str">
            <v>Ad Hoc</v>
          </cell>
          <cell r="DL74" t="str">
            <v>Ad Hoc</v>
          </cell>
          <cell r="DM74" t="str">
            <v>Ad Hoc</v>
          </cell>
          <cell r="DN74" t="str">
            <v>Ad Hoc</v>
          </cell>
          <cell r="DO74" t="str">
            <v>Ad Hoc</v>
          </cell>
          <cell r="DP74" t="str">
            <v>Ad Hoc</v>
          </cell>
          <cell r="DQ74" t="str">
            <v>Ad Hoc</v>
          </cell>
          <cell r="DR74" t="str">
            <v>Ad Hoc</v>
          </cell>
          <cell r="DS74" t="str">
            <v>Ad Hoc</v>
          </cell>
          <cell r="DT74" t="str">
            <v>Ad Hoc</v>
          </cell>
          <cell r="DU74" t="str">
            <v>Ad Hoc</v>
          </cell>
          <cell r="DV74" t="str">
            <v>Ad Hoc</v>
          </cell>
          <cell r="DW74" t="str">
            <v>Ad Hoc</v>
          </cell>
          <cell r="DX74" t="str">
            <v>Ad Hoc</v>
          </cell>
          <cell r="DY74" t="str">
            <v>Ad Hoc</v>
          </cell>
          <cell r="DZ74" t="str">
            <v>Ad Hoc</v>
          </cell>
          <cell r="EA74" t="str">
            <v>Ad Hoc</v>
          </cell>
          <cell r="EB74" t="str">
            <v>Ad Hoc</v>
          </cell>
          <cell r="EC74" t="str">
            <v>Ad Hoc</v>
          </cell>
          <cell r="ED74" t="str">
            <v>Ad Hoc</v>
          </cell>
          <cell r="EE74" t="str">
            <v>Ad Hoc</v>
          </cell>
          <cell r="EF74" t="str">
            <v>Ad Hoc</v>
          </cell>
          <cell r="EG74" t="str">
            <v>Ad Hoc</v>
          </cell>
          <cell r="EH74" t="str">
            <v>Ad Hoc</v>
          </cell>
          <cell r="EI74" t="str">
            <v>Ad Hoc</v>
          </cell>
          <cell r="EJ74" t="str">
            <v>Ad Hoc</v>
          </cell>
          <cell r="EK74" t="str">
            <v>Ad Hoc</v>
          </cell>
          <cell r="EL74" t="str">
            <v>Ad Hoc</v>
          </cell>
          <cell r="EM74" t="str">
            <v>Ad Hoc</v>
          </cell>
          <cell r="EN74" t="str">
            <v>Ad Hoc</v>
          </cell>
          <cell r="EO74" t="str">
            <v>Ad Hoc</v>
          </cell>
        </row>
        <row r="75">
          <cell r="BJ75">
            <v>30</v>
          </cell>
          <cell r="BK75" t="str">
            <v>Ad Hoc</v>
          </cell>
          <cell r="BL75" t="str">
            <v>Ad Hoc</v>
          </cell>
          <cell r="BM75" t="str">
            <v>Ad Hoc</v>
          </cell>
          <cell r="BN75" t="str">
            <v>Ad Hoc</v>
          </cell>
          <cell r="BO75" t="str">
            <v>Ad Hoc</v>
          </cell>
          <cell r="BP75" t="str">
            <v>Ad Hoc</v>
          </cell>
          <cell r="BQ75" t="str">
            <v>Ad Hoc</v>
          </cell>
          <cell r="BR75" t="str">
            <v>Ad Hoc</v>
          </cell>
          <cell r="BS75" t="str">
            <v>Ad Hoc</v>
          </cell>
          <cell r="BT75" t="str">
            <v>Ad Hoc</v>
          </cell>
          <cell r="BU75" t="str">
            <v>Ad Hoc</v>
          </cell>
          <cell r="BV75" t="str">
            <v>Ad Hoc</v>
          </cell>
          <cell r="BW75" t="str">
            <v>Ad Hoc</v>
          </cell>
          <cell r="BX75" t="str">
            <v>Ad Hoc</v>
          </cell>
          <cell r="BY75" t="str">
            <v>Ad Hoc</v>
          </cell>
          <cell r="BZ75" t="str">
            <v>Ad Hoc</v>
          </cell>
          <cell r="CA75" t="str">
            <v>Ad Hoc</v>
          </cell>
          <cell r="CB75" t="str">
            <v>Ad Hoc</v>
          </cell>
          <cell r="CC75" t="str">
            <v>Ad Hoc</v>
          </cell>
          <cell r="CD75" t="str">
            <v>Ad Hoc</v>
          </cell>
          <cell r="CE75" t="str">
            <v>Ad Hoc</v>
          </cell>
          <cell r="CF75" t="str">
            <v>Ad Hoc</v>
          </cell>
          <cell r="CG75">
            <v>750</v>
          </cell>
          <cell r="CH75">
            <v>1125</v>
          </cell>
          <cell r="CI75">
            <v>1500</v>
          </cell>
          <cell r="CJ75">
            <v>2250</v>
          </cell>
          <cell r="CK75">
            <v>3000</v>
          </cell>
          <cell r="CL75">
            <v>4500</v>
          </cell>
          <cell r="CM75">
            <v>6000</v>
          </cell>
          <cell r="CN75">
            <v>9000</v>
          </cell>
          <cell r="CO75">
            <v>12000</v>
          </cell>
          <cell r="CP75">
            <v>18000</v>
          </cell>
          <cell r="CQ75">
            <v>24000</v>
          </cell>
          <cell r="CR75">
            <v>36000</v>
          </cell>
          <cell r="CS75">
            <v>48000</v>
          </cell>
          <cell r="CT75">
            <v>72000</v>
          </cell>
          <cell r="CU75">
            <v>96000</v>
          </cell>
          <cell r="CV75" t="str">
            <v>Ad Hoc</v>
          </cell>
          <cell r="CW75" t="str">
            <v>Ad Hoc</v>
          </cell>
          <cell r="CX75" t="str">
            <v>Ad Hoc</v>
          </cell>
          <cell r="CY75" t="str">
            <v>Ad Hoc</v>
          </cell>
          <cell r="CZ75" t="str">
            <v>Ad Hoc</v>
          </cell>
          <cell r="DA75" t="str">
            <v>Ad Hoc</v>
          </cell>
          <cell r="DB75" t="str">
            <v>Ad Hoc</v>
          </cell>
          <cell r="DC75" t="str">
            <v>Ad Hoc</v>
          </cell>
          <cell r="DD75" t="str">
            <v>Ad Hoc</v>
          </cell>
          <cell r="DE75" t="str">
            <v>Ad Hoc</v>
          </cell>
          <cell r="DF75" t="str">
            <v>Ad Hoc</v>
          </cell>
          <cell r="DG75" t="str">
            <v>Ad Hoc</v>
          </cell>
          <cell r="DH75" t="str">
            <v>Ad Hoc</v>
          </cell>
          <cell r="DI75" t="str">
            <v>Ad Hoc</v>
          </cell>
          <cell r="DJ75" t="str">
            <v>Ad Hoc</v>
          </cell>
          <cell r="DK75" t="str">
            <v>Ad Hoc</v>
          </cell>
          <cell r="DL75" t="str">
            <v>Ad Hoc</v>
          </cell>
          <cell r="DM75" t="str">
            <v>Ad Hoc</v>
          </cell>
          <cell r="DN75" t="str">
            <v>Ad Hoc</v>
          </cell>
          <cell r="DO75" t="str">
            <v>Ad Hoc</v>
          </cell>
          <cell r="DP75" t="str">
            <v>Ad Hoc</v>
          </cell>
          <cell r="DQ75" t="str">
            <v>Ad Hoc</v>
          </cell>
          <cell r="DR75" t="str">
            <v>Ad Hoc</v>
          </cell>
          <cell r="DS75" t="str">
            <v>Ad Hoc</v>
          </cell>
          <cell r="DT75" t="str">
            <v>Ad Hoc</v>
          </cell>
          <cell r="DU75" t="str">
            <v>Ad Hoc</v>
          </cell>
          <cell r="DV75" t="str">
            <v>Ad Hoc</v>
          </cell>
          <cell r="DW75" t="str">
            <v>Ad Hoc</v>
          </cell>
          <cell r="DX75" t="str">
            <v>Ad Hoc</v>
          </cell>
          <cell r="DY75" t="str">
            <v>Ad Hoc</v>
          </cell>
          <cell r="DZ75" t="str">
            <v>Ad Hoc</v>
          </cell>
          <cell r="EA75" t="str">
            <v>Ad Hoc</v>
          </cell>
          <cell r="EB75" t="str">
            <v>Ad Hoc</v>
          </cell>
          <cell r="EC75" t="str">
            <v>Ad Hoc</v>
          </cell>
          <cell r="ED75" t="str">
            <v>Ad Hoc</v>
          </cell>
          <cell r="EE75" t="str">
            <v>Ad Hoc</v>
          </cell>
          <cell r="EF75" t="str">
            <v>Ad Hoc</v>
          </cell>
          <cell r="EG75" t="str">
            <v>Ad Hoc</v>
          </cell>
          <cell r="EH75" t="str">
            <v>Ad Hoc</v>
          </cell>
          <cell r="EI75" t="str">
            <v>Ad Hoc</v>
          </cell>
          <cell r="EJ75" t="str">
            <v>Ad Hoc</v>
          </cell>
          <cell r="EK75" t="str">
            <v>Ad Hoc</v>
          </cell>
          <cell r="EL75" t="str">
            <v>Ad Hoc</v>
          </cell>
          <cell r="EM75" t="str">
            <v>Ad Hoc</v>
          </cell>
          <cell r="EN75" t="str">
            <v>Ad Hoc</v>
          </cell>
          <cell r="EO75" t="str">
            <v>Ad Hoc</v>
          </cell>
        </row>
        <row r="76">
          <cell r="BJ76">
            <v>31</v>
          </cell>
          <cell r="BK76" t="str">
            <v>Ad Hoc</v>
          </cell>
          <cell r="BL76" t="str">
            <v>Ad Hoc</v>
          </cell>
          <cell r="BM76" t="str">
            <v>Ad Hoc</v>
          </cell>
          <cell r="BN76" t="str">
            <v>Ad Hoc</v>
          </cell>
          <cell r="BO76" t="str">
            <v>Ad Hoc</v>
          </cell>
          <cell r="BP76" t="str">
            <v>Ad Hoc</v>
          </cell>
          <cell r="BQ76" t="str">
            <v>Ad Hoc</v>
          </cell>
          <cell r="BR76" t="str">
            <v>Ad Hoc</v>
          </cell>
          <cell r="BS76" t="str">
            <v>Ad Hoc</v>
          </cell>
          <cell r="BT76" t="str">
            <v>Ad Hoc</v>
          </cell>
          <cell r="BU76" t="str">
            <v>Ad Hoc</v>
          </cell>
          <cell r="BV76" t="str">
            <v>Ad Hoc</v>
          </cell>
          <cell r="BW76" t="str">
            <v>Ad Hoc</v>
          </cell>
          <cell r="BX76" t="str">
            <v>Ad Hoc</v>
          </cell>
          <cell r="BY76" t="str">
            <v>Ad Hoc</v>
          </cell>
          <cell r="BZ76" t="str">
            <v>Ad Hoc</v>
          </cell>
          <cell r="CA76" t="str">
            <v>Ad Hoc</v>
          </cell>
          <cell r="CB76" t="str">
            <v>Ad Hoc</v>
          </cell>
          <cell r="CC76" t="str">
            <v>Ad Hoc</v>
          </cell>
          <cell r="CD76" t="str">
            <v>Ad Hoc</v>
          </cell>
          <cell r="CE76" t="str">
            <v>Ad Hoc</v>
          </cell>
          <cell r="CF76" t="str">
            <v>Ad Hoc</v>
          </cell>
          <cell r="CG76" t="str">
            <v>Ad Hoc</v>
          </cell>
          <cell r="CH76">
            <v>775</v>
          </cell>
          <cell r="CI76">
            <v>1163</v>
          </cell>
          <cell r="CJ76">
            <v>1550</v>
          </cell>
          <cell r="CK76">
            <v>2326</v>
          </cell>
          <cell r="CL76">
            <v>3100</v>
          </cell>
          <cell r="CM76">
            <v>4652</v>
          </cell>
          <cell r="CN76">
            <v>6200</v>
          </cell>
          <cell r="CO76">
            <v>9304</v>
          </cell>
          <cell r="CP76">
            <v>12400</v>
          </cell>
          <cell r="CQ76">
            <v>18608</v>
          </cell>
          <cell r="CR76">
            <v>24800</v>
          </cell>
          <cell r="CS76">
            <v>37216</v>
          </cell>
          <cell r="CT76">
            <v>49600</v>
          </cell>
          <cell r="CU76">
            <v>74432</v>
          </cell>
          <cell r="CV76">
            <v>99200</v>
          </cell>
          <cell r="CW76" t="str">
            <v>Ad Hoc</v>
          </cell>
          <cell r="CX76" t="str">
            <v>Ad Hoc</v>
          </cell>
          <cell r="CY76" t="str">
            <v>Ad Hoc</v>
          </cell>
          <cell r="CZ76" t="str">
            <v>Ad Hoc</v>
          </cell>
          <cell r="DA76" t="str">
            <v>Ad Hoc</v>
          </cell>
          <cell r="DB76" t="str">
            <v>Ad Hoc</v>
          </cell>
          <cell r="DC76" t="str">
            <v>Ad Hoc</v>
          </cell>
          <cell r="DD76" t="str">
            <v>Ad Hoc</v>
          </cell>
          <cell r="DE76" t="str">
            <v>Ad Hoc</v>
          </cell>
          <cell r="DF76" t="str">
            <v>Ad Hoc</v>
          </cell>
          <cell r="DG76" t="str">
            <v>Ad Hoc</v>
          </cell>
          <cell r="DH76" t="str">
            <v>Ad Hoc</v>
          </cell>
          <cell r="DI76" t="str">
            <v>Ad Hoc</v>
          </cell>
          <cell r="DJ76" t="str">
            <v>Ad Hoc</v>
          </cell>
          <cell r="DK76" t="str">
            <v>Ad Hoc</v>
          </cell>
          <cell r="DL76" t="str">
            <v>Ad Hoc</v>
          </cell>
          <cell r="DM76" t="str">
            <v>Ad Hoc</v>
          </cell>
          <cell r="DN76" t="str">
            <v>Ad Hoc</v>
          </cell>
          <cell r="DO76" t="str">
            <v>Ad Hoc</v>
          </cell>
          <cell r="DP76" t="str">
            <v>Ad Hoc</v>
          </cell>
          <cell r="DQ76" t="str">
            <v>Ad Hoc</v>
          </cell>
          <cell r="DR76" t="str">
            <v>Ad Hoc</v>
          </cell>
          <cell r="DS76" t="str">
            <v>Ad Hoc</v>
          </cell>
          <cell r="DT76" t="str">
            <v>Ad Hoc</v>
          </cell>
          <cell r="DU76" t="str">
            <v>Ad Hoc</v>
          </cell>
          <cell r="DV76" t="str">
            <v>Ad Hoc</v>
          </cell>
          <cell r="DW76" t="str">
            <v>Ad Hoc</v>
          </cell>
          <cell r="DX76" t="str">
            <v>Ad Hoc</v>
          </cell>
          <cell r="DY76" t="str">
            <v>Ad Hoc</v>
          </cell>
          <cell r="DZ76" t="str">
            <v>Ad Hoc</v>
          </cell>
          <cell r="EA76" t="str">
            <v>Ad Hoc</v>
          </cell>
          <cell r="EB76" t="str">
            <v>Ad Hoc</v>
          </cell>
          <cell r="EC76" t="str">
            <v>Ad Hoc</v>
          </cell>
          <cell r="ED76" t="str">
            <v>Ad Hoc</v>
          </cell>
          <cell r="EE76" t="str">
            <v>Ad Hoc</v>
          </cell>
          <cell r="EF76" t="str">
            <v>Ad Hoc</v>
          </cell>
          <cell r="EG76" t="str">
            <v>Ad Hoc</v>
          </cell>
          <cell r="EH76" t="str">
            <v>Ad Hoc</v>
          </cell>
          <cell r="EI76" t="str">
            <v>Ad Hoc</v>
          </cell>
          <cell r="EJ76" t="str">
            <v>Ad Hoc</v>
          </cell>
          <cell r="EK76" t="str">
            <v>Ad Hoc</v>
          </cell>
          <cell r="EL76" t="str">
            <v>Ad Hoc</v>
          </cell>
          <cell r="EM76" t="str">
            <v>Ad Hoc</v>
          </cell>
          <cell r="EN76" t="str">
            <v>Ad Hoc</v>
          </cell>
          <cell r="EO76" t="str">
            <v>Ad Hoc</v>
          </cell>
        </row>
        <row r="77">
          <cell r="BJ77">
            <v>32</v>
          </cell>
          <cell r="BK77" t="str">
            <v>Ad Hoc</v>
          </cell>
          <cell r="BL77" t="str">
            <v>Ad Hoc</v>
          </cell>
          <cell r="BM77" t="str">
            <v>Ad Hoc</v>
          </cell>
          <cell r="BN77" t="str">
            <v>Ad Hoc</v>
          </cell>
          <cell r="BO77" t="str">
            <v>Ad Hoc</v>
          </cell>
          <cell r="BP77" t="str">
            <v>Ad Hoc</v>
          </cell>
          <cell r="BQ77" t="str">
            <v>Ad Hoc</v>
          </cell>
          <cell r="BR77" t="str">
            <v>Ad Hoc</v>
          </cell>
          <cell r="BS77" t="str">
            <v>Ad Hoc</v>
          </cell>
          <cell r="BT77" t="str">
            <v>Ad Hoc</v>
          </cell>
          <cell r="BU77" t="str">
            <v>Ad Hoc</v>
          </cell>
          <cell r="BV77" t="str">
            <v>Ad Hoc</v>
          </cell>
          <cell r="BW77" t="str">
            <v>Ad Hoc</v>
          </cell>
          <cell r="BX77" t="str">
            <v>Ad Hoc</v>
          </cell>
          <cell r="BY77" t="str">
            <v>Ad Hoc</v>
          </cell>
          <cell r="BZ77" t="str">
            <v>Ad Hoc</v>
          </cell>
          <cell r="CA77" t="str">
            <v>Ad Hoc</v>
          </cell>
          <cell r="CB77" t="str">
            <v>Ad Hoc</v>
          </cell>
          <cell r="CC77" t="str">
            <v>Ad Hoc</v>
          </cell>
          <cell r="CD77" t="str">
            <v>Ad Hoc</v>
          </cell>
          <cell r="CE77" t="str">
            <v>Ad Hoc</v>
          </cell>
          <cell r="CF77" t="str">
            <v>Ad Hoc</v>
          </cell>
          <cell r="CG77" t="str">
            <v>Ad Hoc</v>
          </cell>
          <cell r="CH77" t="str">
            <v>Ad Hoc</v>
          </cell>
          <cell r="CI77">
            <v>800</v>
          </cell>
          <cell r="CJ77">
            <v>1200</v>
          </cell>
          <cell r="CK77">
            <v>1600</v>
          </cell>
          <cell r="CL77">
            <v>2400</v>
          </cell>
          <cell r="CM77">
            <v>3200</v>
          </cell>
          <cell r="CN77">
            <v>4800</v>
          </cell>
          <cell r="CO77">
            <v>6400</v>
          </cell>
          <cell r="CP77">
            <v>9600</v>
          </cell>
          <cell r="CQ77">
            <v>12800</v>
          </cell>
          <cell r="CR77">
            <v>19200</v>
          </cell>
          <cell r="CS77">
            <v>25600</v>
          </cell>
          <cell r="CT77">
            <v>38400</v>
          </cell>
          <cell r="CU77">
            <v>51200</v>
          </cell>
          <cell r="CV77">
            <v>76800</v>
          </cell>
          <cell r="CW77">
            <v>102400</v>
          </cell>
          <cell r="CX77" t="str">
            <v>Ad Hoc</v>
          </cell>
          <cell r="CY77" t="str">
            <v>Ad Hoc</v>
          </cell>
          <cell r="CZ77" t="str">
            <v>Ad Hoc</v>
          </cell>
          <cell r="DA77" t="str">
            <v>Ad Hoc</v>
          </cell>
          <cell r="DB77" t="str">
            <v>Ad Hoc</v>
          </cell>
          <cell r="DC77" t="str">
            <v>Ad Hoc</v>
          </cell>
          <cell r="DD77" t="str">
            <v>Ad Hoc</v>
          </cell>
          <cell r="DE77" t="str">
            <v>Ad Hoc</v>
          </cell>
          <cell r="DF77" t="str">
            <v>Ad Hoc</v>
          </cell>
          <cell r="DG77" t="str">
            <v>Ad Hoc</v>
          </cell>
          <cell r="DH77" t="str">
            <v>Ad Hoc</v>
          </cell>
          <cell r="DI77" t="str">
            <v>Ad Hoc</v>
          </cell>
          <cell r="DJ77" t="str">
            <v>Ad Hoc</v>
          </cell>
          <cell r="DK77" t="str">
            <v>Ad Hoc</v>
          </cell>
          <cell r="DL77" t="str">
            <v>Ad Hoc</v>
          </cell>
          <cell r="DM77" t="str">
            <v>Ad Hoc</v>
          </cell>
          <cell r="DN77" t="str">
            <v>Ad Hoc</v>
          </cell>
          <cell r="DO77" t="str">
            <v>Ad Hoc</v>
          </cell>
          <cell r="DP77" t="str">
            <v>Ad Hoc</v>
          </cell>
          <cell r="DQ77" t="str">
            <v>Ad Hoc</v>
          </cell>
          <cell r="DR77" t="str">
            <v>Ad Hoc</v>
          </cell>
          <cell r="DS77" t="str">
            <v>Ad Hoc</v>
          </cell>
          <cell r="DT77" t="str">
            <v>Ad Hoc</v>
          </cell>
          <cell r="DU77" t="str">
            <v>Ad Hoc</v>
          </cell>
          <cell r="DV77" t="str">
            <v>Ad Hoc</v>
          </cell>
          <cell r="DW77" t="str">
            <v>Ad Hoc</v>
          </cell>
          <cell r="DX77" t="str">
            <v>Ad Hoc</v>
          </cell>
          <cell r="DY77" t="str">
            <v>Ad Hoc</v>
          </cell>
          <cell r="DZ77" t="str">
            <v>Ad Hoc</v>
          </cell>
          <cell r="EA77" t="str">
            <v>Ad Hoc</v>
          </cell>
          <cell r="EB77" t="str">
            <v>Ad Hoc</v>
          </cell>
          <cell r="EC77" t="str">
            <v>Ad Hoc</v>
          </cell>
          <cell r="ED77" t="str">
            <v>Ad Hoc</v>
          </cell>
          <cell r="EE77" t="str">
            <v>Ad Hoc</v>
          </cell>
          <cell r="EF77" t="str">
            <v>Ad Hoc</v>
          </cell>
          <cell r="EG77" t="str">
            <v>Ad Hoc</v>
          </cell>
          <cell r="EH77" t="str">
            <v>Ad Hoc</v>
          </cell>
          <cell r="EI77" t="str">
            <v>Ad Hoc</v>
          </cell>
          <cell r="EJ77" t="str">
            <v>Ad Hoc</v>
          </cell>
          <cell r="EK77" t="str">
            <v>Ad Hoc</v>
          </cell>
          <cell r="EL77" t="str">
            <v>Ad Hoc</v>
          </cell>
          <cell r="EM77" t="str">
            <v>Ad Hoc</v>
          </cell>
          <cell r="EN77" t="str">
            <v>Ad Hoc</v>
          </cell>
          <cell r="EO77" t="str">
            <v>Ad Hoc</v>
          </cell>
        </row>
        <row r="78">
          <cell r="BJ78">
            <v>33</v>
          </cell>
          <cell r="BK78" t="str">
            <v>Ad Hoc</v>
          </cell>
          <cell r="BL78" t="str">
            <v>Ad Hoc</v>
          </cell>
          <cell r="BM78" t="str">
            <v>Ad Hoc</v>
          </cell>
          <cell r="BN78" t="str">
            <v>Ad Hoc</v>
          </cell>
          <cell r="BO78" t="str">
            <v>Ad Hoc</v>
          </cell>
          <cell r="BP78" t="str">
            <v>Ad Hoc</v>
          </cell>
          <cell r="BQ78" t="str">
            <v>Ad Hoc</v>
          </cell>
          <cell r="BR78" t="str">
            <v>Ad Hoc</v>
          </cell>
          <cell r="BS78" t="str">
            <v>Ad Hoc</v>
          </cell>
          <cell r="BT78" t="str">
            <v>Ad Hoc</v>
          </cell>
          <cell r="BU78" t="str">
            <v>Ad Hoc</v>
          </cell>
          <cell r="BV78" t="str">
            <v>Ad Hoc</v>
          </cell>
          <cell r="BW78" t="str">
            <v>Ad Hoc</v>
          </cell>
          <cell r="BX78" t="str">
            <v>Ad Hoc</v>
          </cell>
          <cell r="BY78" t="str">
            <v>Ad Hoc</v>
          </cell>
          <cell r="BZ78" t="str">
            <v>Ad Hoc</v>
          </cell>
          <cell r="CA78" t="str">
            <v>Ad Hoc</v>
          </cell>
          <cell r="CB78" t="str">
            <v>Ad Hoc</v>
          </cell>
          <cell r="CC78" t="str">
            <v>Ad Hoc</v>
          </cell>
          <cell r="CD78" t="str">
            <v>Ad Hoc</v>
          </cell>
          <cell r="CE78" t="str">
            <v>Ad Hoc</v>
          </cell>
          <cell r="CF78" t="str">
            <v>Ad Hoc</v>
          </cell>
          <cell r="CG78" t="str">
            <v>Ad Hoc</v>
          </cell>
          <cell r="CH78" t="str">
            <v>Ad Hoc</v>
          </cell>
          <cell r="CI78" t="str">
            <v>Ad Hoc</v>
          </cell>
          <cell r="CJ78">
            <v>825</v>
          </cell>
          <cell r="CK78">
            <v>1238</v>
          </cell>
          <cell r="CL78">
            <v>1650</v>
          </cell>
          <cell r="CM78">
            <v>2476</v>
          </cell>
          <cell r="CN78">
            <v>3300</v>
          </cell>
          <cell r="CO78">
            <v>4952</v>
          </cell>
          <cell r="CP78">
            <v>6600</v>
          </cell>
          <cell r="CQ78">
            <v>9904</v>
          </cell>
          <cell r="CR78">
            <v>13200</v>
          </cell>
          <cell r="CS78">
            <v>19808</v>
          </cell>
          <cell r="CT78">
            <v>26400</v>
          </cell>
          <cell r="CU78">
            <v>39616</v>
          </cell>
          <cell r="CV78">
            <v>52800</v>
          </cell>
          <cell r="CW78">
            <v>79232</v>
          </cell>
          <cell r="CX78">
            <v>105600</v>
          </cell>
          <cell r="CY78" t="str">
            <v>Ad Hoc</v>
          </cell>
          <cell r="CZ78" t="str">
            <v>Ad Hoc</v>
          </cell>
          <cell r="DA78" t="str">
            <v>Ad Hoc</v>
          </cell>
          <cell r="DB78" t="str">
            <v>Ad Hoc</v>
          </cell>
          <cell r="DC78" t="str">
            <v>Ad Hoc</v>
          </cell>
          <cell r="DD78" t="str">
            <v>Ad Hoc</v>
          </cell>
          <cell r="DE78" t="str">
            <v>Ad Hoc</v>
          </cell>
          <cell r="DF78" t="str">
            <v>Ad Hoc</v>
          </cell>
          <cell r="DG78" t="str">
            <v>Ad Hoc</v>
          </cell>
          <cell r="DH78" t="str">
            <v>Ad Hoc</v>
          </cell>
          <cell r="DI78" t="str">
            <v>Ad Hoc</v>
          </cell>
          <cell r="DJ78" t="str">
            <v>Ad Hoc</v>
          </cell>
          <cell r="DK78" t="str">
            <v>Ad Hoc</v>
          </cell>
          <cell r="DL78" t="str">
            <v>Ad Hoc</v>
          </cell>
          <cell r="DM78" t="str">
            <v>Ad Hoc</v>
          </cell>
          <cell r="DN78" t="str">
            <v>Ad Hoc</v>
          </cell>
          <cell r="DO78" t="str">
            <v>Ad Hoc</v>
          </cell>
          <cell r="DP78" t="str">
            <v>Ad Hoc</v>
          </cell>
          <cell r="DQ78" t="str">
            <v>Ad Hoc</v>
          </cell>
          <cell r="DR78" t="str">
            <v>Ad Hoc</v>
          </cell>
          <cell r="DS78" t="str">
            <v>Ad Hoc</v>
          </cell>
          <cell r="DT78" t="str">
            <v>Ad Hoc</v>
          </cell>
          <cell r="DU78" t="str">
            <v>Ad Hoc</v>
          </cell>
          <cell r="DV78" t="str">
            <v>Ad Hoc</v>
          </cell>
          <cell r="DW78" t="str">
            <v>Ad Hoc</v>
          </cell>
          <cell r="DX78" t="str">
            <v>Ad Hoc</v>
          </cell>
          <cell r="DY78" t="str">
            <v>Ad Hoc</v>
          </cell>
          <cell r="DZ78" t="str">
            <v>Ad Hoc</v>
          </cell>
          <cell r="EA78" t="str">
            <v>Ad Hoc</v>
          </cell>
          <cell r="EB78" t="str">
            <v>Ad Hoc</v>
          </cell>
          <cell r="EC78" t="str">
            <v>Ad Hoc</v>
          </cell>
          <cell r="ED78" t="str">
            <v>Ad Hoc</v>
          </cell>
          <cell r="EE78" t="str">
            <v>Ad Hoc</v>
          </cell>
          <cell r="EF78" t="str">
            <v>Ad Hoc</v>
          </cell>
          <cell r="EG78" t="str">
            <v>Ad Hoc</v>
          </cell>
          <cell r="EH78" t="str">
            <v>Ad Hoc</v>
          </cell>
          <cell r="EI78" t="str">
            <v>Ad Hoc</v>
          </cell>
          <cell r="EJ78" t="str">
            <v>Ad Hoc</v>
          </cell>
          <cell r="EK78" t="str">
            <v>Ad Hoc</v>
          </cell>
          <cell r="EL78" t="str">
            <v>Ad Hoc</v>
          </cell>
          <cell r="EM78" t="str">
            <v>Ad Hoc</v>
          </cell>
          <cell r="EN78" t="str">
            <v>Ad Hoc</v>
          </cell>
          <cell r="EO78" t="str">
            <v>Ad Hoc</v>
          </cell>
        </row>
        <row r="79">
          <cell r="BJ79">
            <v>34</v>
          </cell>
          <cell r="BK79" t="str">
            <v>Ad Hoc</v>
          </cell>
          <cell r="BL79" t="str">
            <v>Ad Hoc</v>
          </cell>
          <cell r="BM79" t="str">
            <v>Ad Hoc</v>
          </cell>
          <cell r="BN79" t="str">
            <v>Ad Hoc</v>
          </cell>
          <cell r="BO79" t="str">
            <v>Ad Hoc</v>
          </cell>
          <cell r="BP79" t="str">
            <v>Ad Hoc</v>
          </cell>
          <cell r="BQ79" t="str">
            <v>Ad Hoc</v>
          </cell>
          <cell r="BR79" t="str">
            <v>Ad Hoc</v>
          </cell>
          <cell r="BS79" t="str">
            <v>Ad Hoc</v>
          </cell>
          <cell r="BT79" t="str">
            <v>Ad Hoc</v>
          </cell>
          <cell r="BU79" t="str">
            <v>Ad Hoc</v>
          </cell>
          <cell r="BV79" t="str">
            <v>Ad Hoc</v>
          </cell>
          <cell r="BW79" t="str">
            <v>Ad Hoc</v>
          </cell>
          <cell r="BX79" t="str">
            <v>Ad Hoc</v>
          </cell>
          <cell r="BY79" t="str">
            <v>Ad Hoc</v>
          </cell>
          <cell r="BZ79" t="str">
            <v>Ad Hoc</v>
          </cell>
          <cell r="CA79" t="str">
            <v>Ad Hoc</v>
          </cell>
          <cell r="CB79" t="str">
            <v>Ad Hoc</v>
          </cell>
          <cell r="CC79" t="str">
            <v>Ad Hoc</v>
          </cell>
          <cell r="CD79" t="str">
            <v>Ad Hoc</v>
          </cell>
          <cell r="CE79" t="str">
            <v>Ad Hoc</v>
          </cell>
          <cell r="CF79" t="str">
            <v>Ad Hoc</v>
          </cell>
          <cell r="CG79" t="str">
            <v>Ad Hoc</v>
          </cell>
          <cell r="CH79" t="str">
            <v>Ad Hoc</v>
          </cell>
          <cell r="CI79" t="str">
            <v>Ad Hoc</v>
          </cell>
          <cell r="CJ79" t="str">
            <v>Ad Hoc</v>
          </cell>
          <cell r="CK79">
            <v>850</v>
          </cell>
          <cell r="CL79">
            <v>1275</v>
          </cell>
          <cell r="CM79">
            <v>1700</v>
          </cell>
          <cell r="CN79">
            <v>2550</v>
          </cell>
          <cell r="CO79">
            <v>3400</v>
          </cell>
          <cell r="CP79">
            <v>5100</v>
          </cell>
          <cell r="CQ79">
            <v>6800</v>
          </cell>
          <cell r="CR79">
            <v>10200</v>
          </cell>
          <cell r="CS79">
            <v>13600</v>
          </cell>
          <cell r="CT79">
            <v>20400</v>
          </cell>
          <cell r="CU79">
            <v>27200</v>
          </cell>
          <cell r="CV79">
            <v>40800</v>
          </cell>
          <cell r="CW79">
            <v>54400</v>
          </cell>
          <cell r="CX79">
            <v>81600</v>
          </cell>
          <cell r="CY79">
            <v>108800</v>
          </cell>
          <cell r="CZ79" t="str">
            <v>Ad Hoc</v>
          </cell>
          <cell r="DA79" t="str">
            <v>Ad Hoc</v>
          </cell>
          <cell r="DB79" t="str">
            <v>Ad Hoc</v>
          </cell>
          <cell r="DC79" t="str">
            <v>Ad Hoc</v>
          </cell>
          <cell r="DD79" t="str">
            <v>Ad Hoc</v>
          </cell>
          <cell r="DE79" t="str">
            <v>Ad Hoc</v>
          </cell>
          <cell r="DF79" t="str">
            <v>Ad Hoc</v>
          </cell>
          <cell r="DG79" t="str">
            <v>Ad Hoc</v>
          </cell>
          <cell r="DH79" t="str">
            <v>Ad Hoc</v>
          </cell>
          <cell r="DI79" t="str">
            <v>Ad Hoc</v>
          </cell>
          <cell r="DJ79" t="str">
            <v>Ad Hoc</v>
          </cell>
          <cell r="DK79" t="str">
            <v>Ad Hoc</v>
          </cell>
          <cell r="DL79" t="str">
            <v>Ad Hoc</v>
          </cell>
          <cell r="DM79" t="str">
            <v>Ad Hoc</v>
          </cell>
          <cell r="DN79" t="str">
            <v>Ad Hoc</v>
          </cell>
          <cell r="DO79" t="str">
            <v>Ad Hoc</v>
          </cell>
          <cell r="DP79" t="str">
            <v>Ad Hoc</v>
          </cell>
          <cell r="DQ79" t="str">
            <v>Ad Hoc</v>
          </cell>
          <cell r="DR79" t="str">
            <v>Ad Hoc</v>
          </cell>
          <cell r="DS79" t="str">
            <v>Ad Hoc</v>
          </cell>
          <cell r="DT79" t="str">
            <v>Ad Hoc</v>
          </cell>
          <cell r="DU79" t="str">
            <v>Ad Hoc</v>
          </cell>
          <cell r="DV79" t="str">
            <v>Ad Hoc</v>
          </cell>
          <cell r="DW79" t="str">
            <v>Ad Hoc</v>
          </cell>
          <cell r="DX79" t="str">
            <v>Ad Hoc</v>
          </cell>
          <cell r="DY79" t="str">
            <v>Ad Hoc</v>
          </cell>
          <cell r="DZ79" t="str">
            <v>Ad Hoc</v>
          </cell>
          <cell r="EA79" t="str">
            <v>Ad Hoc</v>
          </cell>
          <cell r="EB79" t="str">
            <v>Ad Hoc</v>
          </cell>
          <cell r="EC79" t="str">
            <v>Ad Hoc</v>
          </cell>
          <cell r="ED79" t="str">
            <v>Ad Hoc</v>
          </cell>
          <cell r="EE79" t="str">
            <v>Ad Hoc</v>
          </cell>
          <cell r="EF79" t="str">
            <v>Ad Hoc</v>
          </cell>
          <cell r="EG79" t="str">
            <v>Ad Hoc</v>
          </cell>
          <cell r="EH79" t="str">
            <v>Ad Hoc</v>
          </cell>
          <cell r="EI79" t="str">
            <v>Ad Hoc</v>
          </cell>
          <cell r="EJ79" t="str">
            <v>Ad Hoc</v>
          </cell>
          <cell r="EK79" t="str">
            <v>Ad Hoc</v>
          </cell>
          <cell r="EL79" t="str">
            <v>Ad Hoc</v>
          </cell>
          <cell r="EM79" t="str">
            <v>Ad Hoc</v>
          </cell>
          <cell r="EN79" t="str">
            <v>Ad Hoc</v>
          </cell>
          <cell r="EO79" t="str">
            <v>Ad Hoc</v>
          </cell>
        </row>
        <row r="80">
          <cell r="BJ80">
            <v>35</v>
          </cell>
          <cell r="BK80" t="str">
            <v>Ad Hoc</v>
          </cell>
          <cell r="BL80" t="str">
            <v>Ad Hoc</v>
          </cell>
          <cell r="BM80" t="str">
            <v>Ad Hoc</v>
          </cell>
          <cell r="BN80" t="str">
            <v>Ad Hoc</v>
          </cell>
          <cell r="BO80" t="str">
            <v>Ad Hoc</v>
          </cell>
          <cell r="BP80" t="str">
            <v>Ad Hoc</v>
          </cell>
          <cell r="BQ80" t="str">
            <v>Ad Hoc</v>
          </cell>
          <cell r="BR80" t="str">
            <v>Ad Hoc</v>
          </cell>
          <cell r="BS80" t="str">
            <v>Ad Hoc</v>
          </cell>
          <cell r="BT80" t="str">
            <v>Ad Hoc</v>
          </cell>
          <cell r="BU80" t="str">
            <v>Ad Hoc</v>
          </cell>
          <cell r="BV80" t="str">
            <v>Ad Hoc</v>
          </cell>
          <cell r="BW80" t="str">
            <v>Ad Hoc</v>
          </cell>
          <cell r="BX80" t="str">
            <v>Ad Hoc</v>
          </cell>
          <cell r="BY80" t="str">
            <v>Ad Hoc</v>
          </cell>
          <cell r="BZ80" t="str">
            <v>Ad Hoc</v>
          </cell>
          <cell r="CA80" t="str">
            <v>Ad Hoc</v>
          </cell>
          <cell r="CB80" t="str">
            <v>Ad Hoc</v>
          </cell>
          <cell r="CC80" t="str">
            <v>Ad Hoc</v>
          </cell>
          <cell r="CD80" t="str">
            <v>Ad Hoc</v>
          </cell>
          <cell r="CE80" t="str">
            <v>Ad Hoc</v>
          </cell>
          <cell r="CF80" t="str">
            <v>Ad Hoc</v>
          </cell>
          <cell r="CG80" t="str">
            <v>Ad Hoc</v>
          </cell>
          <cell r="CH80" t="str">
            <v>Ad Hoc</v>
          </cell>
          <cell r="CI80" t="str">
            <v>Ad Hoc</v>
          </cell>
          <cell r="CJ80" t="str">
            <v>Ad Hoc</v>
          </cell>
          <cell r="CK80" t="str">
            <v>Ad Hoc</v>
          </cell>
          <cell r="CL80">
            <v>875</v>
          </cell>
          <cell r="CM80">
            <v>1313</v>
          </cell>
          <cell r="CN80">
            <v>1750</v>
          </cell>
          <cell r="CO80">
            <v>2626</v>
          </cell>
          <cell r="CP80">
            <v>3500</v>
          </cell>
          <cell r="CQ80">
            <v>5252</v>
          </cell>
          <cell r="CR80">
            <v>7000</v>
          </cell>
          <cell r="CS80">
            <v>10504</v>
          </cell>
          <cell r="CT80">
            <v>14000</v>
          </cell>
          <cell r="CU80">
            <v>21008</v>
          </cell>
          <cell r="CV80">
            <v>28000</v>
          </cell>
          <cell r="CW80">
            <v>42016</v>
          </cell>
          <cell r="CX80">
            <v>56000</v>
          </cell>
          <cell r="CY80">
            <v>84032</v>
          </cell>
          <cell r="CZ80">
            <v>112000</v>
          </cell>
          <cell r="DA80" t="str">
            <v>Ad Hoc</v>
          </cell>
          <cell r="DB80" t="str">
            <v>Ad Hoc</v>
          </cell>
          <cell r="DC80" t="str">
            <v>Ad Hoc</v>
          </cell>
          <cell r="DD80" t="str">
            <v>Ad Hoc</v>
          </cell>
          <cell r="DE80" t="str">
            <v>Ad Hoc</v>
          </cell>
          <cell r="DF80" t="str">
            <v>Ad Hoc</v>
          </cell>
          <cell r="DG80" t="str">
            <v>Ad Hoc</v>
          </cell>
          <cell r="DH80" t="str">
            <v>Ad Hoc</v>
          </cell>
          <cell r="DI80" t="str">
            <v>Ad Hoc</v>
          </cell>
          <cell r="DJ80" t="str">
            <v>Ad Hoc</v>
          </cell>
          <cell r="DK80" t="str">
            <v>Ad Hoc</v>
          </cell>
          <cell r="DL80" t="str">
            <v>Ad Hoc</v>
          </cell>
          <cell r="DM80" t="str">
            <v>Ad Hoc</v>
          </cell>
          <cell r="DN80" t="str">
            <v>Ad Hoc</v>
          </cell>
          <cell r="DO80" t="str">
            <v>Ad Hoc</v>
          </cell>
          <cell r="DP80" t="str">
            <v>Ad Hoc</v>
          </cell>
          <cell r="DQ80" t="str">
            <v>Ad Hoc</v>
          </cell>
          <cell r="DR80" t="str">
            <v>Ad Hoc</v>
          </cell>
          <cell r="DS80" t="str">
            <v>Ad Hoc</v>
          </cell>
          <cell r="DT80" t="str">
            <v>Ad Hoc</v>
          </cell>
          <cell r="DU80" t="str">
            <v>Ad Hoc</v>
          </cell>
          <cell r="DV80" t="str">
            <v>Ad Hoc</v>
          </cell>
          <cell r="DW80" t="str">
            <v>Ad Hoc</v>
          </cell>
          <cell r="DX80" t="str">
            <v>Ad Hoc</v>
          </cell>
          <cell r="DY80" t="str">
            <v>Ad Hoc</v>
          </cell>
          <cell r="DZ80" t="str">
            <v>Ad Hoc</v>
          </cell>
          <cell r="EA80" t="str">
            <v>Ad Hoc</v>
          </cell>
          <cell r="EB80" t="str">
            <v>Ad Hoc</v>
          </cell>
          <cell r="EC80" t="str">
            <v>Ad Hoc</v>
          </cell>
          <cell r="ED80" t="str">
            <v>Ad Hoc</v>
          </cell>
          <cell r="EE80" t="str">
            <v>Ad Hoc</v>
          </cell>
          <cell r="EF80" t="str">
            <v>Ad Hoc</v>
          </cell>
          <cell r="EG80" t="str">
            <v>Ad Hoc</v>
          </cell>
          <cell r="EH80" t="str">
            <v>Ad Hoc</v>
          </cell>
          <cell r="EI80" t="str">
            <v>Ad Hoc</v>
          </cell>
          <cell r="EJ80" t="str">
            <v>Ad Hoc</v>
          </cell>
          <cell r="EK80" t="str">
            <v>Ad Hoc</v>
          </cell>
          <cell r="EL80" t="str">
            <v>Ad Hoc</v>
          </cell>
          <cell r="EM80" t="str">
            <v>Ad Hoc</v>
          </cell>
          <cell r="EN80" t="str">
            <v>Ad Hoc</v>
          </cell>
          <cell r="EO80" t="str">
            <v>Ad Hoc</v>
          </cell>
        </row>
        <row r="81">
          <cell r="BJ81">
            <v>36</v>
          </cell>
          <cell r="BK81" t="str">
            <v>Ad Hoc</v>
          </cell>
          <cell r="BL81" t="str">
            <v>Ad Hoc</v>
          </cell>
          <cell r="BM81" t="str">
            <v>Ad Hoc</v>
          </cell>
          <cell r="BN81" t="str">
            <v>Ad Hoc</v>
          </cell>
          <cell r="BO81" t="str">
            <v>Ad Hoc</v>
          </cell>
          <cell r="BP81" t="str">
            <v>Ad Hoc</v>
          </cell>
          <cell r="BQ81" t="str">
            <v>Ad Hoc</v>
          </cell>
          <cell r="BR81" t="str">
            <v>Ad Hoc</v>
          </cell>
          <cell r="BS81" t="str">
            <v>Ad Hoc</v>
          </cell>
          <cell r="BT81" t="str">
            <v>Ad Hoc</v>
          </cell>
          <cell r="BU81" t="str">
            <v>Ad Hoc</v>
          </cell>
          <cell r="BV81" t="str">
            <v>Ad Hoc</v>
          </cell>
          <cell r="BW81" t="str">
            <v>Ad Hoc</v>
          </cell>
          <cell r="BX81" t="str">
            <v>Ad Hoc</v>
          </cell>
          <cell r="BY81" t="str">
            <v>Ad Hoc</v>
          </cell>
          <cell r="BZ81" t="str">
            <v>Ad Hoc</v>
          </cell>
          <cell r="CA81" t="str">
            <v>Ad Hoc</v>
          </cell>
          <cell r="CB81" t="str">
            <v>Ad Hoc</v>
          </cell>
          <cell r="CC81" t="str">
            <v>Ad Hoc</v>
          </cell>
          <cell r="CD81" t="str">
            <v>Ad Hoc</v>
          </cell>
          <cell r="CE81" t="str">
            <v>Ad Hoc</v>
          </cell>
          <cell r="CF81" t="str">
            <v>Ad Hoc</v>
          </cell>
          <cell r="CG81" t="str">
            <v>Ad Hoc</v>
          </cell>
          <cell r="CH81" t="str">
            <v>Ad Hoc</v>
          </cell>
          <cell r="CI81" t="str">
            <v>Ad Hoc</v>
          </cell>
          <cell r="CJ81" t="str">
            <v>Ad Hoc</v>
          </cell>
          <cell r="CK81" t="str">
            <v>Ad Hoc</v>
          </cell>
          <cell r="CL81" t="str">
            <v>Ad Hoc</v>
          </cell>
          <cell r="CM81">
            <v>900</v>
          </cell>
          <cell r="CN81">
            <v>1350</v>
          </cell>
          <cell r="CO81">
            <v>1800</v>
          </cell>
          <cell r="CP81">
            <v>2700</v>
          </cell>
          <cell r="CQ81">
            <v>3600</v>
          </cell>
          <cell r="CR81">
            <v>5400</v>
          </cell>
          <cell r="CS81">
            <v>7200</v>
          </cell>
          <cell r="CT81">
            <v>10800</v>
          </cell>
          <cell r="CU81">
            <v>14400</v>
          </cell>
          <cell r="CV81">
            <v>21600</v>
          </cell>
          <cell r="CW81">
            <v>28800</v>
          </cell>
          <cell r="CX81">
            <v>43200</v>
          </cell>
          <cell r="CY81">
            <v>57600</v>
          </cell>
          <cell r="CZ81">
            <v>86400</v>
          </cell>
          <cell r="DA81">
            <v>115200</v>
          </cell>
          <cell r="DB81" t="str">
            <v>Ad Hoc</v>
          </cell>
          <cell r="DC81" t="str">
            <v>Ad Hoc</v>
          </cell>
          <cell r="DD81" t="str">
            <v>Ad Hoc</v>
          </cell>
          <cell r="DE81" t="str">
            <v>Ad Hoc</v>
          </cell>
          <cell r="DF81" t="str">
            <v>Ad Hoc</v>
          </cell>
          <cell r="DG81" t="str">
            <v>Ad Hoc</v>
          </cell>
          <cell r="DH81" t="str">
            <v>Ad Hoc</v>
          </cell>
          <cell r="DI81" t="str">
            <v>Ad Hoc</v>
          </cell>
          <cell r="DJ81" t="str">
            <v>Ad Hoc</v>
          </cell>
          <cell r="DK81" t="str">
            <v>Ad Hoc</v>
          </cell>
          <cell r="DL81" t="str">
            <v>Ad Hoc</v>
          </cell>
          <cell r="DM81" t="str">
            <v>Ad Hoc</v>
          </cell>
          <cell r="DN81" t="str">
            <v>Ad Hoc</v>
          </cell>
          <cell r="DO81" t="str">
            <v>Ad Hoc</v>
          </cell>
          <cell r="DP81" t="str">
            <v>Ad Hoc</v>
          </cell>
          <cell r="DQ81" t="str">
            <v>Ad Hoc</v>
          </cell>
          <cell r="DR81" t="str">
            <v>Ad Hoc</v>
          </cell>
          <cell r="DS81" t="str">
            <v>Ad Hoc</v>
          </cell>
          <cell r="DT81" t="str">
            <v>Ad Hoc</v>
          </cell>
          <cell r="DU81" t="str">
            <v>Ad Hoc</v>
          </cell>
          <cell r="DV81" t="str">
            <v>Ad Hoc</v>
          </cell>
          <cell r="DW81" t="str">
            <v>Ad Hoc</v>
          </cell>
          <cell r="DX81" t="str">
            <v>Ad Hoc</v>
          </cell>
          <cell r="DY81" t="str">
            <v>Ad Hoc</v>
          </cell>
          <cell r="DZ81" t="str">
            <v>Ad Hoc</v>
          </cell>
          <cell r="EA81" t="str">
            <v>Ad Hoc</v>
          </cell>
          <cell r="EB81" t="str">
            <v>Ad Hoc</v>
          </cell>
          <cell r="EC81" t="str">
            <v>Ad Hoc</v>
          </cell>
          <cell r="ED81" t="str">
            <v>Ad Hoc</v>
          </cell>
          <cell r="EE81" t="str">
            <v>Ad Hoc</v>
          </cell>
          <cell r="EF81" t="str">
            <v>Ad Hoc</v>
          </cell>
          <cell r="EG81" t="str">
            <v>Ad Hoc</v>
          </cell>
          <cell r="EH81" t="str">
            <v>Ad Hoc</v>
          </cell>
          <cell r="EI81" t="str">
            <v>Ad Hoc</v>
          </cell>
          <cell r="EJ81" t="str">
            <v>Ad Hoc</v>
          </cell>
          <cell r="EK81" t="str">
            <v>Ad Hoc</v>
          </cell>
          <cell r="EL81" t="str">
            <v>Ad Hoc</v>
          </cell>
          <cell r="EM81" t="str">
            <v>Ad Hoc</v>
          </cell>
          <cell r="EN81" t="str">
            <v>Ad Hoc</v>
          </cell>
          <cell r="EO81" t="str">
            <v>Ad Hoc</v>
          </cell>
        </row>
        <row r="82">
          <cell r="BJ82">
            <v>37</v>
          </cell>
          <cell r="BK82" t="str">
            <v>Ad Hoc</v>
          </cell>
          <cell r="BL82" t="str">
            <v>Ad Hoc</v>
          </cell>
          <cell r="BM82" t="str">
            <v>Ad Hoc</v>
          </cell>
          <cell r="BN82" t="str">
            <v>Ad Hoc</v>
          </cell>
          <cell r="BO82" t="str">
            <v>Ad Hoc</v>
          </cell>
          <cell r="BP82" t="str">
            <v>Ad Hoc</v>
          </cell>
          <cell r="BQ82" t="str">
            <v>Ad Hoc</v>
          </cell>
          <cell r="BR82" t="str">
            <v>Ad Hoc</v>
          </cell>
          <cell r="BS82" t="str">
            <v>Ad Hoc</v>
          </cell>
          <cell r="BT82" t="str">
            <v>Ad Hoc</v>
          </cell>
          <cell r="BU82" t="str">
            <v>Ad Hoc</v>
          </cell>
          <cell r="BV82" t="str">
            <v>Ad Hoc</v>
          </cell>
          <cell r="BW82" t="str">
            <v>Ad Hoc</v>
          </cell>
          <cell r="BX82" t="str">
            <v>Ad Hoc</v>
          </cell>
          <cell r="BY82" t="str">
            <v>Ad Hoc</v>
          </cell>
          <cell r="BZ82" t="str">
            <v>Ad Hoc</v>
          </cell>
          <cell r="CA82" t="str">
            <v>Ad Hoc</v>
          </cell>
          <cell r="CB82" t="str">
            <v>Ad Hoc</v>
          </cell>
          <cell r="CC82" t="str">
            <v>Ad Hoc</v>
          </cell>
          <cell r="CD82" t="str">
            <v>Ad Hoc</v>
          </cell>
          <cell r="CE82" t="str">
            <v>Ad Hoc</v>
          </cell>
          <cell r="CF82" t="str">
            <v>Ad Hoc</v>
          </cell>
          <cell r="CG82" t="str">
            <v>Ad Hoc</v>
          </cell>
          <cell r="CH82" t="str">
            <v>Ad Hoc</v>
          </cell>
          <cell r="CI82" t="str">
            <v>Ad Hoc</v>
          </cell>
          <cell r="CJ82" t="str">
            <v>Ad Hoc</v>
          </cell>
          <cell r="CK82" t="str">
            <v>Ad Hoc</v>
          </cell>
          <cell r="CL82" t="str">
            <v>Ad Hoc</v>
          </cell>
          <cell r="CM82" t="str">
            <v>Ad Hoc</v>
          </cell>
          <cell r="CN82">
            <v>925</v>
          </cell>
          <cell r="CO82">
            <v>1388</v>
          </cell>
          <cell r="CP82">
            <v>1850</v>
          </cell>
          <cell r="CQ82">
            <v>2776</v>
          </cell>
          <cell r="CR82">
            <v>3700</v>
          </cell>
          <cell r="CS82">
            <v>5552</v>
          </cell>
          <cell r="CT82">
            <v>7400</v>
          </cell>
          <cell r="CU82">
            <v>11104</v>
          </cell>
          <cell r="CV82">
            <v>14800</v>
          </cell>
          <cell r="CW82">
            <v>22208</v>
          </cell>
          <cell r="CX82">
            <v>29600</v>
          </cell>
          <cell r="CY82">
            <v>44416</v>
          </cell>
          <cell r="CZ82">
            <v>59200</v>
          </cell>
          <cell r="DA82">
            <v>88832</v>
          </cell>
          <cell r="DB82">
            <v>118400</v>
          </cell>
          <cell r="DC82" t="str">
            <v>Ad Hoc</v>
          </cell>
          <cell r="DD82" t="str">
            <v>Ad Hoc</v>
          </cell>
          <cell r="DE82" t="str">
            <v>Ad Hoc</v>
          </cell>
          <cell r="DF82" t="str">
            <v>Ad Hoc</v>
          </cell>
          <cell r="DG82" t="str">
            <v>Ad Hoc</v>
          </cell>
          <cell r="DH82" t="str">
            <v>Ad Hoc</v>
          </cell>
          <cell r="DI82" t="str">
            <v>Ad Hoc</v>
          </cell>
          <cell r="DJ82" t="str">
            <v>Ad Hoc</v>
          </cell>
          <cell r="DK82" t="str">
            <v>Ad Hoc</v>
          </cell>
          <cell r="DL82" t="str">
            <v>Ad Hoc</v>
          </cell>
          <cell r="DM82" t="str">
            <v>Ad Hoc</v>
          </cell>
          <cell r="DN82" t="str">
            <v>Ad Hoc</v>
          </cell>
          <cell r="DO82" t="str">
            <v>Ad Hoc</v>
          </cell>
          <cell r="DP82" t="str">
            <v>Ad Hoc</v>
          </cell>
          <cell r="DQ82" t="str">
            <v>Ad Hoc</v>
          </cell>
          <cell r="DR82" t="str">
            <v>Ad Hoc</v>
          </cell>
          <cell r="DS82" t="str">
            <v>Ad Hoc</v>
          </cell>
          <cell r="DT82" t="str">
            <v>Ad Hoc</v>
          </cell>
          <cell r="DU82" t="str">
            <v>Ad Hoc</v>
          </cell>
          <cell r="DV82" t="str">
            <v>Ad Hoc</v>
          </cell>
          <cell r="DW82" t="str">
            <v>Ad Hoc</v>
          </cell>
          <cell r="DX82" t="str">
            <v>Ad Hoc</v>
          </cell>
          <cell r="DY82" t="str">
            <v>Ad Hoc</v>
          </cell>
          <cell r="DZ82" t="str">
            <v>Ad Hoc</v>
          </cell>
          <cell r="EA82" t="str">
            <v>Ad Hoc</v>
          </cell>
          <cell r="EB82" t="str">
            <v>Ad Hoc</v>
          </cell>
          <cell r="EC82" t="str">
            <v>Ad Hoc</v>
          </cell>
          <cell r="ED82" t="str">
            <v>Ad Hoc</v>
          </cell>
          <cell r="EE82" t="str">
            <v>Ad Hoc</v>
          </cell>
          <cell r="EF82" t="str">
            <v>Ad Hoc</v>
          </cell>
          <cell r="EG82" t="str">
            <v>Ad Hoc</v>
          </cell>
          <cell r="EH82" t="str">
            <v>Ad Hoc</v>
          </cell>
          <cell r="EI82" t="str">
            <v>Ad Hoc</v>
          </cell>
          <cell r="EJ82" t="str">
            <v>Ad Hoc</v>
          </cell>
          <cell r="EK82" t="str">
            <v>Ad Hoc</v>
          </cell>
          <cell r="EL82" t="str">
            <v>Ad Hoc</v>
          </cell>
          <cell r="EM82" t="str">
            <v>Ad Hoc</v>
          </cell>
          <cell r="EN82" t="str">
            <v>Ad Hoc</v>
          </cell>
          <cell r="EO82" t="str">
            <v>Ad Hoc</v>
          </cell>
        </row>
        <row r="83">
          <cell r="BJ83">
            <v>38</v>
          </cell>
          <cell r="BK83" t="str">
            <v>Ad Hoc</v>
          </cell>
          <cell r="BL83" t="str">
            <v>Ad Hoc</v>
          </cell>
          <cell r="BM83" t="str">
            <v>Ad Hoc</v>
          </cell>
          <cell r="BN83" t="str">
            <v>Ad Hoc</v>
          </cell>
          <cell r="BO83" t="str">
            <v>Ad Hoc</v>
          </cell>
          <cell r="BP83" t="str">
            <v>Ad Hoc</v>
          </cell>
          <cell r="BQ83" t="str">
            <v>Ad Hoc</v>
          </cell>
          <cell r="BR83" t="str">
            <v>Ad Hoc</v>
          </cell>
          <cell r="BS83" t="str">
            <v>Ad Hoc</v>
          </cell>
          <cell r="BT83" t="str">
            <v>Ad Hoc</v>
          </cell>
          <cell r="BU83" t="str">
            <v>Ad Hoc</v>
          </cell>
          <cell r="BV83" t="str">
            <v>Ad Hoc</v>
          </cell>
          <cell r="BW83" t="str">
            <v>Ad Hoc</v>
          </cell>
          <cell r="BX83" t="str">
            <v>Ad Hoc</v>
          </cell>
          <cell r="BY83" t="str">
            <v>Ad Hoc</v>
          </cell>
          <cell r="BZ83" t="str">
            <v>Ad Hoc</v>
          </cell>
          <cell r="CA83" t="str">
            <v>Ad Hoc</v>
          </cell>
          <cell r="CB83" t="str">
            <v>Ad Hoc</v>
          </cell>
          <cell r="CC83" t="str">
            <v>Ad Hoc</v>
          </cell>
          <cell r="CD83" t="str">
            <v>Ad Hoc</v>
          </cell>
          <cell r="CE83" t="str">
            <v>Ad Hoc</v>
          </cell>
          <cell r="CF83" t="str">
            <v>Ad Hoc</v>
          </cell>
          <cell r="CG83" t="str">
            <v>Ad Hoc</v>
          </cell>
          <cell r="CH83" t="str">
            <v>Ad Hoc</v>
          </cell>
          <cell r="CI83" t="str">
            <v>Ad Hoc</v>
          </cell>
          <cell r="CJ83" t="str">
            <v>Ad Hoc</v>
          </cell>
          <cell r="CK83" t="str">
            <v>Ad Hoc</v>
          </cell>
          <cell r="CL83" t="str">
            <v>Ad Hoc</v>
          </cell>
          <cell r="CM83" t="str">
            <v>Ad Hoc</v>
          </cell>
          <cell r="CN83" t="str">
            <v>Ad Hoc</v>
          </cell>
          <cell r="CO83">
            <v>950</v>
          </cell>
          <cell r="CP83">
            <v>1425</v>
          </cell>
          <cell r="CQ83">
            <v>1900</v>
          </cell>
          <cell r="CR83">
            <v>2850</v>
          </cell>
          <cell r="CS83">
            <v>3800</v>
          </cell>
          <cell r="CT83">
            <v>5700</v>
          </cell>
          <cell r="CU83">
            <v>7600</v>
          </cell>
          <cell r="CV83">
            <v>11400</v>
          </cell>
          <cell r="CW83">
            <v>15200</v>
          </cell>
          <cell r="CX83">
            <v>22800</v>
          </cell>
          <cell r="CY83">
            <v>30400</v>
          </cell>
          <cell r="CZ83">
            <v>45600</v>
          </cell>
          <cell r="DA83">
            <v>60800</v>
          </cell>
          <cell r="DB83">
            <v>91200</v>
          </cell>
          <cell r="DC83">
            <v>121600</v>
          </cell>
          <cell r="DD83" t="str">
            <v>Ad Hoc</v>
          </cell>
          <cell r="DE83" t="str">
            <v>Ad Hoc</v>
          </cell>
          <cell r="DF83" t="str">
            <v>Ad Hoc</v>
          </cell>
          <cell r="DG83" t="str">
            <v>Ad Hoc</v>
          </cell>
          <cell r="DH83" t="str">
            <v>Ad Hoc</v>
          </cell>
          <cell r="DI83" t="str">
            <v>Ad Hoc</v>
          </cell>
          <cell r="DJ83" t="str">
            <v>Ad Hoc</v>
          </cell>
          <cell r="DK83" t="str">
            <v>Ad Hoc</v>
          </cell>
          <cell r="DL83" t="str">
            <v>Ad Hoc</v>
          </cell>
          <cell r="DM83" t="str">
            <v>Ad Hoc</v>
          </cell>
          <cell r="DN83" t="str">
            <v>Ad Hoc</v>
          </cell>
          <cell r="DO83" t="str">
            <v>Ad Hoc</v>
          </cell>
          <cell r="DP83" t="str">
            <v>Ad Hoc</v>
          </cell>
          <cell r="DQ83" t="str">
            <v>Ad Hoc</v>
          </cell>
          <cell r="DR83" t="str">
            <v>Ad Hoc</v>
          </cell>
          <cell r="DS83" t="str">
            <v>Ad Hoc</v>
          </cell>
          <cell r="DT83" t="str">
            <v>Ad Hoc</v>
          </cell>
          <cell r="DU83" t="str">
            <v>Ad Hoc</v>
          </cell>
          <cell r="DV83" t="str">
            <v>Ad Hoc</v>
          </cell>
          <cell r="DW83" t="str">
            <v>Ad Hoc</v>
          </cell>
          <cell r="DX83" t="str">
            <v>Ad Hoc</v>
          </cell>
          <cell r="DY83" t="str">
            <v>Ad Hoc</v>
          </cell>
          <cell r="DZ83" t="str">
            <v>Ad Hoc</v>
          </cell>
          <cell r="EA83" t="str">
            <v>Ad Hoc</v>
          </cell>
          <cell r="EB83" t="str">
            <v>Ad Hoc</v>
          </cell>
          <cell r="EC83" t="str">
            <v>Ad Hoc</v>
          </cell>
          <cell r="ED83" t="str">
            <v>Ad Hoc</v>
          </cell>
          <cell r="EE83" t="str">
            <v>Ad Hoc</v>
          </cell>
          <cell r="EF83" t="str">
            <v>Ad Hoc</v>
          </cell>
          <cell r="EG83" t="str">
            <v>Ad Hoc</v>
          </cell>
          <cell r="EH83" t="str">
            <v>Ad Hoc</v>
          </cell>
          <cell r="EI83" t="str">
            <v>Ad Hoc</v>
          </cell>
          <cell r="EJ83" t="str">
            <v>Ad Hoc</v>
          </cell>
          <cell r="EK83" t="str">
            <v>Ad Hoc</v>
          </cell>
          <cell r="EL83" t="str">
            <v>Ad Hoc</v>
          </cell>
          <cell r="EM83" t="str">
            <v>Ad Hoc</v>
          </cell>
          <cell r="EN83" t="str">
            <v>Ad Hoc</v>
          </cell>
          <cell r="EO83" t="str">
            <v>Ad Hoc</v>
          </cell>
        </row>
        <row r="84">
          <cell r="BJ84">
            <v>39</v>
          </cell>
          <cell r="BK84" t="str">
            <v>Ad Hoc</v>
          </cell>
          <cell r="BL84" t="str">
            <v>Ad Hoc</v>
          </cell>
          <cell r="BM84" t="str">
            <v>Ad Hoc</v>
          </cell>
          <cell r="BN84" t="str">
            <v>Ad Hoc</v>
          </cell>
          <cell r="BO84" t="str">
            <v>Ad Hoc</v>
          </cell>
          <cell r="BP84" t="str">
            <v>Ad Hoc</v>
          </cell>
          <cell r="BQ84" t="str">
            <v>Ad Hoc</v>
          </cell>
          <cell r="BR84" t="str">
            <v>Ad Hoc</v>
          </cell>
          <cell r="BS84" t="str">
            <v>Ad Hoc</v>
          </cell>
          <cell r="BT84" t="str">
            <v>Ad Hoc</v>
          </cell>
          <cell r="BU84" t="str">
            <v>Ad Hoc</v>
          </cell>
          <cell r="BV84" t="str">
            <v>Ad Hoc</v>
          </cell>
          <cell r="BW84" t="str">
            <v>Ad Hoc</v>
          </cell>
          <cell r="BX84" t="str">
            <v>Ad Hoc</v>
          </cell>
          <cell r="BY84" t="str">
            <v>Ad Hoc</v>
          </cell>
          <cell r="BZ84" t="str">
            <v>Ad Hoc</v>
          </cell>
          <cell r="CA84" t="str">
            <v>Ad Hoc</v>
          </cell>
          <cell r="CB84" t="str">
            <v>Ad Hoc</v>
          </cell>
          <cell r="CC84" t="str">
            <v>Ad Hoc</v>
          </cell>
          <cell r="CD84" t="str">
            <v>Ad Hoc</v>
          </cell>
          <cell r="CE84" t="str">
            <v>Ad Hoc</v>
          </cell>
          <cell r="CF84" t="str">
            <v>Ad Hoc</v>
          </cell>
          <cell r="CG84" t="str">
            <v>Ad Hoc</v>
          </cell>
          <cell r="CH84" t="str">
            <v>Ad Hoc</v>
          </cell>
          <cell r="CI84" t="str">
            <v>Ad Hoc</v>
          </cell>
          <cell r="CJ84" t="str">
            <v>Ad Hoc</v>
          </cell>
          <cell r="CK84" t="str">
            <v>Ad Hoc</v>
          </cell>
          <cell r="CL84" t="str">
            <v>Ad Hoc</v>
          </cell>
          <cell r="CM84" t="str">
            <v>Ad Hoc</v>
          </cell>
          <cell r="CN84" t="str">
            <v>Ad Hoc</v>
          </cell>
          <cell r="CO84" t="str">
            <v>Ad Hoc</v>
          </cell>
          <cell r="CP84">
            <v>975</v>
          </cell>
          <cell r="CQ84">
            <v>1463</v>
          </cell>
          <cell r="CR84">
            <v>1950</v>
          </cell>
          <cell r="CS84">
            <v>2926</v>
          </cell>
          <cell r="CT84">
            <v>3900</v>
          </cell>
          <cell r="CU84">
            <v>5852</v>
          </cell>
          <cell r="CV84">
            <v>7800</v>
          </cell>
          <cell r="CW84">
            <v>11704</v>
          </cell>
          <cell r="CX84">
            <v>15600</v>
          </cell>
          <cell r="CY84">
            <v>23408</v>
          </cell>
          <cell r="CZ84">
            <v>31200</v>
          </cell>
          <cell r="DA84">
            <v>46816</v>
          </cell>
          <cell r="DB84">
            <v>62400</v>
          </cell>
          <cell r="DC84">
            <v>93632</v>
          </cell>
          <cell r="DD84">
            <v>124800</v>
          </cell>
          <cell r="DE84" t="str">
            <v>Ad Hoc</v>
          </cell>
          <cell r="DF84" t="str">
            <v>Ad Hoc</v>
          </cell>
          <cell r="DG84" t="str">
            <v>Ad Hoc</v>
          </cell>
          <cell r="DH84" t="str">
            <v>Ad Hoc</v>
          </cell>
          <cell r="DI84" t="str">
            <v>Ad Hoc</v>
          </cell>
          <cell r="DJ84" t="str">
            <v>Ad Hoc</v>
          </cell>
          <cell r="DK84" t="str">
            <v>Ad Hoc</v>
          </cell>
          <cell r="DL84" t="str">
            <v>Ad Hoc</v>
          </cell>
          <cell r="DM84" t="str">
            <v>Ad Hoc</v>
          </cell>
          <cell r="DN84" t="str">
            <v>Ad Hoc</v>
          </cell>
          <cell r="DO84" t="str">
            <v>Ad Hoc</v>
          </cell>
          <cell r="DP84" t="str">
            <v>Ad Hoc</v>
          </cell>
          <cell r="DQ84" t="str">
            <v>Ad Hoc</v>
          </cell>
          <cell r="DR84" t="str">
            <v>Ad Hoc</v>
          </cell>
          <cell r="DS84" t="str">
            <v>Ad Hoc</v>
          </cell>
          <cell r="DT84" t="str">
            <v>Ad Hoc</v>
          </cell>
          <cell r="DU84" t="str">
            <v>Ad Hoc</v>
          </cell>
          <cell r="DV84" t="str">
            <v>Ad Hoc</v>
          </cell>
          <cell r="DW84" t="str">
            <v>Ad Hoc</v>
          </cell>
          <cell r="DX84" t="str">
            <v>Ad Hoc</v>
          </cell>
          <cell r="DY84" t="str">
            <v>Ad Hoc</v>
          </cell>
          <cell r="DZ84" t="str">
            <v>Ad Hoc</v>
          </cell>
          <cell r="EA84" t="str">
            <v>Ad Hoc</v>
          </cell>
          <cell r="EB84" t="str">
            <v>Ad Hoc</v>
          </cell>
          <cell r="EC84" t="str">
            <v>Ad Hoc</v>
          </cell>
          <cell r="ED84" t="str">
            <v>Ad Hoc</v>
          </cell>
          <cell r="EE84" t="str">
            <v>Ad Hoc</v>
          </cell>
          <cell r="EF84" t="str">
            <v>Ad Hoc</v>
          </cell>
          <cell r="EG84" t="str">
            <v>Ad Hoc</v>
          </cell>
          <cell r="EH84" t="str">
            <v>Ad Hoc</v>
          </cell>
          <cell r="EI84" t="str">
            <v>Ad Hoc</v>
          </cell>
          <cell r="EJ84" t="str">
            <v>Ad Hoc</v>
          </cell>
          <cell r="EK84" t="str">
            <v>Ad Hoc</v>
          </cell>
          <cell r="EL84" t="str">
            <v>Ad Hoc</v>
          </cell>
          <cell r="EM84" t="str">
            <v>Ad Hoc</v>
          </cell>
          <cell r="EN84" t="str">
            <v>Ad Hoc</v>
          </cell>
          <cell r="EO84" t="str">
            <v>Ad Hoc</v>
          </cell>
        </row>
        <row r="85">
          <cell r="BJ85">
            <v>40</v>
          </cell>
          <cell r="BK85" t="str">
            <v>Ad Hoc</v>
          </cell>
          <cell r="BL85" t="str">
            <v>Ad Hoc</v>
          </cell>
          <cell r="BM85" t="str">
            <v>Ad Hoc</v>
          </cell>
          <cell r="BN85" t="str">
            <v>Ad Hoc</v>
          </cell>
          <cell r="BO85" t="str">
            <v>Ad Hoc</v>
          </cell>
          <cell r="BP85" t="str">
            <v>Ad Hoc</v>
          </cell>
          <cell r="BQ85" t="str">
            <v>Ad Hoc</v>
          </cell>
          <cell r="BR85" t="str">
            <v>Ad Hoc</v>
          </cell>
          <cell r="BS85" t="str">
            <v>Ad Hoc</v>
          </cell>
          <cell r="BT85" t="str">
            <v>Ad Hoc</v>
          </cell>
          <cell r="BU85" t="str">
            <v>Ad Hoc</v>
          </cell>
          <cell r="BV85" t="str">
            <v>Ad Hoc</v>
          </cell>
          <cell r="BW85" t="str">
            <v>Ad Hoc</v>
          </cell>
          <cell r="BX85" t="str">
            <v>Ad Hoc</v>
          </cell>
          <cell r="BY85" t="str">
            <v>Ad Hoc</v>
          </cell>
          <cell r="BZ85" t="str">
            <v>Ad Hoc</v>
          </cell>
          <cell r="CA85" t="str">
            <v>Ad Hoc</v>
          </cell>
          <cell r="CB85" t="str">
            <v>Ad Hoc</v>
          </cell>
          <cell r="CC85" t="str">
            <v>Ad Hoc</v>
          </cell>
          <cell r="CD85" t="str">
            <v>Ad Hoc</v>
          </cell>
          <cell r="CE85" t="str">
            <v>Ad Hoc</v>
          </cell>
          <cell r="CF85" t="str">
            <v>Ad Hoc</v>
          </cell>
          <cell r="CG85" t="str">
            <v>Ad Hoc</v>
          </cell>
          <cell r="CH85" t="str">
            <v>Ad Hoc</v>
          </cell>
          <cell r="CI85" t="str">
            <v>Ad Hoc</v>
          </cell>
          <cell r="CJ85" t="str">
            <v>Ad Hoc</v>
          </cell>
          <cell r="CK85" t="str">
            <v>Ad Hoc</v>
          </cell>
          <cell r="CL85" t="str">
            <v>Ad Hoc</v>
          </cell>
          <cell r="CM85" t="str">
            <v>Ad Hoc</v>
          </cell>
          <cell r="CN85" t="str">
            <v>Ad Hoc</v>
          </cell>
          <cell r="CO85" t="str">
            <v>Ad Hoc</v>
          </cell>
          <cell r="CP85" t="str">
            <v>Ad Hoc</v>
          </cell>
          <cell r="CQ85">
            <v>1000</v>
          </cell>
          <cell r="CR85">
            <v>1500</v>
          </cell>
          <cell r="CS85">
            <v>2000</v>
          </cell>
          <cell r="CT85">
            <v>3000</v>
          </cell>
          <cell r="CU85">
            <v>4000</v>
          </cell>
          <cell r="CV85">
            <v>6000</v>
          </cell>
          <cell r="CW85">
            <v>8000</v>
          </cell>
          <cell r="CX85">
            <v>12000</v>
          </cell>
          <cell r="CY85">
            <v>16000</v>
          </cell>
          <cell r="CZ85">
            <v>24000</v>
          </cell>
          <cell r="DA85">
            <v>32000</v>
          </cell>
          <cell r="DB85">
            <v>48000</v>
          </cell>
          <cell r="DC85">
            <v>64000</v>
          </cell>
          <cell r="DD85">
            <v>96000</v>
          </cell>
          <cell r="DE85">
            <v>128000</v>
          </cell>
          <cell r="DF85" t="str">
            <v>Ad Hoc</v>
          </cell>
          <cell r="DG85" t="str">
            <v>Ad Hoc</v>
          </cell>
          <cell r="DH85" t="str">
            <v>Ad Hoc</v>
          </cell>
          <cell r="DI85" t="str">
            <v>Ad Hoc</v>
          </cell>
          <cell r="DJ85" t="str">
            <v>Ad Hoc</v>
          </cell>
          <cell r="DK85" t="str">
            <v>Ad Hoc</v>
          </cell>
          <cell r="DL85" t="str">
            <v>Ad Hoc</v>
          </cell>
          <cell r="DM85" t="str">
            <v>Ad Hoc</v>
          </cell>
          <cell r="DN85" t="str">
            <v>Ad Hoc</v>
          </cell>
          <cell r="DO85" t="str">
            <v>Ad Hoc</v>
          </cell>
          <cell r="DP85" t="str">
            <v>Ad Hoc</v>
          </cell>
          <cell r="DQ85" t="str">
            <v>Ad Hoc</v>
          </cell>
          <cell r="DR85" t="str">
            <v>Ad Hoc</v>
          </cell>
          <cell r="DS85" t="str">
            <v>Ad Hoc</v>
          </cell>
          <cell r="DT85" t="str">
            <v>Ad Hoc</v>
          </cell>
          <cell r="DU85" t="str">
            <v>Ad Hoc</v>
          </cell>
          <cell r="DV85" t="str">
            <v>Ad Hoc</v>
          </cell>
          <cell r="DW85" t="str">
            <v>Ad Hoc</v>
          </cell>
          <cell r="DX85" t="str">
            <v>Ad Hoc</v>
          </cell>
          <cell r="DY85" t="str">
            <v>Ad Hoc</v>
          </cell>
          <cell r="DZ85" t="str">
            <v>Ad Hoc</v>
          </cell>
          <cell r="EA85" t="str">
            <v>Ad Hoc</v>
          </cell>
          <cell r="EB85" t="str">
            <v>Ad Hoc</v>
          </cell>
          <cell r="EC85" t="str">
            <v>Ad Hoc</v>
          </cell>
          <cell r="ED85" t="str">
            <v>Ad Hoc</v>
          </cell>
          <cell r="EE85" t="str">
            <v>Ad Hoc</v>
          </cell>
          <cell r="EF85" t="str">
            <v>Ad Hoc</v>
          </cell>
          <cell r="EG85" t="str">
            <v>Ad Hoc</v>
          </cell>
          <cell r="EH85" t="str">
            <v>Ad Hoc</v>
          </cell>
          <cell r="EI85" t="str">
            <v>Ad Hoc</v>
          </cell>
          <cell r="EJ85" t="str">
            <v>Ad Hoc</v>
          </cell>
          <cell r="EK85" t="str">
            <v>Ad Hoc</v>
          </cell>
          <cell r="EL85" t="str">
            <v>Ad Hoc</v>
          </cell>
          <cell r="EM85" t="str">
            <v>Ad Hoc</v>
          </cell>
          <cell r="EN85" t="str">
            <v>Ad Hoc</v>
          </cell>
          <cell r="EO85" t="str">
            <v>Ad Hoc</v>
          </cell>
        </row>
        <row r="86">
          <cell r="BJ86">
            <v>41</v>
          </cell>
          <cell r="BK86" t="str">
            <v>Ad Hoc</v>
          </cell>
          <cell r="BL86" t="str">
            <v>Ad Hoc</v>
          </cell>
          <cell r="BM86" t="str">
            <v>Ad Hoc</v>
          </cell>
          <cell r="BN86" t="str">
            <v>Ad Hoc</v>
          </cell>
          <cell r="BO86" t="str">
            <v>Ad Hoc</v>
          </cell>
          <cell r="BP86" t="str">
            <v>Ad Hoc</v>
          </cell>
          <cell r="BQ86" t="str">
            <v>Ad Hoc</v>
          </cell>
          <cell r="BR86" t="str">
            <v>Ad Hoc</v>
          </cell>
          <cell r="BS86" t="str">
            <v>Ad Hoc</v>
          </cell>
          <cell r="BT86" t="str">
            <v>Ad Hoc</v>
          </cell>
          <cell r="BU86" t="str">
            <v>Ad Hoc</v>
          </cell>
          <cell r="BV86" t="str">
            <v>Ad Hoc</v>
          </cell>
          <cell r="BW86" t="str">
            <v>Ad Hoc</v>
          </cell>
          <cell r="BX86" t="str">
            <v>Ad Hoc</v>
          </cell>
          <cell r="BY86" t="str">
            <v>Ad Hoc</v>
          </cell>
          <cell r="BZ86" t="str">
            <v>Ad Hoc</v>
          </cell>
          <cell r="CA86" t="str">
            <v>Ad Hoc</v>
          </cell>
          <cell r="CB86" t="str">
            <v>Ad Hoc</v>
          </cell>
          <cell r="CC86" t="str">
            <v>Ad Hoc</v>
          </cell>
          <cell r="CD86" t="str">
            <v>Ad Hoc</v>
          </cell>
          <cell r="CE86" t="str">
            <v>Ad Hoc</v>
          </cell>
          <cell r="CF86" t="str">
            <v>Ad Hoc</v>
          </cell>
          <cell r="CG86" t="str">
            <v>Ad Hoc</v>
          </cell>
          <cell r="CH86" t="str">
            <v>Ad Hoc</v>
          </cell>
          <cell r="CI86" t="str">
            <v>Ad Hoc</v>
          </cell>
          <cell r="CJ86" t="str">
            <v>Ad Hoc</v>
          </cell>
          <cell r="CK86" t="str">
            <v>Ad Hoc</v>
          </cell>
          <cell r="CL86" t="str">
            <v>Ad Hoc</v>
          </cell>
          <cell r="CM86" t="str">
            <v>Ad Hoc</v>
          </cell>
          <cell r="CN86" t="str">
            <v>Ad Hoc</v>
          </cell>
          <cell r="CO86" t="str">
            <v>Ad Hoc</v>
          </cell>
          <cell r="CP86" t="str">
            <v>Ad Hoc</v>
          </cell>
          <cell r="CQ86" t="str">
            <v>Ad Hoc</v>
          </cell>
          <cell r="CR86">
            <v>1025</v>
          </cell>
          <cell r="CS86">
            <v>1538</v>
          </cell>
          <cell r="CT86">
            <v>2050</v>
          </cell>
          <cell r="CU86">
            <v>3076</v>
          </cell>
          <cell r="CV86">
            <v>4100</v>
          </cell>
          <cell r="CW86">
            <v>6152</v>
          </cell>
          <cell r="CX86">
            <v>8200</v>
          </cell>
          <cell r="CY86">
            <v>12304</v>
          </cell>
          <cell r="CZ86">
            <v>16400</v>
          </cell>
          <cell r="DA86">
            <v>24608</v>
          </cell>
          <cell r="DB86">
            <v>32800</v>
          </cell>
          <cell r="DC86">
            <v>49216</v>
          </cell>
          <cell r="DD86">
            <v>65600</v>
          </cell>
          <cell r="DE86">
            <v>98432</v>
          </cell>
          <cell r="DF86">
            <v>131200</v>
          </cell>
          <cell r="DG86" t="str">
            <v>Ad Hoc</v>
          </cell>
          <cell r="DH86" t="str">
            <v>Ad Hoc</v>
          </cell>
          <cell r="DI86" t="str">
            <v>Ad Hoc</v>
          </cell>
          <cell r="DJ86" t="str">
            <v>Ad Hoc</v>
          </cell>
          <cell r="DK86" t="str">
            <v>Ad Hoc</v>
          </cell>
          <cell r="DL86" t="str">
            <v>Ad Hoc</v>
          </cell>
          <cell r="DM86" t="str">
            <v>Ad Hoc</v>
          </cell>
          <cell r="DN86" t="str">
            <v>Ad Hoc</v>
          </cell>
          <cell r="DO86" t="str">
            <v>Ad Hoc</v>
          </cell>
          <cell r="DP86" t="str">
            <v>Ad Hoc</v>
          </cell>
          <cell r="DQ86" t="str">
            <v>Ad Hoc</v>
          </cell>
          <cell r="DR86" t="str">
            <v>Ad Hoc</v>
          </cell>
          <cell r="DS86" t="str">
            <v>Ad Hoc</v>
          </cell>
          <cell r="DT86" t="str">
            <v>Ad Hoc</v>
          </cell>
          <cell r="DU86" t="str">
            <v>Ad Hoc</v>
          </cell>
          <cell r="DV86" t="str">
            <v>Ad Hoc</v>
          </cell>
          <cell r="DW86" t="str">
            <v>Ad Hoc</v>
          </cell>
          <cell r="DX86" t="str">
            <v>Ad Hoc</v>
          </cell>
          <cell r="DY86" t="str">
            <v>Ad Hoc</v>
          </cell>
          <cell r="DZ86" t="str">
            <v>Ad Hoc</v>
          </cell>
          <cell r="EA86" t="str">
            <v>Ad Hoc</v>
          </cell>
          <cell r="EB86" t="str">
            <v>Ad Hoc</v>
          </cell>
          <cell r="EC86" t="str">
            <v>Ad Hoc</v>
          </cell>
          <cell r="ED86" t="str">
            <v>Ad Hoc</v>
          </cell>
          <cell r="EE86" t="str">
            <v>Ad Hoc</v>
          </cell>
          <cell r="EF86" t="str">
            <v>Ad Hoc</v>
          </cell>
          <cell r="EG86" t="str">
            <v>Ad Hoc</v>
          </cell>
          <cell r="EH86" t="str">
            <v>Ad Hoc</v>
          </cell>
          <cell r="EI86" t="str">
            <v>Ad Hoc</v>
          </cell>
          <cell r="EJ86" t="str">
            <v>Ad Hoc</v>
          </cell>
          <cell r="EK86" t="str">
            <v>Ad Hoc</v>
          </cell>
          <cell r="EL86" t="str">
            <v>Ad Hoc</v>
          </cell>
          <cell r="EM86" t="str">
            <v>Ad Hoc</v>
          </cell>
          <cell r="EN86" t="str">
            <v>Ad Hoc</v>
          </cell>
          <cell r="EO86" t="str">
            <v>Ad Hoc</v>
          </cell>
        </row>
        <row r="87">
          <cell r="BJ87">
            <v>42</v>
          </cell>
          <cell r="BK87" t="str">
            <v>Ad Hoc</v>
          </cell>
          <cell r="BL87" t="str">
            <v>Ad Hoc</v>
          </cell>
          <cell r="BM87" t="str">
            <v>Ad Hoc</v>
          </cell>
          <cell r="BN87" t="str">
            <v>Ad Hoc</v>
          </cell>
          <cell r="BO87" t="str">
            <v>Ad Hoc</v>
          </cell>
          <cell r="BP87" t="str">
            <v>Ad Hoc</v>
          </cell>
          <cell r="BQ87" t="str">
            <v>Ad Hoc</v>
          </cell>
          <cell r="BR87" t="str">
            <v>Ad Hoc</v>
          </cell>
          <cell r="BS87" t="str">
            <v>Ad Hoc</v>
          </cell>
          <cell r="BT87" t="str">
            <v>Ad Hoc</v>
          </cell>
          <cell r="BU87" t="str">
            <v>Ad Hoc</v>
          </cell>
          <cell r="BV87" t="str">
            <v>Ad Hoc</v>
          </cell>
          <cell r="BW87" t="str">
            <v>Ad Hoc</v>
          </cell>
          <cell r="BX87" t="str">
            <v>Ad Hoc</v>
          </cell>
          <cell r="BY87" t="str">
            <v>Ad Hoc</v>
          </cell>
          <cell r="BZ87" t="str">
            <v>Ad Hoc</v>
          </cell>
          <cell r="CA87" t="str">
            <v>Ad Hoc</v>
          </cell>
          <cell r="CB87" t="str">
            <v>Ad Hoc</v>
          </cell>
          <cell r="CC87" t="str">
            <v>Ad Hoc</v>
          </cell>
          <cell r="CD87" t="str">
            <v>Ad Hoc</v>
          </cell>
          <cell r="CE87" t="str">
            <v>Ad Hoc</v>
          </cell>
          <cell r="CF87" t="str">
            <v>Ad Hoc</v>
          </cell>
          <cell r="CG87" t="str">
            <v>Ad Hoc</v>
          </cell>
          <cell r="CH87" t="str">
            <v>Ad Hoc</v>
          </cell>
          <cell r="CI87" t="str">
            <v>Ad Hoc</v>
          </cell>
          <cell r="CJ87" t="str">
            <v>Ad Hoc</v>
          </cell>
          <cell r="CK87" t="str">
            <v>Ad Hoc</v>
          </cell>
          <cell r="CL87" t="str">
            <v>Ad Hoc</v>
          </cell>
          <cell r="CM87" t="str">
            <v>Ad Hoc</v>
          </cell>
          <cell r="CN87" t="str">
            <v>Ad Hoc</v>
          </cell>
          <cell r="CO87" t="str">
            <v>Ad Hoc</v>
          </cell>
          <cell r="CP87" t="str">
            <v>Ad Hoc</v>
          </cell>
          <cell r="CQ87" t="str">
            <v>Ad Hoc</v>
          </cell>
          <cell r="CR87" t="str">
            <v>Ad Hoc</v>
          </cell>
          <cell r="CS87">
            <v>1050</v>
          </cell>
          <cell r="CT87">
            <v>1575</v>
          </cell>
          <cell r="CU87">
            <v>2100</v>
          </cell>
          <cell r="CV87">
            <v>3150</v>
          </cell>
          <cell r="CW87">
            <v>4200</v>
          </cell>
          <cell r="CX87">
            <v>6300</v>
          </cell>
          <cell r="CY87">
            <v>8400</v>
          </cell>
          <cell r="CZ87">
            <v>12600</v>
          </cell>
          <cell r="DA87">
            <v>16800</v>
          </cell>
          <cell r="DB87">
            <v>25200</v>
          </cell>
          <cell r="DC87">
            <v>33600</v>
          </cell>
          <cell r="DD87">
            <v>50400</v>
          </cell>
          <cell r="DE87">
            <v>67200</v>
          </cell>
          <cell r="DF87">
            <v>100800</v>
          </cell>
          <cell r="DG87">
            <v>134400</v>
          </cell>
          <cell r="DH87" t="str">
            <v>Ad Hoc</v>
          </cell>
          <cell r="DI87" t="str">
            <v>Ad Hoc</v>
          </cell>
          <cell r="DJ87" t="str">
            <v>Ad Hoc</v>
          </cell>
          <cell r="DK87" t="str">
            <v>Ad Hoc</v>
          </cell>
          <cell r="DL87" t="str">
            <v>Ad Hoc</v>
          </cell>
          <cell r="DM87" t="str">
            <v>Ad Hoc</v>
          </cell>
          <cell r="DN87" t="str">
            <v>Ad Hoc</v>
          </cell>
          <cell r="DO87" t="str">
            <v>Ad Hoc</v>
          </cell>
          <cell r="DP87" t="str">
            <v>Ad Hoc</v>
          </cell>
          <cell r="DQ87" t="str">
            <v>Ad Hoc</v>
          </cell>
          <cell r="DR87" t="str">
            <v>Ad Hoc</v>
          </cell>
          <cell r="DS87" t="str">
            <v>Ad Hoc</v>
          </cell>
          <cell r="DT87" t="str">
            <v>Ad Hoc</v>
          </cell>
          <cell r="DU87" t="str">
            <v>Ad Hoc</v>
          </cell>
          <cell r="DV87" t="str">
            <v>Ad Hoc</v>
          </cell>
          <cell r="DW87" t="str">
            <v>Ad Hoc</v>
          </cell>
          <cell r="DX87" t="str">
            <v>Ad Hoc</v>
          </cell>
          <cell r="DY87" t="str">
            <v>Ad Hoc</v>
          </cell>
          <cell r="DZ87" t="str">
            <v>Ad Hoc</v>
          </cell>
          <cell r="EA87" t="str">
            <v>Ad Hoc</v>
          </cell>
          <cell r="EB87" t="str">
            <v>Ad Hoc</v>
          </cell>
          <cell r="EC87" t="str">
            <v>Ad Hoc</v>
          </cell>
          <cell r="ED87" t="str">
            <v>Ad Hoc</v>
          </cell>
          <cell r="EE87" t="str">
            <v>Ad Hoc</v>
          </cell>
          <cell r="EF87" t="str">
            <v>Ad Hoc</v>
          </cell>
          <cell r="EG87" t="str">
            <v>Ad Hoc</v>
          </cell>
          <cell r="EH87" t="str">
            <v>Ad Hoc</v>
          </cell>
          <cell r="EI87" t="str">
            <v>Ad Hoc</v>
          </cell>
          <cell r="EJ87" t="str">
            <v>Ad Hoc</v>
          </cell>
          <cell r="EK87" t="str">
            <v>Ad Hoc</v>
          </cell>
          <cell r="EL87" t="str">
            <v>Ad Hoc</v>
          </cell>
          <cell r="EM87" t="str">
            <v>Ad Hoc</v>
          </cell>
          <cell r="EN87" t="str">
            <v>Ad Hoc</v>
          </cell>
          <cell r="EO87" t="str">
            <v>Ad Hoc</v>
          </cell>
        </row>
        <row r="88">
          <cell r="BJ88">
            <v>43</v>
          </cell>
          <cell r="BK88" t="str">
            <v>Ad Hoc</v>
          </cell>
          <cell r="BL88" t="str">
            <v>Ad Hoc</v>
          </cell>
          <cell r="BM88" t="str">
            <v>Ad Hoc</v>
          </cell>
          <cell r="BN88" t="str">
            <v>Ad Hoc</v>
          </cell>
          <cell r="BO88" t="str">
            <v>Ad Hoc</v>
          </cell>
          <cell r="BP88" t="str">
            <v>Ad Hoc</v>
          </cell>
          <cell r="BQ88" t="str">
            <v>Ad Hoc</v>
          </cell>
          <cell r="BR88" t="str">
            <v>Ad Hoc</v>
          </cell>
          <cell r="BS88" t="str">
            <v>Ad Hoc</v>
          </cell>
          <cell r="BT88" t="str">
            <v>Ad Hoc</v>
          </cell>
          <cell r="BU88" t="str">
            <v>Ad Hoc</v>
          </cell>
          <cell r="BV88" t="str">
            <v>Ad Hoc</v>
          </cell>
          <cell r="BW88" t="str">
            <v>Ad Hoc</v>
          </cell>
          <cell r="BX88" t="str">
            <v>Ad Hoc</v>
          </cell>
          <cell r="BY88" t="str">
            <v>Ad Hoc</v>
          </cell>
          <cell r="BZ88" t="str">
            <v>Ad Hoc</v>
          </cell>
          <cell r="CA88" t="str">
            <v>Ad Hoc</v>
          </cell>
          <cell r="CB88" t="str">
            <v>Ad Hoc</v>
          </cell>
          <cell r="CC88" t="str">
            <v>Ad Hoc</v>
          </cell>
          <cell r="CD88" t="str">
            <v>Ad Hoc</v>
          </cell>
          <cell r="CE88" t="str">
            <v>Ad Hoc</v>
          </cell>
          <cell r="CF88" t="str">
            <v>Ad Hoc</v>
          </cell>
          <cell r="CG88" t="str">
            <v>Ad Hoc</v>
          </cell>
          <cell r="CH88" t="str">
            <v>Ad Hoc</v>
          </cell>
          <cell r="CI88" t="str">
            <v>Ad Hoc</v>
          </cell>
          <cell r="CJ88" t="str">
            <v>Ad Hoc</v>
          </cell>
          <cell r="CK88" t="str">
            <v>Ad Hoc</v>
          </cell>
          <cell r="CL88" t="str">
            <v>Ad Hoc</v>
          </cell>
          <cell r="CM88" t="str">
            <v>Ad Hoc</v>
          </cell>
          <cell r="CN88" t="str">
            <v>Ad Hoc</v>
          </cell>
          <cell r="CO88" t="str">
            <v>Ad Hoc</v>
          </cell>
          <cell r="CP88" t="str">
            <v>Ad Hoc</v>
          </cell>
          <cell r="CQ88" t="str">
            <v>Ad Hoc</v>
          </cell>
          <cell r="CR88" t="str">
            <v>Ad Hoc</v>
          </cell>
          <cell r="CS88" t="str">
            <v>Ad Hoc</v>
          </cell>
          <cell r="CT88">
            <v>1075</v>
          </cell>
          <cell r="CU88">
            <v>1613</v>
          </cell>
          <cell r="CV88">
            <v>2150</v>
          </cell>
          <cell r="CW88">
            <v>3226</v>
          </cell>
          <cell r="CX88">
            <v>4300</v>
          </cell>
          <cell r="CY88">
            <v>6452</v>
          </cell>
          <cell r="CZ88">
            <v>8600</v>
          </cell>
          <cell r="DA88">
            <v>12904</v>
          </cell>
          <cell r="DB88">
            <v>17200</v>
          </cell>
          <cell r="DC88">
            <v>25808</v>
          </cell>
          <cell r="DD88">
            <v>34400</v>
          </cell>
          <cell r="DE88">
            <v>51616</v>
          </cell>
          <cell r="DF88">
            <v>68800</v>
          </cell>
          <cell r="DG88">
            <v>103232</v>
          </cell>
          <cell r="DH88">
            <v>137600</v>
          </cell>
          <cell r="DI88" t="str">
            <v>Ad Hoc</v>
          </cell>
          <cell r="DJ88" t="str">
            <v>Ad Hoc</v>
          </cell>
          <cell r="DK88" t="str">
            <v>Ad Hoc</v>
          </cell>
          <cell r="DL88" t="str">
            <v>Ad Hoc</v>
          </cell>
          <cell r="DM88" t="str">
            <v>Ad Hoc</v>
          </cell>
          <cell r="DN88" t="str">
            <v>Ad Hoc</v>
          </cell>
          <cell r="DO88" t="str">
            <v>Ad Hoc</v>
          </cell>
          <cell r="DP88" t="str">
            <v>Ad Hoc</v>
          </cell>
          <cell r="DQ88" t="str">
            <v>Ad Hoc</v>
          </cell>
          <cell r="DR88" t="str">
            <v>Ad Hoc</v>
          </cell>
          <cell r="DS88" t="str">
            <v>Ad Hoc</v>
          </cell>
          <cell r="DT88" t="str">
            <v>Ad Hoc</v>
          </cell>
          <cell r="DU88" t="str">
            <v>Ad Hoc</v>
          </cell>
          <cell r="DV88" t="str">
            <v>Ad Hoc</v>
          </cell>
          <cell r="DW88" t="str">
            <v>Ad Hoc</v>
          </cell>
          <cell r="DX88" t="str">
            <v>Ad Hoc</v>
          </cell>
          <cell r="DY88" t="str">
            <v>Ad Hoc</v>
          </cell>
          <cell r="DZ88" t="str">
            <v>Ad Hoc</v>
          </cell>
          <cell r="EA88" t="str">
            <v>Ad Hoc</v>
          </cell>
          <cell r="EB88" t="str">
            <v>Ad Hoc</v>
          </cell>
          <cell r="EC88" t="str">
            <v>Ad Hoc</v>
          </cell>
          <cell r="ED88" t="str">
            <v>Ad Hoc</v>
          </cell>
          <cell r="EE88" t="str">
            <v>Ad Hoc</v>
          </cell>
          <cell r="EF88" t="str">
            <v>Ad Hoc</v>
          </cell>
          <cell r="EG88" t="str">
            <v>Ad Hoc</v>
          </cell>
          <cell r="EH88" t="str">
            <v>Ad Hoc</v>
          </cell>
          <cell r="EI88" t="str">
            <v>Ad Hoc</v>
          </cell>
          <cell r="EJ88" t="str">
            <v>Ad Hoc</v>
          </cell>
          <cell r="EK88" t="str">
            <v>Ad Hoc</v>
          </cell>
          <cell r="EL88" t="str">
            <v>Ad Hoc</v>
          </cell>
          <cell r="EM88" t="str">
            <v>Ad Hoc</v>
          </cell>
          <cell r="EN88" t="str">
            <v>Ad Hoc</v>
          </cell>
          <cell r="EO88" t="str">
            <v>Ad Hoc</v>
          </cell>
        </row>
        <row r="89">
          <cell r="BJ89">
            <v>44</v>
          </cell>
          <cell r="BK89" t="str">
            <v>Ad Hoc</v>
          </cell>
          <cell r="BL89" t="str">
            <v>Ad Hoc</v>
          </cell>
          <cell r="BM89" t="str">
            <v>Ad Hoc</v>
          </cell>
          <cell r="BN89" t="str">
            <v>Ad Hoc</v>
          </cell>
          <cell r="BO89" t="str">
            <v>Ad Hoc</v>
          </cell>
          <cell r="BP89" t="str">
            <v>Ad Hoc</v>
          </cell>
          <cell r="BQ89" t="str">
            <v>Ad Hoc</v>
          </cell>
          <cell r="BR89" t="str">
            <v>Ad Hoc</v>
          </cell>
          <cell r="BS89" t="str">
            <v>Ad Hoc</v>
          </cell>
          <cell r="BT89" t="str">
            <v>Ad Hoc</v>
          </cell>
          <cell r="BU89" t="str">
            <v>Ad Hoc</v>
          </cell>
          <cell r="BV89" t="str">
            <v>Ad Hoc</v>
          </cell>
          <cell r="BW89" t="str">
            <v>Ad Hoc</v>
          </cell>
          <cell r="BX89" t="str">
            <v>Ad Hoc</v>
          </cell>
          <cell r="BY89" t="str">
            <v>Ad Hoc</v>
          </cell>
          <cell r="BZ89" t="str">
            <v>Ad Hoc</v>
          </cell>
          <cell r="CA89" t="str">
            <v>Ad Hoc</v>
          </cell>
          <cell r="CB89" t="str">
            <v>Ad Hoc</v>
          </cell>
          <cell r="CC89" t="str">
            <v>Ad Hoc</v>
          </cell>
          <cell r="CD89" t="str">
            <v>Ad Hoc</v>
          </cell>
          <cell r="CE89" t="str">
            <v>Ad Hoc</v>
          </cell>
          <cell r="CF89" t="str">
            <v>Ad Hoc</v>
          </cell>
          <cell r="CG89" t="str">
            <v>Ad Hoc</v>
          </cell>
          <cell r="CH89" t="str">
            <v>Ad Hoc</v>
          </cell>
          <cell r="CI89" t="str">
            <v>Ad Hoc</v>
          </cell>
          <cell r="CJ89" t="str">
            <v>Ad Hoc</v>
          </cell>
          <cell r="CK89" t="str">
            <v>Ad Hoc</v>
          </cell>
          <cell r="CL89" t="str">
            <v>Ad Hoc</v>
          </cell>
          <cell r="CM89" t="str">
            <v>Ad Hoc</v>
          </cell>
          <cell r="CN89" t="str">
            <v>Ad Hoc</v>
          </cell>
          <cell r="CO89" t="str">
            <v>Ad Hoc</v>
          </cell>
          <cell r="CP89" t="str">
            <v>Ad Hoc</v>
          </cell>
          <cell r="CQ89" t="str">
            <v>Ad Hoc</v>
          </cell>
          <cell r="CR89" t="str">
            <v>Ad Hoc</v>
          </cell>
          <cell r="CS89" t="str">
            <v>Ad Hoc</v>
          </cell>
          <cell r="CT89" t="str">
            <v>Ad Hoc</v>
          </cell>
          <cell r="CU89">
            <v>1100</v>
          </cell>
          <cell r="CV89">
            <v>1650</v>
          </cell>
          <cell r="CW89">
            <v>2200</v>
          </cell>
          <cell r="CX89">
            <v>3300</v>
          </cell>
          <cell r="CY89">
            <v>4400</v>
          </cell>
          <cell r="CZ89">
            <v>6600</v>
          </cell>
          <cell r="DA89">
            <v>8800</v>
          </cell>
          <cell r="DB89">
            <v>13200</v>
          </cell>
          <cell r="DC89">
            <v>17600</v>
          </cell>
          <cell r="DD89">
            <v>26400</v>
          </cell>
          <cell r="DE89">
            <v>35200</v>
          </cell>
          <cell r="DF89">
            <v>52800</v>
          </cell>
          <cell r="DG89">
            <v>70400</v>
          </cell>
          <cell r="DH89">
            <v>105600</v>
          </cell>
          <cell r="DI89">
            <v>140800</v>
          </cell>
          <cell r="DJ89" t="str">
            <v>Ad Hoc</v>
          </cell>
          <cell r="DK89" t="str">
            <v>Ad Hoc</v>
          </cell>
          <cell r="DL89" t="str">
            <v>Ad Hoc</v>
          </cell>
          <cell r="DM89" t="str">
            <v>Ad Hoc</v>
          </cell>
          <cell r="DN89" t="str">
            <v>Ad Hoc</v>
          </cell>
          <cell r="DO89" t="str">
            <v>Ad Hoc</v>
          </cell>
          <cell r="DP89" t="str">
            <v>Ad Hoc</v>
          </cell>
          <cell r="DQ89" t="str">
            <v>Ad Hoc</v>
          </cell>
          <cell r="DR89" t="str">
            <v>Ad Hoc</v>
          </cell>
          <cell r="DS89" t="str">
            <v>Ad Hoc</v>
          </cell>
          <cell r="DT89" t="str">
            <v>Ad Hoc</v>
          </cell>
          <cell r="DU89" t="str">
            <v>Ad Hoc</v>
          </cell>
          <cell r="DV89" t="str">
            <v>Ad Hoc</v>
          </cell>
          <cell r="DW89" t="str">
            <v>Ad Hoc</v>
          </cell>
          <cell r="DX89" t="str">
            <v>Ad Hoc</v>
          </cell>
          <cell r="DY89" t="str">
            <v>Ad Hoc</v>
          </cell>
          <cell r="DZ89" t="str">
            <v>Ad Hoc</v>
          </cell>
          <cell r="EA89" t="str">
            <v>Ad Hoc</v>
          </cell>
          <cell r="EB89" t="str">
            <v>Ad Hoc</v>
          </cell>
          <cell r="EC89" t="str">
            <v>Ad Hoc</v>
          </cell>
          <cell r="ED89" t="str">
            <v>Ad Hoc</v>
          </cell>
          <cell r="EE89" t="str">
            <v>Ad Hoc</v>
          </cell>
          <cell r="EF89" t="str">
            <v>Ad Hoc</v>
          </cell>
          <cell r="EG89" t="str">
            <v>Ad Hoc</v>
          </cell>
          <cell r="EH89" t="str">
            <v>Ad Hoc</v>
          </cell>
          <cell r="EI89" t="str">
            <v>Ad Hoc</v>
          </cell>
          <cell r="EJ89" t="str">
            <v>Ad Hoc</v>
          </cell>
          <cell r="EK89" t="str">
            <v>Ad Hoc</v>
          </cell>
          <cell r="EL89" t="str">
            <v>Ad Hoc</v>
          </cell>
          <cell r="EM89" t="str">
            <v>Ad Hoc</v>
          </cell>
          <cell r="EN89" t="str">
            <v>Ad Hoc</v>
          </cell>
          <cell r="EO89" t="str">
            <v>Ad Hoc</v>
          </cell>
        </row>
        <row r="90">
          <cell r="BJ90">
            <v>45</v>
          </cell>
          <cell r="BK90" t="str">
            <v>Ad Hoc</v>
          </cell>
          <cell r="BL90" t="str">
            <v>Ad Hoc</v>
          </cell>
          <cell r="BM90" t="str">
            <v>Ad Hoc</v>
          </cell>
          <cell r="BN90" t="str">
            <v>Ad Hoc</v>
          </cell>
          <cell r="BO90" t="str">
            <v>Ad Hoc</v>
          </cell>
          <cell r="BP90" t="str">
            <v>Ad Hoc</v>
          </cell>
          <cell r="BQ90" t="str">
            <v>Ad Hoc</v>
          </cell>
          <cell r="BR90" t="str">
            <v>Ad Hoc</v>
          </cell>
          <cell r="BS90" t="str">
            <v>Ad Hoc</v>
          </cell>
          <cell r="BT90" t="str">
            <v>Ad Hoc</v>
          </cell>
          <cell r="BU90" t="str">
            <v>Ad Hoc</v>
          </cell>
          <cell r="BV90" t="str">
            <v>Ad Hoc</v>
          </cell>
          <cell r="BW90" t="str">
            <v>Ad Hoc</v>
          </cell>
          <cell r="BX90" t="str">
            <v>Ad Hoc</v>
          </cell>
          <cell r="BY90" t="str">
            <v>Ad Hoc</v>
          </cell>
          <cell r="BZ90" t="str">
            <v>Ad Hoc</v>
          </cell>
          <cell r="CA90" t="str">
            <v>Ad Hoc</v>
          </cell>
          <cell r="CB90" t="str">
            <v>Ad Hoc</v>
          </cell>
          <cell r="CC90" t="str">
            <v>Ad Hoc</v>
          </cell>
          <cell r="CD90" t="str">
            <v>Ad Hoc</v>
          </cell>
          <cell r="CE90" t="str">
            <v>Ad Hoc</v>
          </cell>
          <cell r="CF90" t="str">
            <v>Ad Hoc</v>
          </cell>
          <cell r="CG90" t="str">
            <v>Ad Hoc</v>
          </cell>
          <cell r="CH90" t="str">
            <v>Ad Hoc</v>
          </cell>
          <cell r="CI90" t="str">
            <v>Ad Hoc</v>
          </cell>
          <cell r="CJ90" t="str">
            <v>Ad Hoc</v>
          </cell>
          <cell r="CK90" t="str">
            <v>Ad Hoc</v>
          </cell>
          <cell r="CL90" t="str">
            <v>Ad Hoc</v>
          </cell>
          <cell r="CM90" t="str">
            <v>Ad Hoc</v>
          </cell>
          <cell r="CN90" t="str">
            <v>Ad Hoc</v>
          </cell>
          <cell r="CO90" t="str">
            <v>Ad Hoc</v>
          </cell>
          <cell r="CP90" t="str">
            <v>Ad Hoc</v>
          </cell>
          <cell r="CQ90" t="str">
            <v>Ad Hoc</v>
          </cell>
          <cell r="CR90" t="str">
            <v>Ad Hoc</v>
          </cell>
          <cell r="CS90" t="str">
            <v>Ad Hoc</v>
          </cell>
          <cell r="CT90" t="str">
            <v>Ad Hoc</v>
          </cell>
          <cell r="CU90" t="str">
            <v>Ad Hoc</v>
          </cell>
          <cell r="CV90">
            <v>1125</v>
          </cell>
          <cell r="CW90">
            <v>1688</v>
          </cell>
          <cell r="CX90">
            <v>2250</v>
          </cell>
          <cell r="CY90">
            <v>3376</v>
          </cell>
          <cell r="CZ90">
            <v>4500</v>
          </cell>
          <cell r="DA90">
            <v>6752</v>
          </cell>
          <cell r="DB90">
            <v>9000</v>
          </cell>
          <cell r="DC90">
            <v>13504</v>
          </cell>
          <cell r="DD90">
            <v>18000</v>
          </cell>
          <cell r="DE90">
            <v>27008</v>
          </cell>
          <cell r="DF90">
            <v>36000</v>
          </cell>
          <cell r="DG90">
            <v>54016</v>
          </cell>
          <cell r="DH90">
            <v>72000</v>
          </cell>
          <cell r="DI90">
            <v>108032</v>
          </cell>
          <cell r="DJ90">
            <v>144000</v>
          </cell>
          <cell r="DK90" t="str">
            <v>Ad Hoc</v>
          </cell>
          <cell r="DL90" t="str">
            <v>Ad Hoc</v>
          </cell>
          <cell r="DM90" t="str">
            <v>Ad Hoc</v>
          </cell>
          <cell r="DN90" t="str">
            <v>Ad Hoc</v>
          </cell>
          <cell r="DO90" t="str">
            <v>Ad Hoc</v>
          </cell>
          <cell r="DP90" t="str">
            <v>Ad Hoc</v>
          </cell>
          <cell r="DQ90" t="str">
            <v>Ad Hoc</v>
          </cell>
          <cell r="DR90" t="str">
            <v>Ad Hoc</v>
          </cell>
          <cell r="DS90" t="str">
            <v>Ad Hoc</v>
          </cell>
          <cell r="DT90" t="str">
            <v>Ad Hoc</v>
          </cell>
          <cell r="DU90" t="str">
            <v>Ad Hoc</v>
          </cell>
          <cell r="DV90" t="str">
            <v>Ad Hoc</v>
          </cell>
          <cell r="DW90" t="str">
            <v>Ad Hoc</v>
          </cell>
          <cell r="DX90" t="str">
            <v>Ad Hoc</v>
          </cell>
          <cell r="DY90" t="str">
            <v>Ad Hoc</v>
          </cell>
          <cell r="DZ90" t="str">
            <v>Ad Hoc</v>
          </cell>
          <cell r="EA90" t="str">
            <v>Ad Hoc</v>
          </cell>
          <cell r="EB90" t="str">
            <v>Ad Hoc</v>
          </cell>
          <cell r="EC90" t="str">
            <v>Ad Hoc</v>
          </cell>
          <cell r="ED90" t="str">
            <v>Ad Hoc</v>
          </cell>
          <cell r="EE90" t="str">
            <v>Ad Hoc</v>
          </cell>
          <cell r="EF90" t="str">
            <v>Ad Hoc</v>
          </cell>
          <cell r="EG90" t="str">
            <v>Ad Hoc</v>
          </cell>
          <cell r="EH90" t="str">
            <v>Ad Hoc</v>
          </cell>
          <cell r="EI90" t="str">
            <v>Ad Hoc</v>
          </cell>
          <cell r="EJ90" t="str">
            <v>Ad Hoc</v>
          </cell>
          <cell r="EK90" t="str">
            <v>Ad Hoc</v>
          </cell>
          <cell r="EL90" t="str">
            <v>Ad Hoc</v>
          </cell>
          <cell r="EM90" t="str">
            <v>Ad Hoc</v>
          </cell>
          <cell r="EN90" t="str">
            <v>Ad Hoc</v>
          </cell>
          <cell r="EO90" t="str">
            <v>Ad Hoc</v>
          </cell>
        </row>
        <row r="91">
          <cell r="BJ91">
            <v>46</v>
          </cell>
          <cell r="BK91" t="str">
            <v>Ad Hoc</v>
          </cell>
          <cell r="BL91" t="str">
            <v>Ad Hoc</v>
          </cell>
          <cell r="BM91" t="str">
            <v>Ad Hoc</v>
          </cell>
          <cell r="BN91" t="str">
            <v>Ad Hoc</v>
          </cell>
          <cell r="BO91" t="str">
            <v>Ad Hoc</v>
          </cell>
          <cell r="BP91" t="str">
            <v>Ad Hoc</v>
          </cell>
          <cell r="BQ91" t="str">
            <v>Ad Hoc</v>
          </cell>
          <cell r="BR91" t="str">
            <v>Ad Hoc</v>
          </cell>
          <cell r="BS91" t="str">
            <v>Ad Hoc</v>
          </cell>
          <cell r="BT91" t="str">
            <v>Ad Hoc</v>
          </cell>
          <cell r="BU91" t="str">
            <v>Ad Hoc</v>
          </cell>
          <cell r="BV91" t="str">
            <v>Ad Hoc</v>
          </cell>
          <cell r="BW91" t="str">
            <v>Ad Hoc</v>
          </cell>
          <cell r="BX91" t="str">
            <v>Ad Hoc</v>
          </cell>
          <cell r="BY91" t="str">
            <v>Ad Hoc</v>
          </cell>
          <cell r="BZ91" t="str">
            <v>Ad Hoc</v>
          </cell>
          <cell r="CA91" t="str">
            <v>Ad Hoc</v>
          </cell>
          <cell r="CB91" t="str">
            <v>Ad Hoc</v>
          </cell>
          <cell r="CC91" t="str">
            <v>Ad Hoc</v>
          </cell>
          <cell r="CD91" t="str">
            <v>Ad Hoc</v>
          </cell>
          <cell r="CE91" t="str">
            <v>Ad Hoc</v>
          </cell>
          <cell r="CF91" t="str">
            <v>Ad Hoc</v>
          </cell>
          <cell r="CG91" t="str">
            <v>Ad Hoc</v>
          </cell>
          <cell r="CH91" t="str">
            <v>Ad Hoc</v>
          </cell>
          <cell r="CI91" t="str">
            <v>Ad Hoc</v>
          </cell>
          <cell r="CJ91" t="str">
            <v>Ad Hoc</v>
          </cell>
          <cell r="CK91" t="str">
            <v>Ad Hoc</v>
          </cell>
          <cell r="CL91" t="str">
            <v>Ad Hoc</v>
          </cell>
          <cell r="CM91" t="str">
            <v>Ad Hoc</v>
          </cell>
          <cell r="CN91" t="str">
            <v>Ad Hoc</v>
          </cell>
          <cell r="CO91" t="str">
            <v>Ad Hoc</v>
          </cell>
          <cell r="CP91" t="str">
            <v>Ad Hoc</v>
          </cell>
          <cell r="CQ91" t="str">
            <v>Ad Hoc</v>
          </cell>
          <cell r="CR91" t="str">
            <v>Ad Hoc</v>
          </cell>
          <cell r="CS91" t="str">
            <v>Ad Hoc</v>
          </cell>
          <cell r="CT91" t="str">
            <v>Ad Hoc</v>
          </cell>
          <cell r="CU91" t="str">
            <v>Ad Hoc</v>
          </cell>
          <cell r="CV91" t="str">
            <v>Ad Hoc</v>
          </cell>
          <cell r="CW91">
            <v>1150</v>
          </cell>
          <cell r="CX91">
            <v>1725</v>
          </cell>
          <cell r="CY91">
            <v>2300</v>
          </cell>
          <cell r="CZ91">
            <v>3450</v>
          </cell>
          <cell r="DA91">
            <v>4600</v>
          </cell>
          <cell r="DB91">
            <v>6900</v>
          </cell>
          <cell r="DC91">
            <v>9200</v>
          </cell>
          <cell r="DD91">
            <v>13800</v>
          </cell>
          <cell r="DE91">
            <v>18400</v>
          </cell>
          <cell r="DF91">
            <v>27600</v>
          </cell>
          <cell r="DG91">
            <v>36800</v>
          </cell>
          <cell r="DH91">
            <v>55200</v>
          </cell>
          <cell r="DI91">
            <v>73600</v>
          </cell>
          <cell r="DJ91">
            <v>110400</v>
          </cell>
          <cell r="DK91">
            <v>147200</v>
          </cell>
          <cell r="DL91" t="str">
            <v>Ad Hoc</v>
          </cell>
          <cell r="DM91" t="str">
            <v>Ad Hoc</v>
          </cell>
          <cell r="DN91" t="str">
            <v>Ad Hoc</v>
          </cell>
          <cell r="DO91" t="str">
            <v>Ad Hoc</v>
          </cell>
          <cell r="DP91" t="str">
            <v>Ad Hoc</v>
          </cell>
          <cell r="DQ91" t="str">
            <v>Ad Hoc</v>
          </cell>
          <cell r="DR91" t="str">
            <v>Ad Hoc</v>
          </cell>
          <cell r="DS91" t="str">
            <v>Ad Hoc</v>
          </cell>
          <cell r="DT91" t="str">
            <v>Ad Hoc</v>
          </cell>
          <cell r="DU91" t="str">
            <v>Ad Hoc</v>
          </cell>
          <cell r="DV91" t="str">
            <v>Ad Hoc</v>
          </cell>
          <cell r="DW91" t="str">
            <v>Ad Hoc</v>
          </cell>
          <cell r="DX91" t="str">
            <v>Ad Hoc</v>
          </cell>
          <cell r="DY91" t="str">
            <v>Ad Hoc</v>
          </cell>
          <cell r="DZ91" t="str">
            <v>Ad Hoc</v>
          </cell>
          <cell r="EA91" t="str">
            <v>Ad Hoc</v>
          </cell>
          <cell r="EB91" t="str">
            <v>Ad Hoc</v>
          </cell>
          <cell r="EC91" t="str">
            <v>Ad Hoc</v>
          </cell>
          <cell r="ED91" t="str">
            <v>Ad Hoc</v>
          </cell>
          <cell r="EE91" t="str">
            <v>Ad Hoc</v>
          </cell>
          <cell r="EF91" t="str">
            <v>Ad Hoc</v>
          </cell>
          <cell r="EG91" t="str">
            <v>Ad Hoc</v>
          </cell>
          <cell r="EH91" t="str">
            <v>Ad Hoc</v>
          </cell>
          <cell r="EI91" t="str">
            <v>Ad Hoc</v>
          </cell>
          <cell r="EJ91" t="str">
            <v>Ad Hoc</v>
          </cell>
          <cell r="EK91" t="str">
            <v>Ad Hoc</v>
          </cell>
          <cell r="EL91" t="str">
            <v>Ad Hoc</v>
          </cell>
          <cell r="EM91" t="str">
            <v>Ad Hoc</v>
          </cell>
          <cell r="EN91" t="str">
            <v>Ad Hoc</v>
          </cell>
          <cell r="EO91" t="str">
            <v>Ad Hoc</v>
          </cell>
        </row>
        <row r="92">
          <cell r="BJ92">
            <v>47</v>
          </cell>
          <cell r="BK92" t="str">
            <v>Ad Hoc</v>
          </cell>
          <cell r="BL92" t="str">
            <v>Ad Hoc</v>
          </cell>
          <cell r="BM92" t="str">
            <v>Ad Hoc</v>
          </cell>
          <cell r="BN92" t="str">
            <v>Ad Hoc</v>
          </cell>
          <cell r="BO92" t="str">
            <v>Ad Hoc</v>
          </cell>
          <cell r="BP92" t="str">
            <v>Ad Hoc</v>
          </cell>
          <cell r="BQ92" t="str">
            <v>Ad Hoc</v>
          </cell>
          <cell r="BR92" t="str">
            <v>Ad Hoc</v>
          </cell>
          <cell r="BS92" t="str">
            <v>Ad Hoc</v>
          </cell>
          <cell r="BT92" t="str">
            <v>Ad Hoc</v>
          </cell>
          <cell r="BU92" t="str">
            <v>Ad Hoc</v>
          </cell>
          <cell r="BV92" t="str">
            <v>Ad Hoc</v>
          </cell>
          <cell r="BW92" t="str">
            <v>Ad Hoc</v>
          </cell>
          <cell r="BX92" t="str">
            <v>Ad Hoc</v>
          </cell>
          <cell r="BY92" t="str">
            <v>Ad Hoc</v>
          </cell>
          <cell r="BZ92" t="str">
            <v>Ad Hoc</v>
          </cell>
          <cell r="CA92" t="str">
            <v>Ad Hoc</v>
          </cell>
          <cell r="CB92" t="str">
            <v>Ad Hoc</v>
          </cell>
          <cell r="CC92" t="str">
            <v>Ad Hoc</v>
          </cell>
          <cell r="CD92" t="str">
            <v>Ad Hoc</v>
          </cell>
          <cell r="CE92" t="str">
            <v>Ad Hoc</v>
          </cell>
          <cell r="CF92" t="str">
            <v>Ad Hoc</v>
          </cell>
          <cell r="CG92" t="str">
            <v>Ad Hoc</v>
          </cell>
          <cell r="CH92" t="str">
            <v>Ad Hoc</v>
          </cell>
          <cell r="CI92" t="str">
            <v>Ad Hoc</v>
          </cell>
          <cell r="CJ92" t="str">
            <v>Ad Hoc</v>
          </cell>
          <cell r="CK92" t="str">
            <v>Ad Hoc</v>
          </cell>
          <cell r="CL92" t="str">
            <v>Ad Hoc</v>
          </cell>
          <cell r="CM92" t="str">
            <v>Ad Hoc</v>
          </cell>
          <cell r="CN92" t="str">
            <v>Ad Hoc</v>
          </cell>
          <cell r="CO92" t="str">
            <v>Ad Hoc</v>
          </cell>
          <cell r="CP92" t="str">
            <v>Ad Hoc</v>
          </cell>
          <cell r="CQ92" t="str">
            <v>Ad Hoc</v>
          </cell>
          <cell r="CR92" t="str">
            <v>Ad Hoc</v>
          </cell>
          <cell r="CS92" t="str">
            <v>Ad Hoc</v>
          </cell>
          <cell r="CT92" t="str">
            <v>Ad Hoc</v>
          </cell>
          <cell r="CU92" t="str">
            <v>Ad Hoc</v>
          </cell>
          <cell r="CV92" t="str">
            <v>Ad Hoc</v>
          </cell>
          <cell r="CW92" t="str">
            <v>Ad Hoc</v>
          </cell>
          <cell r="CX92">
            <v>1175</v>
          </cell>
          <cell r="CY92">
            <v>1763</v>
          </cell>
          <cell r="CZ92">
            <v>2350</v>
          </cell>
          <cell r="DA92">
            <v>3526</v>
          </cell>
          <cell r="DB92">
            <v>4700</v>
          </cell>
          <cell r="DC92">
            <v>7052</v>
          </cell>
          <cell r="DD92">
            <v>9400</v>
          </cell>
          <cell r="DE92">
            <v>14104</v>
          </cell>
          <cell r="DF92">
            <v>18800</v>
          </cell>
          <cell r="DG92">
            <v>28208</v>
          </cell>
          <cell r="DH92">
            <v>37600</v>
          </cell>
          <cell r="DI92">
            <v>56416</v>
          </cell>
          <cell r="DJ92">
            <v>75200</v>
          </cell>
          <cell r="DK92">
            <v>112832</v>
          </cell>
          <cell r="DL92">
            <v>150400</v>
          </cell>
          <cell r="DM92" t="str">
            <v>Ad Hoc</v>
          </cell>
          <cell r="DN92" t="str">
            <v>Ad Hoc</v>
          </cell>
          <cell r="DO92" t="str">
            <v>Ad Hoc</v>
          </cell>
          <cell r="DP92" t="str">
            <v>Ad Hoc</v>
          </cell>
          <cell r="DQ92" t="str">
            <v>Ad Hoc</v>
          </cell>
          <cell r="DR92" t="str">
            <v>Ad Hoc</v>
          </cell>
          <cell r="DS92" t="str">
            <v>Ad Hoc</v>
          </cell>
          <cell r="DT92" t="str">
            <v>Ad Hoc</v>
          </cell>
          <cell r="DU92" t="str">
            <v>Ad Hoc</v>
          </cell>
          <cell r="DV92" t="str">
            <v>Ad Hoc</v>
          </cell>
          <cell r="DW92" t="str">
            <v>Ad Hoc</v>
          </cell>
          <cell r="DX92" t="str">
            <v>Ad Hoc</v>
          </cell>
          <cell r="DY92" t="str">
            <v>Ad Hoc</v>
          </cell>
          <cell r="DZ92" t="str">
            <v>Ad Hoc</v>
          </cell>
          <cell r="EA92" t="str">
            <v>Ad Hoc</v>
          </cell>
          <cell r="EB92" t="str">
            <v>Ad Hoc</v>
          </cell>
          <cell r="EC92" t="str">
            <v>Ad Hoc</v>
          </cell>
          <cell r="ED92" t="str">
            <v>Ad Hoc</v>
          </cell>
          <cell r="EE92" t="str">
            <v>Ad Hoc</v>
          </cell>
          <cell r="EF92" t="str">
            <v>Ad Hoc</v>
          </cell>
          <cell r="EG92" t="str">
            <v>Ad Hoc</v>
          </cell>
          <cell r="EH92" t="str">
            <v>Ad Hoc</v>
          </cell>
          <cell r="EI92" t="str">
            <v>Ad Hoc</v>
          </cell>
          <cell r="EJ92" t="str">
            <v>Ad Hoc</v>
          </cell>
          <cell r="EK92" t="str">
            <v>Ad Hoc</v>
          </cell>
          <cell r="EL92" t="str">
            <v>Ad Hoc</v>
          </cell>
          <cell r="EM92" t="str">
            <v>Ad Hoc</v>
          </cell>
          <cell r="EN92" t="str">
            <v>Ad Hoc</v>
          </cell>
          <cell r="EO92" t="str">
            <v>Ad Hoc</v>
          </cell>
        </row>
        <row r="93">
          <cell r="BJ93">
            <v>48</v>
          </cell>
          <cell r="BK93" t="str">
            <v>Ad Hoc</v>
          </cell>
          <cell r="BL93" t="str">
            <v>Ad Hoc</v>
          </cell>
          <cell r="BM93" t="str">
            <v>Ad Hoc</v>
          </cell>
          <cell r="BN93" t="str">
            <v>Ad Hoc</v>
          </cell>
          <cell r="BO93" t="str">
            <v>Ad Hoc</v>
          </cell>
          <cell r="BP93" t="str">
            <v>Ad Hoc</v>
          </cell>
          <cell r="BQ93" t="str">
            <v>Ad Hoc</v>
          </cell>
          <cell r="BR93" t="str">
            <v>Ad Hoc</v>
          </cell>
          <cell r="BS93" t="str">
            <v>Ad Hoc</v>
          </cell>
          <cell r="BT93" t="str">
            <v>Ad Hoc</v>
          </cell>
          <cell r="BU93" t="str">
            <v>Ad Hoc</v>
          </cell>
          <cell r="BV93" t="str">
            <v>Ad Hoc</v>
          </cell>
          <cell r="BW93" t="str">
            <v>Ad Hoc</v>
          </cell>
          <cell r="BX93" t="str">
            <v>Ad Hoc</v>
          </cell>
          <cell r="BY93" t="str">
            <v>Ad Hoc</v>
          </cell>
          <cell r="BZ93" t="str">
            <v>Ad Hoc</v>
          </cell>
          <cell r="CA93" t="str">
            <v>Ad Hoc</v>
          </cell>
          <cell r="CB93" t="str">
            <v>Ad Hoc</v>
          </cell>
          <cell r="CC93" t="str">
            <v>Ad Hoc</v>
          </cell>
          <cell r="CD93" t="str">
            <v>Ad Hoc</v>
          </cell>
          <cell r="CE93" t="str">
            <v>Ad Hoc</v>
          </cell>
          <cell r="CF93" t="str">
            <v>Ad Hoc</v>
          </cell>
          <cell r="CG93" t="str">
            <v>Ad Hoc</v>
          </cell>
          <cell r="CH93" t="str">
            <v>Ad Hoc</v>
          </cell>
          <cell r="CI93" t="str">
            <v>Ad Hoc</v>
          </cell>
          <cell r="CJ93" t="str">
            <v>Ad Hoc</v>
          </cell>
          <cell r="CK93" t="str">
            <v>Ad Hoc</v>
          </cell>
          <cell r="CL93" t="str">
            <v>Ad Hoc</v>
          </cell>
          <cell r="CM93" t="str">
            <v>Ad Hoc</v>
          </cell>
          <cell r="CN93" t="str">
            <v>Ad Hoc</v>
          </cell>
          <cell r="CO93" t="str">
            <v>Ad Hoc</v>
          </cell>
          <cell r="CP93" t="str">
            <v>Ad Hoc</v>
          </cell>
          <cell r="CQ93" t="str">
            <v>Ad Hoc</v>
          </cell>
          <cell r="CR93" t="str">
            <v>Ad Hoc</v>
          </cell>
          <cell r="CS93" t="str">
            <v>Ad Hoc</v>
          </cell>
          <cell r="CT93" t="str">
            <v>Ad Hoc</v>
          </cell>
          <cell r="CU93" t="str">
            <v>Ad Hoc</v>
          </cell>
          <cell r="CV93" t="str">
            <v>Ad Hoc</v>
          </cell>
          <cell r="CW93" t="str">
            <v>Ad Hoc</v>
          </cell>
          <cell r="CX93" t="str">
            <v>Ad Hoc</v>
          </cell>
          <cell r="CY93">
            <v>1200</v>
          </cell>
          <cell r="CZ93">
            <v>1800</v>
          </cell>
          <cell r="DA93">
            <v>2400</v>
          </cell>
          <cell r="DB93">
            <v>3600</v>
          </cell>
          <cell r="DC93">
            <v>4800</v>
          </cell>
          <cell r="DD93">
            <v>7200</v>
          </cell>
          <cell r="DE93">
            <v>9600</v>
          </cell>
          <cell r="DF93">
            <v>14400</v>
          </cell>
          <cell r="DG93">
            <v>19200</v>
          </cell>
          <cell r="DH93">
            <v>28800</v>
          </cell>
          <cell r="DI93">
            <v>38400</v>
          </cell>
          <cell r="DJ93">
            <v>57600</v>
          </cell>
          <cell r="DK93">
            <v>76800</v>
          </cell>
          <cell r="DL93">
            <v>115200</v>
          </cell>
          <cell r="DM93">
            <v>153600</v>
          </cell>
          <cell r="DN93" t="str">
            <v>Ad Hoc</v>
          </cell>
          <cell r="DO93" t="str">
            <v>Ad Hoc</v>
          </cell>
          <cell r="DP93" t="str">
            <v>Ad Hoc</v>
          </cell>
          <cell r="DQ93" t="str">
            <v>Ad Hoc</v>
          </cell>
          <cell r="DR93" t="str">
            <v>Ad Hoc</v>
          </cell>
          <cell r="DS93" t="str">
            <v>Ad Hoc</v>
          </cell>
          <cell r="DT93" t="str">
            <v>Ad Hoc</v>
          </cell>
          <cell r="DU93" t="str">
            <v>Ad Hoc</v>
          </cell>
          <cell r="DV93" t="str">
            <v>Ad Hoc</v>
          </cell>
          <cell r="DW93" t="str">
            <v>Ad Hoc</v>
          </cell>
          <cell r="DX93" t="str">
            <v>Ad Hoc</v>
          </cell>
          <cell r="DY93" t="str">
            <v>Ad Hoc</v>
          </cell>
          <cell r="DZ93" t="str">
            <v>Ad Hoc</v>
          </cell>
          <cell r="EA93" t="str">
            <v>Ad Hoc</v>
          </cell>
          <cell r="EB93" t="str">
            <v>Ad Hoc</v>
          </cell>
          <cell r="EC93" t="str">
            <v>Ad Hoc</v>
          </cell>
          <cell r="ED93" t="str">
            <v>Ad Hoc</v>
          </cell>
          <cell r="EE93" t="str">
            <v>Ad Hoc</v>
          </cell>
          <cell r="EF93" t="str">
            <v>Ad Hoc</v>
          </cell>
          <cell r="EG93" t="str">
            <v>Ad Hoc</v>
          </cell>
          <cell r="EH93" t="str">
            <v>Ad Hoc</v>
          </cell>
          <cell r="EI93" t="str">
            <v>Ad Hoc</v>
          </cell>
          <cell r="EJ93" t="str">
            <v>Ad Hoc</v>
          </cell>
          <cell r="EK93" t="str">
            <v>Ad Hoc</v>
          </cell>
          <cell r="EL93" t="str">
            <v>Ad Hoc</v>
          </cell>
          <cell r="EM93" t="str">
            <v>Ad Hoc</v>
          </cell>
          <cell r="EN93" t="str">
            <v>Ad Hoc</v>
          </cell>
          <cell r="EO93" t="str">
            <v>Ad Hoc</v>
          </cell>
        </row>
        <row r="94">
          <cell r="BJ94">
            <v>49</v>
          </cell>
          <cell r="BK94" t="str">
            <v>Ad Hoc</v>
          </cell>
          <cell r="BL94" t="str">
            <v>Ad Hoc</v>
          </cell>
          <cell r="BM94" t="str">
            <v>Ad Hoc</v>
          </cell>
          <cell r="BN94" t="str">
            <v>Ad Hoc</v>
          </cell>
          <cell r="BO94" t="str">
            <v>Ad Hoc</v>
          </cell>
          <cell r="BP94" t="str">
            <v>Ad Hoc</v>
          </cell>
          <cell r="BQ94" t="str">
            <v>Ad Hoc</v>
          </cell>
          <cell r="BR94" t="str">
            <v>Ad Hoc</v>
          </cell>
          <cell r="BS94" t="str">
            <v>Ad Hoc</v>
          </cell>
          <cell r="BT94" t="str">
            <v>Ad Hoc</v>
          </cell>
          <cell r="BU94" t="str">
            <v>Ad Hoc</v>
          </cell>
          <cell r="BV94" t="str">
            <v>Ad Hoc</v>
          </cell>
          <cell r="BW94" t="str">
            <v>Ad Hoc</v>
          </cell>
          <cell r="BX94" t="str">
            <v>Ad Hoc</v>
          </cell>
          <cell r="BY94" t="str">
            <v>Ad Hoc</v>
          </cell>
          <cell r="BZ94" t="str">
            <v>Ad Hoc</v>
          </cell>
          <cell r="CA94" t="str">
            <v>Ad Hoc</v>
          </cell>
          <cell r="CB94" t="str">
            <v>Ad Hoc</v>
          </cell>
          <cell r="CC94" t="str">
            <v>Ad Hoc</v>
          </cell>
          <cell r="CD94" t="str">
            <v>Ad Hoc</v>
          </cell>
          <cell r="CE94" t="str">
            <v>Ad Hoc</v>
          </cell>
          <cell r="CF94" t="str">
            <v>Ad Hoc</v>
          </cell>
          <cell r="CG94" t="str">
            <v>Ad Hoc</v>
          </cell>
          <cell r="CH94" t="str">
            <v>Ad Hoc</v>
          </cell>
          <cell r="CI94" t="str">
            <v>Ad Hoc</v>
          </cell>
          <cell r="CJ94" t="str">
            <v>Ad Hoc</v>
          </cell>
          <cell r="CK94" t="str">
            <v>Ad Hoc</v>
          </cell>
          <cell r="CL94" t="str">
            <v>Ad Hoc</v>
          </cell>
          <cell r="CM94" t="str">
            <v>Ad Hoc</v>
          </cell>
          <cell r="CN94" t="str">
            <v>Ad Hoc</v>
          </cell>
          <cell r="CO94" t="str">
            <v>Ad Hoc</v>
          </cell>
          <cell r="CP94" t="str">
            <v>Ad Hoc</v>
          </cell>
          <cell r="CQ94" t="str">
            <v>Ad Hoc</v>
          </cell>
          <cell r="CR94" t="str">
            <v>Ad Hoc</v>
          </cell>
          <cell r="CS94" t="str">
            <v>Ad Hoc</v>
          </cell>
          <cell r="CT94" t="str">
            <v>Ad Hoc</v>
          </cell>
          <cell r="CU94" t="str">
            <v>Ad Hoc</v>
          </cell>
          <cell r="CV94" t="str">
            <v>Ad Hoc</v>
          </cell>
          <cell r="CW94" t="str">
            <v>Ad Hoc</v>
          </cell>
          <cell r="CX94" t="str">
            <v>Ad Hoc</v>
          </cell>
          <cell r="CY94" t="str">
            <v>Ad Hoc</v>
          </cell>
          <cell r="CZ94">
            <v>1225</v>
          </cell>
          <cell r="DA94">
            <v>1838</v>
          </cell>
          <cell r="DB94">
            <v>2450</v>
          </cell>
          <cell r="DC94">
            <v>3676</v>
          </cell>
          <cell r="DD94">
            <v>4900</v>
          </cell>
          <cell r="DE94">
            <v>7352</v>
          </cell>
          <cell r="DF94">
            <v>9800</v>
          </cell>
          <cell r="DG94">
            <v>14704</v>
          </cell>
          <cell r="DH94">
            <v>19600</v>
          </cell>
          <cell r="DI94">
            <v>29408</v>
          </cell>
          <cell r="DJ94">
            <v>39200</v>
          </cell>
          <cell r="DK94">
            <v>58816</v>
          </cell>
          <cell r="DL94">
            <v>78400</v>
          </cell>
          <cell r="DM94">
            <v>117632</v>
          </cell>
          <cell r="DN94">
            <v>156800</v>
          </cell>
          <cell r="DO94" t="str">
            <v>Ad Hoc</v>
          </cell>
          <cell r="DP94" t="str">
            <v>Ad Hoc</v>
          </cell>
          <cell r="DQ94" t="str">
            <v>Ad Hoc</v>
          </cell>
          <cell r="DR94" t="str">
            <v>Ad Hoc</v>
          </cell>
          <cell r="DS94" t="str">
            <v>Ad Hoc</v>
          </cell>
          <cell r="DT94" t="str">
            <v>Ad Hoc</v>
          </cell>
          <cell r="DU94" t="str">
            <v>Ad Hoc</v>
          </cell>
          <cell r="DV94" t="str">
            <v>Ad Hoc</v>
          </cell>
          <cell r="DW94" t="str">
            <v>Ad Hoc</v>
          </cell>
          <cell r="DX94" t="str">
            <v>Ad Hoc</v>
          </cell>
          <cell r="DY94" t="str">
            <v>Ad Hoc</v>
          </cell>
          <cell r="DZ94" t="str">
            <v>Ad Hoc</v>
          </cell>
          <cell r="EA94" t="str">
            <v>Ad Hoc</v>
          </cell>
          <cell r="EB94" t="str">
            <v>Ad Hoc</v>
          </cell>
          <cell r="EC94" t="str">
            <v>Ad Hoc</v>
          </cell>
          <cell r="ED94" t="str">
            <v>Ad Hoc</v>
          </cell>
          <cell r="EE94" t="str">
            <v>Ad Hoc</v>
          </cell>
          <cell r="EF94" t="str">
            <v>Ad Hoc</v>
          </cell>
          <cell r="EG94" t="str">
            <v>Ad Hoc</v>
          </cell>
          <cell r="EH94" t="str">
            <v>Ad Hoc</v>
          </cell>
          <cell r="EI94" t="str">
            <v>Ad Hoc</v>
          </cell>
          <cell r="EJ94" t="str">
            <v>Ad Hoc</v>
          </cell>
          <cell r="EK94" t="str">
            <v>Ad Hoc</v>
          </cell>
          <cell r="EL94" t="str">
            <v>Ad Hoc</v>
          </cell>
          <cell r="EM94" t="str">
            <v>Ad Hoc</v>
          </cell>
          <cell r="EN94" t="str">
            <v>Ad Hoc</v>
          </cell>
          <cell r="EO94" t="str">
            <v>Ad Hoc</v>
          </cell>
        </row>
        <row r="95">
          <cell r="BJ95">
            <v>50</v>
          </cell>
          <cell r="BK95" t="str">
            <v>Ad Hoc</v>
          </cell>
          <cell r="BL95" t="str">
            <v>Ad Hoc</v>
          </cell>
          <cell r="BM95" t="str">
            <v>Ad Hoc</v>
          </cell>
          <cell r="BN95" t="str">
            <v>Ad Hoc</v>
          </cell>
          <cell r="BO95" t="str">
            <v>Ad Hoc</v>
          </cell>
          <cell r="BP95" t="str">
            <v>Ad Hoc</v>
          </cell>
          <cell r="BQ95" t="str">
            <v>Ad Hoc</v>
          </cell>
          <cell r="BR95" t="str">
            <v>Ad Hoc</v>
          </cell>
          <cell r="BS95" t="str">
            <v>Ad Hoc</v>
          </cell>
          <cell r="BT95" t="str">
            <v>Ad Hoc</v>
          </cell>
          <cell r="BU95" t="str">
            <v>Ad Hoc</v>
          </cell>
          <cell r="BV95" t="str">
            <v>Ad Hoc</v>
          </cell>
          <cell r="BW95" t="str">
            <v>Ad Hoc</v>
          </cell>
          <cell r="BX95" t="str">
            <v>Ad Hoc</v>
          </cell>
          <cell r="BY95" t="str">
            <v>Ad Hoc</v>
          </cell>
          <cell r="BZ95" t="str">
            <v>Ad Hoc</v>
          </cell>
          <cell r="CA95" t="str">
            <v>Ad Hoc</v>
          </cell>
          <cell r="CB95" t="str">
            <v>Ad Hoc</v>
          </cell>
          <cell r="CC95" t="str">
            <v>Ad Hoc</v>
          </cell>
          <cell r="CD95" t="str">
            <v>Ad Hoc</v>
          </cell>
          <cell r="CE95" t="str">
            <v>Ad Hoc</v>
          </cell>
          <cell r="CF95" t="str">
            <v>Ad Hoc</v>
          </cell>
          <cell r="CG95" t="str">
            <v>Ad Hoc</v>
          </cell>
          <cell r="CH95" t="str">
            <v>Ad Hoc</v>
          </cell>
          <cell r="CI95" t="str">
            <v>Ad Hoc</v>
          </cell>
          <cell r="CJ95" t="str">
            <v>Ad Hoc</v>
          </cell>
          <cell r="CK95" t="str">
            <v>Ad Hoc</v>
          </cell>
          <cell r="CL95" t="str">
            <v>Ad Hoc</v>
          </cell>
          <cell r="CM95" t="str">
            <v>Ad Hoc</v>
          </cell>
          <cell r="CN95" t="str">
            <v>Ad Hoc</v>
          </cell>
          <cell r="CO95" t="str">
            <v>Ad Hoc</v>
          </cell>
          <cell r="CP95" t="str">
            <v>Ad Hoc</v>
          </cell>
          <cell r="CQ95" t="str">
            <v>Ad Hoc</v>
          </cell>
          <cell r="CR95" t="str">
            <v>Ad Hoc</v>
          </cell>
          <cell r="CS95" t="str">
            <v>Ad Hoc</v>
          </cell>
          <cell r="CT95" t="str">
            <v>Ad Hoc</v>
          </cell>
          <cell r="CU95" t="str">
            <v>Ad Hoc</v>
          </cell>
          <cell r="CV95" t="str">
            <v>Ad Hoc</v>
          </cell>
          <cell r="CW95" t="str">
            <v>Ad Hoc</v>
          </cell>
          <cell r="CX95" t="str">
            <v>Ad Hoc</v>
          </cell>
          <cell r="CY95" t="str">
            <v>Ad Hoc</v>
          </cell>
          <cell r="CZ95" t="str">
            <v>Ad Hoc</v>
          </cell>
          <cell r="DA95">
            <v>1250</v>
          </cell>
          <cell r="DB95">
            <v>1875</v>
          </cell>
          <cell r="DC95">
            <v>2500</v>
          </cell>
          <cell r="DD95">
            <v>3750</v>
          </cell>
          <cell r="DE95">
            <v>5000</v>
          </cell>
          <cell r="DF95">
            <v>7500</v>
          </cell>
          <cell r="DG95">
            <v>10000</v>
          </cell>
          <cell r="DH95">
            <v>15000</v>
          </cell>
          <cell r="DI95">
            <v>20000</v>
          </cell>
          <cell r="DJ95">
            <v>30000</v>
          </cell>
          <cell r="DK95">
            <v>40000</v>
          </cell>
          <cell r="DL95">
            <v>60000</v>
          </cell>
          <cell r="DM95">
            <v>80000</v>
          </cell>
          <cell r="DN95">
            <v>120000</v>
          </cell>
          <cell r="DO95">
            <v>160000</v>
          </cell>
          <cell r="DP95" t="str">
            <v>Ad Hoc</v>
          </cell>
          <cell r="DQ95" t="str">
            <v>Ad Hoc</v>
          </cell>
          <cell r="DR95" t="str">
            <v>Ad Hoc</v>
          </cell>
          <cell r="DS95" t="str">
            <v>Ad Hoc</v>
          </cell>
          <cell r="DT95" t="str">
            <v>Ad Hoc</v>
          </cell>
          <cell r="DU95" t="str">
            <v>Ad Hoc</v>
          </cell>
          <cell r="DV95" t="str">
            <v>Ad Hoc</v>
          </cell>
          <cell r="DW95" t="str">
            <v>Ad Hoc</v>
          </cell>
          <cell r="DX95" t="str">
            <v>Ad Hoc</v>
          </cell>
          <cell r="DY95" t="str">
            <v>Ad Hoc</v>
          </cell>
          <cell r="DZ95" t="str">
            <v>Ad Hoc</v>
          </cell>
          <cell r="EA95" t="str">
            <v>Ad Hoc</v>
          </cell>
          <cell r="EB95" t="str">
            <v>Ad Hoc</v>
          </cell>
          <cell r="EC95" t="str">
            <v>Ad Hoc</v>
          </cell>
          <cell r="ED95" t="str">
            <v>Ad Hoc</v>
          </cell>
          <cell r="EE95" t="str">
            <v>Ad Hoc</v>
          </cell>
          <cell r="EF95" t="str">
            <v>Ad Hoc</v>
          </cell>
          <cell r="EG95" t="str">
            <v>Ad Hoc</v>
          </cell>
          <cell r="EH95" t="str">
            <v>Ad Hoc</v>
          </cell>
          <cell r="EI95" t="str">
            <v>Ad Hoc</v>
          </cell>
          <cell r="EJ95" t="str">
            <v>Ad Hoc</v>
          </cell>
          <cell r="EK95" t="str">
            <v>Ad Hoc</v>
          </cell>
          <cell r="EL95" t="str">
            <v>Ad Hoc</v>
          </cell>
          <cell r="EM95" t="str">
            <v>Ad Hoc</v>
          </cell>
          <cell r="EN95" t="str">
            <v>Ad Hoc</v>
          </cell>
          <cell r="EO95" t="str">
            <v>Ad Hoc</v>
          </cell>
        </row>
        <row r="96">
          <cell r="BJ96">
            <v>51</v>
          </cell>
          <cell r="BK96" t="str">
            <v>Ad Hoc</v>
          </cell>
          <cell r="BL96" t="str">
            <v>Ad Hoc</v>
          </cell>
          <cell r="BM96" t="str">
            <v>Ad Hoc</v>
          </cell>
          <cell r="BN96" t="str">
            <v>Ad Hoc</v>
          </cell>
          <cell r="BO96" t="str">
            <v>Ad Hoc</v>
          </cell>
          <cell r="BP96" t="str">
            <v>Ad Hoc</v>
          </cell>
          <cell r="BQ96" t="str">
            <v>Ad Hoc</v>
          </cell>
          <cell r="BR96" t="str">
            <v>Ad Hoc</v>
          </cell>
          <cell r="BS96" t="str">
            <v>Ad Hoc</v>
          </cell>
          <cell r="BT96" t="str">
            <v>Ad Hoc</v>
          </cell>
          <cell r="BU96" t="str">
            <v>Ad Hoc</v>
          </cell>
          <cell r="BV96" t="str">
            <v>Ad Hoc</v>
          </cell>
          <cell r="BW96" t="str">
            <v>Ad Hoc</v>
          </cell>
          <cell r="BX96" t="str">
            <v>Ad Hoc</v>
          </cell>
          <cell r="BY96" t="str">
            <v>Ad Hoc</v>
          </cell>
          <cell r="BZ96" t="str">
            <v>Ad Hoc</v>
          </cell>
          <cell r="CA96" t="str">
            <v>Ad Hoc</v>
          </cell>
          <cell r="CB96" t="str">
            <v>Ad Hoc</v>
          </cell>
          <cell r="CC96" t="str">
            <v>Ad Hoc</v>
          </cell>
          <cell r="CD96" t="str">
            <v>Ad Hoc</v>
          </cell>
          <cell r="CE96" t="str">
            <v>Ad Hoc</v>
          </cell>
          <cell r="CF96" t="str">
            <v>Ad Hoc</v>
          </cell>
          <cell r="CG96" t="str">
            <v>Ad Hoc</v>
          </cell>
          <cell r="CH96" t="str">
            <v>Ad Hoc</v>
          </cell>
          <cell r="CI96" t="str">
            <v>Ad Hoc</v>
          </cell>
          <cell r="CJ96" t="str">
            <v>Ad Hoc</v>
          </cell>
          <cell r="CK96" t="str">
            <v>Ad Hoc</v>
          </cell>
          <cell r="CL96" t="str">
            <v>Ad Hoc</v>
          </cell>
          <cell r="CM96" t="str">
            <v>Ad Hoc</v>
          </cell>
          <cell r="CN96" t="str">
            <v>Ad Hoc</v>
          </cell>
          <cell r="CO96" t="str">
            <v>Ad Hoc</v>
          </cell>
          <cell r="CP96" t="str">
            <v>Ad Hoc</v>
          </cell>
          <cell r="CQ96" t="str">
            <v>Ad Hoc</v>
          </cell>
          <cell r="CR96" t="str">
            <v>Ad Hoc</v>
          </cell>
          <cell r="CS96" t="str">
            <v>Ad Hoc</v>
          </cell>
          <cell r="CT96" t="str">
            <v>Ad Hoc</v>
          </cell>
          <cell r="CU96" t="str">
            <v>Ad Hoc</v>
          </cell>
          <cell r="CV96" t="str">
            <v>Ad Hoc</v>
          </cell>
          <cell r="CW96" t="str">
            <v>Ad Hoc</v>
          </cell>
          <cell r="CX96" t="str">
            <v>Ad Hoc</v>
          </cell>
          <cell r="CY96" t="str">
            <v>Ad Hoc</v>
          </cell>
          <cell r="CZ96" t="str">
            <v>Ad Hoc</v>
          </cell>
          <cell r="DA96" t="str">
            <v>Ad Hoc</v>
          </cell>
          <cell r="DB96">
            <v>1275</v>
          </cell>
          <cell r="DC96">
            <v>1913</v>
          </cell>
          <cell r="DD96">
            <v>2550</v>
          </cell>
          <cell r="DE96">
            <v>3826</v>
          </cell>
          <cell r="DF96">
            <v>5100</v>
          </cell>
          <cell r="DG96">
            <v>7652</v>
          </cell>
          <cell r="DH96">
            <v>10200</v>
          </cell>
          <cell r="DI96">
            <v>15304</v>
          </cell>
          <cell r="DJ96">
            <v>20400</v>
          </cell>
          <cell r="DK96">
            <v>30608</v>
          </cell>
          <cell r="DL96">
            <v>40800</v>
          </cell>
          <cell r="DM96">
            <v>61216</v>
          </cell>
          <cell r="DN96">
            <v>81600</v>
          </cell>
          <cell r="DO96">
            <v>122432</v>
          </cell>
          <cell r="DP96">
            <v>163200</v>
          </cell>
          <cell r="DQ96" t="str">
            <v>Ad Hoc</v>
          </cell>
          <cell r="DR96" t="str">
            <v>Ad Hoc</v>
          </cell>
          <cell r="DS96" t="str">
            <v>Ad Hoc</v>
          </cell>
          <cell r="DT96" t="str">
            <v>Ad Hoc</v>
          </cell>
          <cell r="DU96" t="str">
            <v>Ad Hoc</v>
          </cell>
          <cell r="DV96" t="str">
            <v>Ad Hoc</v>
          </cell>
          <cell r="DW96" t="str">
            <v>Ad Hoc</v>
          </cell>
          <cell r="DX96" t="str">
            <v>Ad Hoc</v>
          </cell>
          <cell r="DY96" t="str">
            <v>Ad Hoc</v>
          </cell>
          <cell r="DZ96" t="str">
            <v>Ad Hoc</v>
          </cell>
          <cell r="EA96" t="str">
            <v>Ad Hoc</v>
          </cell>
          <cell r="EB96" t="str">
            <v>Ad Hoc</v>
          </cell>
          <cell r="EC96" t="str">
            <v>Ad Hoc</v>
          </cell>
          <cell r="ED96" t="str">
            <v>Ad Hoc</v>
          </cell>
          <cell r="EE96" t="str">
            <v>Ad Hoc</v>
          </cell>
          <cell r="EF96" t="str">
            <v>Ad Hoc</v>
          </cell>
          <cell r="EG96" t="str">
            <v>Ad Hoc</v>
          </cell>
          <cell r="EH96" t="str">
            <v>Ad Hoc</v>
          </cell>
          <cell r="EI96" t="str">
            <v>Ad Hoc</v>
          </cell>
          <cell r="EJ96" t="str">
            <v>Ad Hoc</v>
          </cell>
          <cell r="EK96" t="str">
            <v>Ad Hoc</v>
          </cell>
          <cell r="EL96" t="str">
            <v>Ad Hoc</v>
          </cell>
          <cell r="EM96" t="str">
            <v>Ad Hoc</v>
          </cell>
          <cell r="EN96" t="str">
            <v>Ad Hoc</v>
          </cell>
          <cell r="EO96" t="str">
            <v>Ad Hoc</v>
          </cell>
        </row>
        <row r="97">
          <cell r="BJ97">
            <v>52</v>
          </cell>
          <cell r="BK97" t="str">
            <v>Ad Hoc</v>
          </cell>
          <cell r="BL97" t="str">
            <v>Ad Hoc</v>
          </cell>
          <cell r="BM97" t="str">
            <v>Ad Hoc</v>
          </cell>
          <cell r="BN97" t="str">
            <v>Ad Hoc</v>
          </cell>
          <cell r="BO97" t="str">
            <v>Ad Hoc</v>
          </cell>
          <cell r="BP97" t="str">
            <v>Ad Hoc</v>
          </cell>
          <cell r="BQ97" t="str">
            <v>Ad Hoc</v>
          </cell>
          <cell r="BR97" t="str">
            <v>Ad Hoc</v>
          </cell>
          <cell r="BS97" t="str">
            <v>Ad Hoc</v>
          </cell>
          <cell r="BT97" t="str">
            <v>Ad Hoc</v>
          </cell>
          <cell r="BU97" t="str">
            <v>Ad Hoc</v>
          </cell>
          <cell r="BV97" t="str">
            <v>Ad Hoc</v>
          </cell>
          <cell r="BW97" t="str">
            <v>Ad Hoc</v>
          </cell>
          <cell r="BX97" t="str">
            <v>Ad Hoc</v>
          </cell>
          <cell r="BY97" t="str">
            <v>Ad Hoc</v>
          </cell>
          <cell r="BZ97" t="str">
            <v>Ad Hoc</v>
          </cell>
          <cell r="CA97" t="str">
            <v>Ad Hoc</v>
          </cell>
          <cell r="CB97" t="str">
            <v>Ad Hoc</v>
          </cell>
          <cell r="CC97" t="str">
            <v>Ad Hoc</v>
          </cell>
          <cell r="CD97" t="str">
            <v>Ad Hoc</v>
          </cell>
          <cell r="CE97" t="str">
            <v>Ad Hoc</v>
          </cell>
          <cell r="CF97" t="str">
            <v>Ad Hoc</v>
          </cell>
          <cell r="CG97" t="str">
            <v>Ad Hoc</v>
          </cell>
          <cell r="CH97" t="str">
            <v>Ad Hoc</v>
          </cell>
          <cell r="CI97" t="str">
            <v>Ad Hoc</v>
          </cell>
          <cell r="CJ97" t="str">
            <v>Ad Hoc</v>
          </cell>
          <cell r="CK97" t="str">
            <v>Ad Hoc</v>
          </cell>
          <cell r="CL97" t="str">
            <v>Ad Hoc</v>
          </cell>
          <cell r="CM97" t="str">
            <v>Ad Hoc</v>
          </cell>
          <cell r="CN97" t="str">
            <v>Ad Hoc</v>
          </cell>
          <cell r="CO97" t="str">
            <v>Ad Hoc</v>
          </cell>
          <cell r="CP97" t="str">
            <v>Ad Hoc</v>
          </cell>
          <cell r="CQ97" t="str">
            <v>Ad Hoc</v>
          </cell>
          <cell r="CR97" t="str">
            <v>Ad Hoc</v>
          </cell>
          <cell r="CS97" t="str">
            <v>Ad Hoc</v>
          </cell>
          <cell r="CT97" t="str">
            <v>Ad Hoc</v>
          </cell>
          <cell r="CU97" t="str">
            <v>Ad Hoc</v>
          </cell>
          <cell r="CV97" t="str">
            <v>Ad Hoc</v>
          </cell>
          <cell r="CW97" t="str">
            <v>Ad Hoc</v>
          </cell>
          <cell r="CX97" t="str">
            <v>Ad Hoc</v>
          </cell>
          <cell r="CY97" t="str">
            <v>Ad Hoc</v>
          </cell>
          <cell r="CZ97" t="str">
            <v>Ad Hoc</v>
          </cell>
          <cell r="DA97" t="str">
            <v>Ad Hoc</v>
          </cell>
          <cell r="DB97" t="str">
            <v>Ad Hoc</v>
          </cell>
          <cell r="DC97">
            <v>1300</v>
          </cell>
          <cell r="DD97">
            <v>1950</v>
          </cell>
          <cell r="DE97">
            <v>2600</v>
          </cell>
          <cell r="DF97">
            <v>3900</v>
          </cell>
          <cell r="DG97">
            <v>5200</v>
          </cell>
          <cell r="DH97">
            <v>7800</v>
          </cell>
          <cell r="DI97">
            <v>10400</v>
          </cell>
          <cell r="DJ97">
            <v>15600</v>
          </cell>
          <cell r="DK97">
            <v>20800</v>
          </cell>
          <cell r="DL97">
            <v>31200</v>
          </cell>
          <cell r="DM97">
            <v>41600</v>
          </cell>
          <cell r="DN97">
            <v>62400</v>
          </cell>
          <cell r="DO97">
            <v>83200</v>
          </cell>
          <cell r="DP97">
            <v>124800</v>
          </cell>
          <cell r="DQ97">
            <v>166400</v>
          </cell>
          <cell r="DR97" t="str">
            <v>Ad Hoc</v>
          </cell>
          <cell r="DS97" t="str">
            <v>Ad Hoc</v>
          </cell>
          <cell r="DT97" t="str">
            <v>Ad Hoc</v>
          </cell>
          <cell r="DU97" t="str">
            <v>Ad Hoc</v>
          </cell>
          <cell r="DV97" t="str">
            <v>Ad Hoc</v>
          </cell>
          <cell r="DW97" t="str">
            <v>Ad Hoc</v>
          </cell>
          <cell r="DX97" t="str">
            <v>Ad Hoc</v>
          </cell>
          <cell r="DY97" t="str">
            <v>Ad Hoc</v>
          </cell>
          <cell r="DZ97" t="str">
            <v>Ad Hoc</v>
          </cell>
          <cell r="EA97" t="str">
            <v>Ad Hoc</v>
          </cell>
          <cell r="EB97" t="str">
            <v>Ad Hoc</v>
          </cell>
          <cell r="EC97" t="str">
            <v>Ad Hoc</v>
          </cell>
          <cell r="ED97" t="str">
            <v>Ad Hoc</v>
          </cell>
          <cell r="EE97" t="str">
            <v>Ad Hoc</v>
          </cell>
          <cell r="EF97" t="str">
            <v>Ad Hoc</v>
          </cell>
          <cell r="EG97" t="str">
            <v>Ad Hoc</v>
          </cell>
          <cell r="EH97" t="str">
            <v>Ad Hoc</v>
          </cell>
          <cell r="EI97" t="str">
            <v>Ad Hoc</v>
          </cell>
          <cell r="EJ97" t="str">
            <v>Ad Hoc</v>
          </cell>
          <cell r="EK97" t="str">
            <v>Ad Hoc</v>
          </cell>
          <cell r="EL97" t="str">
            <v>Ad Hoc</v>
          </cell>
          <cell r="EM97" t="str">
            <v>Ad Hoc</v>
          </cell>
          <cell r="EN97" t="str">
            <v>Ad Hoc</v>
          </cell>
          <cell r="EO97" t="str">
            <v>Ad Hoc</v>
          </cell>
        </row>
        <row r="98">
          <cell r="BJ98">
            <v>53</v>
          </cell>
          <cell r="BK98" t="str">
            <v>Ad Hoc</v>
          </cell>
          <cell r="BL98" t="str">
            <v>Ad Hoc</v>
          </cell>
          <cell r="BM98" t="str">
            <v>Ad Hoc</v>
          </cell>
          <cell r="BN98" t="str">
            <v>Ad Hoc</v>
          </cell>
          <cell r="BO98" t="str">
            <v>Ad Hoc</v>
          </cell>
          <cell r="BP98" t="str">
            <v>Ad Hoc</v>
          </cell>
          <cell r="BQ98" t="str">
            <v>Ad Hoc</v>
          </cell>
          <cell r="BR98" t="str">
            <v>Ad Hoc</v>
          </cell>
          <cell r="BS98" t="str">
            <v>Ad Hoc</v>
          </cell>
          <cell r="BT98" t="str">
            <v>Ad Hoc</v>
          </cell>
          <cell r="BU98" t="str">
            <v>Ad Hoc</v>
          </cell>
          <cell r="BV98" t="str">
            <v>Ad Hoc</v>
          </cell>
          <cell r="BW98" t="str">
            <v>Ad Hoc</v>
          </cell>
          <cell r="BX98" t="str">
            <v>Ad Hoc</v>
          </cell>
          <cell r="BY98" t="str">
            <v>Ad Hoc</v>
          </cell>
          <cell r="BZ98" t="str">
            <v>Ad Hoc</v>
          </cell>
          <cell r="CA98" t="str">
            <v>Ad Hoc</v>
          </cell>
          <cell r="CB98" t="str">
            <v>Ad Hoc</v>
          </cell>
          <cell r="CC98" t="str">
            <v>Ad Hoc</v>
          </cell>
          <cell r="CD98" t="str">
            <v>Ad Hoc</v>
          </cell>
          <cell r="CE98" t="str">
            <v>Ad Hoc</v>
          </cell>
          <cell r="CF98" t="str">
            <v>Ad Hoc</v>
          </cell>
          <cell r="CG98" t="str">
            <v>Ad Hoc</v>
          </cell>
          <cell r="CH98" t="str">
            <v>Ad Hoc</v>
          </cell>
          <cell r="CI98" t="str">
            <v>Ad Hoc</v>
          </cell>
          <cell r="CJ98" t="str">
            <v>Ad Hoc</v>
          </cell>
          <cell r="CK98" t="str">
            <v>Ad Hoc</v>
          </cell>
          <cell r="CL98" t="str">
            <v>Ad Hoc</v>
          </cell>
          <cell r="CM98" t="str">
            <v>Ad Hoc</v>
          </cell>
          <cell r="CN98" t="str">
            <v>Ad Hoc</v>
          </cell>
          <cell r="CO98" t="str">
            <v>Ad Hoc</v>
          </cell>
          <cell r="CP98" t="str">
            <v>Ad Hoc</v>
          </cell>
          <cell r="CQ98" t="str">
            <v>Ad Hoc</v>
          </cell>
          <cell r="CR98" t="str">
            <v>Ad Hoc</v>
          </cell>
          <cell r="CS98" t="str">
            <v>Ad Hoc</v>
          </cell>
          <cell r="CT98" t="str">
            <v>Ad Hoc</v>
          </cell>
          <cell r="CU98" t="str">
            <v>Ad Hoc</v>
          </cell>
          <cell r="CV98" t="str">
            <v>Ad Hoc</v>
          </cell>
          <cell r="CW98" t="str">
            <v>Ad Hoc</v>
          </cell>
          <cell r="CX98" t="str">
            <v>Ad Hoc</v>
          </cell>
          <cell r="CY98" t="str">
            <v>Ad Hoc</v>
          </cell>
          <cell r="CZ98" t="str">
            <v>Ad Hoc</v>
          </cell>
          <cell r="DA98" t="str">
            <v>Ad Hoc</v>
          </cell>
          <cell r="DB98" t="str">
            <v>Ad Hoc</v>
          </cell>
          <cell r="DC98" t="str">
            <v>Ad Hoc</v>
          </cell>
          <cell r="DD98">
            <v>1325</v>
          </cell>
          <cell r="DE98">
            <v>1988</v>
          </cell>
          <cell r="DF98">
            <v>2650</v>
          </cell>
          <cell r="DG98">
            <v>3976</v>
          </cell>
          <cell r="DH98">
            <v>5300</v>
          </cell>
          <cell r="DI98">
            <v>7952</v>
          </cell>
          <cell r="DJ98">
            <v>10600</v>
          </cell>
          <cell r="DK98">
            <v>15904</v>
          </cell>
          <cell r="DL98">
            <v>21200</v>
          </cell>
          <cell r="DM98">
            <v>31808</v>
          </cell>
          <cell r="DN98">
            <v>42400</v>
          </cell>
          <cell r="DO98">
            <v>63616</v>
          </cell>
          <cell r="DP98">
            <v>84800</v>
          </cell>
          <cell r="DQ98">
            <v>127232</v>
          </cell>
          <cell r="DR98">
            <v>169600</v>
          </cell>
          <cell r="DS98" t="str">
            <v>Ad Hoc</v>
          </cell>
          <cell r="DT98" t="str">
            <v>Ad Hoc</v>
          </cell>
          <cell r="DU98" t="str">
            <v>Ad Hoc</v>
          </cell>
          <cell r="DV98" t="str">
            <v>Ad Hoc</v>
          </cell>
          <cell r="DW98" t="str">
            <v>Ad Hoc</v>
          </cell>
          <cell r="DX98" t="str">
            <v>Ad Hoc</v>
          </cell>
          <cell r="DY98" t="str">
            <v>Ad Hoc</v>
          </cell>
          <cell r="DZ98" t="str">
            <v>Ad Hoc</v>
          </cell>
          <cell r="EA98" t="str">
            <v>Ad Hoc</v>
          </cell>
          <cell r="EB98" t="str">
            <v>Ad Hoc</v>
          </cell>
          <cell r="EC98" t="str">
            <v>Ad Hoc</v>
          </cell>
          <cell r="ED98" t="str">
            <v>Ad Hoc</v>
          </cell>
          <cell r="EE98" t="str">
            <v>Ad Hoc</v>
          </cell>
          <cell r="EF98" t="str">
            <v>Ad Hoc</v>
          </cell>
          <cell r="EG98" t="str">
            <v>Ad Hoc</v>
          </cell>
          <cell r="EH98" t="str">
            <v>Ad Hoc</v>
          </cell>
          <cell r="EI98" t="str">
            <v>Ad Hoc</v>
          </cell>
          <cell r="EJ98" t="str">
            <v>Ad Hoc</v>
          </cell>
          <cell r="EK98" t="str">
            <v>Ad Hoc</v>
          </cell>
          <cell r="EL98" t="str">
            <v>Ad Hoc</v>
          </cell>
          <cell r="EM98" t="str">
            <v>Ad Hoc</v>
          </cell>
          <cell r="EN98" t="str">
            <v>Ad Hoc</v>
          </cell>
          <cell r="EO98" t="str">
            <v>Ad Hoc</v>
          </cell>
        </row>
        <row r="99">
          <cell r="BJ99">
            <v>54</v>
          </cell>
          <cell r="BK99" t="str">
            <v>Ad Hoc</v>
          </cell>
          <cell r="BL99" t="str">
            <v>Ad Hoc</v>
          </cell>
          <cell r="BM99" t="str">
            <v>Ad Hoc</v>
          </cell>
          <cell r="BN99" t="str">
            <v>Ad Hoc</v>
          </cell>
          <cell r="BO99" t="str">
            <v>Ad Hoc</v>
          </cell>
          <cell r="BP99" t="str">
            <v>Ad Hoc</v>
          </cell>
          <cell r="BQ99" t="str">
            <v>Ad Hoc</v>
          </cell>
          <cell r="BR99" t="str">
            <v>Ad Hoc</v>
          </cell>
          <cell r="BS99" t="str">
            <v>Ad Hoc</v>
          </cell>
          <cell r="BT99" t="str">
            <v>Ad Hoc</v>
          </cell>
          <cell r="BU99" t="str">
            <v>Ad Hoc</v>
          </cell>
          <cell r="BV99" t="str">
            <v>Ad Hoc</v>
          </cell>
          <cell r="BW99" t="str">
            <v>Ad Hoc</v>
          </cell>
          <cell r="BX99" t="str">
            <v>Ad Hoc</v>
          </cell>
          <cell r="BY99" t="str">
            <v>Ad Hoc</v>
          </cell>
          <cell r="BZ99" t="str">
            <v>Ad Hoc</v>
          </cell>
          <cell r="CA99" t="str">
            <v>Ad Hoc</v>
          </cell>
          <cell r="CB99" t="str">
            <v>Ad Hoc</v>
          </cell>
          <cell r="CC99" t="str">
            <v>Ad Hoc</v>
          </cell>
          <cell r="CD99" t="str">
            <v>Ad Hoc</v>
          </cell>
          <cell r="CE99" t="str">
            <v>Ad Hoc</v>
          </cell>
          <cell r="CF99" t="str">
            <v>Ad Hoc</v>
          </cell>
          <cell r="CG99" t="str">
            <v>Ad Hoc</v>
          </cell>
          <cell r="CH99" t="str">
            <v>Ad Hoc</v>
          </cell>
          <cell r="CI99" t="str">
            <v>Ad Hoc</v>
          </cell>
          <cell r="CJ99" t="str">
            <v>Ad Hoc</v>
          </cell>
          <cell r="CK99" t="str">
            <v>Ad Hoc</v>
          </cell>
          <cell r="CL99" t="str">
            <v>Ad Hoc</v>
          </cell>
          <cell r="CM99" t="str">
            <v>Ad Hoc</v>
          </cell>
          <cell r="CN99" t="str">
            <v>Ad Hoc</v>
          </cell>
          <cell r="CO99" t="str">
            <v>Ad Hoc</v>
          </cell>
          <cell r="CP99" t="str">
            <v>Ad Hoc</v>
          </cell>
          <cell r="CQ99" t="str">
            <v>Ad Hoc</v>
          </cell>
          <cell r="CR99" t="str">
            <v>Ad Hoc</v>
          </cell>
          <cell r="CS99" t="str">
            <v>Ad Hoc</v>
          </cell>
          <cell r="CT99" t="str">
            <v>Ad Hoc</v>
          </cell>
          <cell r="CU99" t="str">
            <v>Ad Hoc</v>
          </cell>
          <cell r="CV99" t="str">
            <v>Ad Hoc</v>
          </cell>
          <cell r="CW99" t="str">
            <v>Ad Hoc</v>
          </cell>
          <cell r="CX99" t="str">
            <v>Ad Hoc</v>
          </cell>
          <cell r="CY99" t="str">
            <v>Ad Hoc</v>
          </cell>
          <cell r="CZ99" t="str">
            <v>Ad Hoc</v>
          </cell>
          <cell r="DA99" t="str">
            <v>Ad Hoc</v>
          </cell>
          <cell r="DB99" t="str">
            <v>Ad Hoc</v>
          </cell>
          <cell r="DC99" t="str">
            <v>Ad Hoc</v>
          </cell>
          <cell r="DD99" t="str">
            <v>Ad Hoc</v>
          </cell>
          <cell r="DE99">
            <v>1350</v>
          </cell>
          <cell r="DF99">
            <v>2025</v>
          </cell>
          <cell r="DG99">
            <v>2700</v>
          </cell>
          <cell r="DH99">
            <v>4050</v>
          </cell>
          <cell r="DI99">
            <v>5400</v>
          </cell>
          <cell r="DJ99">
            <v>8100</v>
          </cell>
          <cell r="DK99">
            <v>10800</v>
          </cell>
          <cell r="DL99">
            <v>16200</v>
          </cell>
          <cell r="DM99">
            <v>21600</v>
          </cell>
          <cell r="DN99">
            <v>32400</v>
          </cell>
          <cell r="DO99">
            <v>43200</v>
          </cell>
          <cell r="DP99">
            <v>64800</v>
          </cell>
          <cell r="DQ99">
            <v>86400</v>
          </cell>
          <cell r="DR99">
            <v>129600</v>
          </cell>
          <cell r="DS99">
            <v>172800</v>
          </cell>
          <cell r="DT99" t="str">
            <v>Ad Hoc</v>
          </cell>
          <cell r="DU99" t="str">
            <v>Ad Hoc</v>
          </cell>
          <cell r="DV99" t="str">
            <v>Ad Hoc</v>
          </cell>
          <cell r="DW99" t="str">
            <v>Ad Hoc</v>
          </cell>
          <cell r="DX99" t="str">
            <v>Ad Hoc</v>
          </cell>
          <cell r="DY99" t="str">
            <v>Ad Hoc</v>
          </cell>
          <cell r="DZ99" t="str">
            <v>Ad Hoc</v>
          </cell>
          <cell r="EA99" t="str">
            <v>Ad Hoc</v>
          </cell>
          <cell r="EB99" t="str">
            <v>Ad Hoc</v>
          </cell>
          <cell r="EC99" t="str">
            <v>Ad Hoc</v>
          </cell>
          <cell r="ED99" t="str">
            <v>Ad Hoc</v>
          </cell>
          <cell r="EE99" t="str">
            <v>Ad Hoc</v>
          </cell>
          <cell r="EF99" t="str">
            <v>Ad Hoc</v>
          </cell>
          <cell r="EG99" t="str">
            <v>Ad Hoc</v>
          </cell>
          <cell r="EH99" t="str">
            <v>Ad Hoc</v>
          </cell>
          <cell r="EI99" t="str">
            <v>Ad Hoc</v>
          </cell>
          <cell r="EJ99" t="str">
            <v>Ad Hoc</v>
          </cell>
          <cell r="EK99" t="str">
            <v>Ad Hoc</v>
          </cell>
          <cell r="EL99" t="str">
            <v>Ad Hoc</v>
          </cell>
          <cell r="EM99" t="str">
            <v>Ad Hoc</v>
          </cell>
          <cell r="EN99" t="str">
            <v>Ad Hoc</v>
          </cell>
          <cell r="EO99" t="str">
            <v>Ad Hoc</v>
          </cell>
        </row>
        <row r="100">
          <cell r="BJ100">
            <v>55</v>
          </cell>
          <cell r="BK100" t="str">
            <v>Ad Hoc</v>
          </cell>
          <cell r="BL100" t="str">
            <v>Ad Hoc</v>
          </cell>
          <cell r="BM100" t="str">
            <v>Ad Hoc</v>
          </cell>
          <cell r="BN100" t="str">
            <v>Ad Hoc</v>
          </cell>
          <cell r="BO100" t="str">
            <v>Ad Hoc</v>
          </cell>
          <cell r="BP100" t="str">
            <v>Ad Hoc</v>
          </cell>
          <cell r="BQ100" t="str">
            <v>Ad Hoc</v>
          </cell>
          <cell r="BR100" t="str">
            <v>Ad Hoc</v>
          </cell>
          <cell r="BS100" t="str">
            <v>Ad Hoc</v>
          </cell>
          <cell r="BT100" t="str">
            <v>Ad Hoc</v>
          </cell>
          <cell r="BU100" t="str">
            <v>Ad Hoc</v>
          </cell>
          <cell r="BV100" t="str">
            <v>Ad Hoc</v>
          </cell>
          <cell r="BW100" t="str">
            <v>Ad Hoc</v>
          </cell>
          <cell r="BX100" t="str">
            <v>Ad Hoc</v>
          </cell>
          <cell r="BY100" t="str">
            <v>Ad Hoc</v>
          </cell>
          <cell r="BZ100" t="str">
            <v>Ad Hoc</v>
          </cell>
          <cell r="CA100" t="str">
            <v>Ad Hoc</v>
          </cell>
          <cell r="CB100" t="str">
            <v>Ad Hoc</v>
          </cell>
          <cell r="CC100" t="str">
            <v>Ad Hoc</v>
          </cell>
          <cell r="CD100" t="str">
            <v>Ad Hoc</v>
          </cell>
          <cell r="CE100" t="str">
            <v>Ad Hoc</v>
          </cell>
          <cell r="CF100" t="str">
            <v>Ad Hoc</v>
          </cell>
          <cell r="CG100" t="str">
            <v>Ad Hoc</v>
          </cell>
          <cell r="CH100" t="str">
            <v>Ad Hoc</v>
          </cell>
          <cell r="CI100" t="str">
            <v>Ad Hoc</v>
          </cell>
          <cell r="CJ100" t="str">
            <v>Ad Hoc</v>
          </cell>
          <cell r="CK100" t="str">
            <v>Ad Hoc</v>
          </cell>
          <cell r="CL100" t="str">
            <v>Ad Hoc</v>
          </cell>
          <cell r="CM100" t="str">
            <v>Ad Hoc</v>
          </cell>
          <cell r="CN100" t="str">
            <v>Ad Hoc</v>
          </cell>
          <cell r="CO100" t="str">
            <v>Ad Hoc</v>
          </cell>
          <cell r="CP100" t="str">
            <v>Ad Hoc</v>
          </cell>
          <cell r="CQ100" t="str">
            <v>Ad Hoc</v>
          </cell>
          <cell r="CR100" t="str">
            <v>Ad Hoc</v>
          </cell>
          <cell r="CS100" t="str">
            <v>Ad Hoc</v>
          </cell>
          <cell r="CT100" t="str">
            <v>Ad Hoc</v>
          </cell>
          <cell r="CU100" t="str">
            <v>Ad Hoc</v>
          </cell>
          <cell r="CV100" t="str">
            <v>Ad Hoc</v>
          </cell>
          <cell r="CW100" t="str">
            <v>Ad Hoc</v>
          </cell>
          <cell r="CX100" t="str">
            <v>Ad Hoc</v>
          </cell>
          <cell r="CY100" t="str">
            <v>Ad Hoc</v>
          </cell>
          <cell r="CZ100" t="str">
            <v>Ad Hoc</v>
          </cell>
          <cell r="DA100" t="str">
            <v>Ad Hoc</v>
          </cell>
          <cell r="DB100" t="str">
            <v>Ad Hoc</v>
          </cell>
          <cell r="DC100" t="str">
            <v>Ad Hoc</v>
          </cell>
          <cell r="DD100" t="str">
            <v>Ad Hoc</v>
          </cell>
          <cell r="DE100" t="str">
            <v>Ad Hoc</v>
          </cell>
          <cell r="DF100">
            <v>1375</v>
          </cell>
          <cell r="DG100">
            <v>2063</v>
          </cell>
          <cell r="DH100">
            <v>2750</v>
          </cell>
          <cell r="DI100">
            <v>4126</v>
          </cell>
          <cell r="DJ100">
            <v>5500</v>
          </cell>
          <cell r="DK100">
            <v>8252</v>
          </cell>
          <cell r="DL100">
            <v>11000</v>
          </cell>
          <cell r="DM100">
            <v>16504</v>
          </cell>
          <cell r="DN100">
            <v>22000</v>
          </cell>
          <cell r="DO100">
            <v>33008</v>
          </cell>
          <cell r="DP100">
            <v>44000</v>
          </cell>
          <cell r="DQ100">
            <v>66016</v>
          </cell>
          <cell r="DR100">
            <v>88000</v>
          </cell>
          <cell r="DS100">
            <v>132032</v>
          </cell>
          <cell r="DT100">
            <v>176000</v>
          </cell>
          <cell r="DU100" t="str">
            <v>Ad Hoc</v>
          </cell>
          <cell r="DV100" t="str">
            <v>Ad Hoc</v>
          </cell>
          <cell r="DW100" t="str">
            <v>Ad Hoc</v>
          </cell>
          <cell r="DX100" t="str">
            <v>Ad Hoc</v>
          </cell>
          <cell r="DY100" t="str">
            <v>Ad Hoc</v>
          </cell>
          <cell r="DZ100" t="str">
            <v>Ad Hoc</v>
          </cell>
          <cell r="EA100" t="str">
            <v>Ad Hoc</v>
          </cell>
          <cell r="EB100" t="str">
            <v>Ad Hoc</v>
          </cell>
          <cell r="EC100" t="str">
            <v>Ad Hoc</v>
          </cell>
          <cell r="ED100" t="str">
            <v>Ad Hoc</v>
          </cell>
          <cell r="EE100" t="str">
            <v>Ad Hoc</v>
          </cell>
          <cell r="EF100" t="str">
            <v>Ad Hoc</v>
          </cell>
          <cell r="EG100" t="str">
            <v>Ad Hoc</v>
          </cell>
          <cell r="EH100" t="str">
            <v>Ad Hoc</v>
          </cell>
          <cell r="EI100" t="str">
            <v>Ad Hoc</v>
          </cell>
          <cell r="EJ100" t="str">
            <v>Ad Hoc</v>
          </cell>
          <cell r="EK100" t="str">
            <v>Ad Hoc</v>
          </cell>
          <cell r="EL100" t="str">
            <v>Ad Hoc</v>
          </cell>
          <cell r="EM100" t="str">
            <v>Ad Hoc</v>
          </cell>
          <cell r="EN100" t="str">
            <v>Ad Hoc</v>
          </cell>
          <cell r="EO100" t="str">
            <v>Ad Hoc</v>
          </cell>
        </row>
        <row r="101">
          <cell r="BJ101">
            <v>56</v>
          </cell>
          <cell r="BK101" t="str">
            <v>Ad Hoc</v>
          </cell>
          <cell r="BL101" t="str">
            <v>Ad Hoc</v>
          </cell>
          <cell r="BM101" t="str">
            <v>Ad Hoc</v>
          </cell>
          <cell r="BN101" t="str">
            <v>Ad Hoc</v>
          </cell>
          <cell r="BO101" t="str">
            <v>Ad Hoc</v>
          </cell>
          <cell r="BP101" t="str">
            <v>Ad Hoc</v>
          </cell>
          <cell r="BQ101" t="str">
            <v>Ad Hoc</v>
          </cell>
          <cell r="BR101" t="str">
            <v>Ad Hoc</v>
          </cell>
          <cell r="BS101" t="str">
            <v>Ad Hoc</v>
          </cell>
          <cell r="BT101" t="str">
            <v>Ad Hoc</v>
          </cell>
          <cell r="BU101" t="str">
            <v>Ad Hoc</v>
          </cell>
          <cell r="BV101" t="str">
            <v>Ad Hoc</v>
          </cell>
          <cell r="BW101" t="str">
            <v>Ad Hoc</v>
          </cell>
          <cell r="BX101" t="str">
            <v>Ad Hoc</v>
          </cell>
          <cell r="BY101" t="str">
            <v>Ad Hoc</v>
          </cell>
          <cell r="BZ101" t="str">
            <v>Ad Hoc</v>
          </cell>
          <cell r="CA101" t="str">
            <v>Ad Hoc</v>
          </cell>
          <cell r="CB101" t="str">
            <v>Ad Hoc</v>
          </cell>
          <cell r="CC101" t="str">
            <v>Ad Hoc</v>
          </cell>
          <cell r="CD101" t="str">
            <v>Ad Hoc</v>
          </cell>
          <cell r="CE101" t="str">
            <v>Ad Hoc</v>
          </cell>
          <cell r="CF101" t="str">
            <v>Ad Hoc</v>
          </cell>
          <cell r="CG101" t="str">
            <v>Ad Hoc</v>
          </cell>
          <cell r="CH101" t="str">
            <v>Ad Hoc</v>
          </cell>
          <cell r="CI101" t="str">
            <v>Ad Hoc</v>
          </cell>
          <cell r="CJ101" t="str">
            <v>Ad Hoc</v>
          </cell>
          <cell r="CK101" t="str">
            <v>Ad Hoc</v>
          </cell>
          <cell r="CL101" t="str">
            <v>Ad Hoc</v>
          </cell>
          <cell r="CM101" t="str">
            <v>Ad Hoc</v>
          </cell>
          <cell r="CN101" t="str">
            <v>Ad Hoc</v>
          </cell>
          <cell r="CO101" t="str">
            <v>Ad Hoc</v>
          </cell>
          <cell r="CP101" t="str">
            <v>Ad Hoc</v>
          </cell>
          <cell r="CQ101" t="str">
            <v>Ad Hoc</v>
          </cell>
          <cell r="CR101" t="str">
            <v>Ad Hoc</v>
          </cell>
          <cell r="CS101" t="str">
            <v>Ad Hoc</v>
          </cell>
          <cell r="CT101" t="str">
            <v>Ad Hoc</v>
          </cell>
          <cell r="CU101" t="str">
            <v>Ad Hoc</v>
          </cell>
          <cell r="CV101" t="str">
            <v>Ad Hoc</v>
          </cell>
          <cell r="CW101" t="str">
            <v>Ad Hoc</v>
          </cell>
          <cell r="CX101" t="str">
            <v>Ad Hoc</v>
          </cell>
          <cell r="CY101" t="str">
            <v>Ad Hoc</v>
          </cell>
          <cell r="CZ101" t="str">
            <v>Ad Hoc</v>
          </cell>
          <cell r="DA101" t="str">
            <v>Ad Hoc</v>
          </cell>
          <cell r="DB101" t="str">
            <v>Ad Hoc</v>
          </cell>
          <cell r="DC101" t="str">
            <v>Ad Hoc</v>
          </cell>
          <cell r="DD101" t="str">
            <v>Ad Hoc</v>
          </cell>
          <cell r="DE101" t="str">
            <v>Ad Hoc</v>
          </cell>
          <cell r="DF101" t="str">
            <v>Ad Hoc</v>
          </cell>
          <cell r="DG101">
            <v>1400</v>
          </cell>
          <cell r="DH101">
            <v>2100</v>
          </cell>
          <cell r="DI101">
            <v>2800</v>
          </cell>
          <cell r="DJ101">
            <v>4200</v>
          </cell>
          <cell r="DK101">
            <v>5600</v>
          </cell>
          <cell r="DL101">
            <v>8400</v>
          </cell>
          <cell r="DM101">
            <v>11200</v>
          </cell>
          <cell r="DN101">
            <v>16800</v>
          </cell>
          <cell r="DO101">
            <v>22400</v>
          </cell>
          <cell r="DP101">
            <v>33600</v>
          </cell>
          <cell r="DQ101">
            <v>44800</v>
          </cell>
          <cell r="DR101">
            <v>67200</v>
          </cell>
          <cell r="DS101">
            <v>89600</v>
          </cell>
          <cell r="DT101">
            <v>134400</v>
          </cell>
          <cell r="DU101">
            <v>179200</v>
          </cell>
          <cell r="DV101" t="str">
            <v>Ad Hoc</v>
          </cell>
          <cell r="DW101" t="str">
            <v>Ad Hoc</v>
          </cell>
          <cell r="DX101" t="str">
            <v>Ad Hoc</v>
          </cell>
          <cell r="DY101" t="str">
            <v>Ad Hoc</v>
          </cell>
          <cell r="DZ101" t="str">
            <v>Ad Hoc</v>
          </cell>
          <cell r="EA101" t="str">
            <v>Ad Hoc</v>
          </cell>
          <cell r="EB101" t="str">
            <v>Ad Hoc</v>
          </cell>
          <cell r="EC101" t="str">
            <v>Ad Hoc</v>
          </cell>
          <cell r="ED101" t="str">
            <v>Ad Hoc</v>
          </cell>
          <cell r="EE101" t="str">
            <v>Ad Hoc</v>
          </cell>
          <cell r="EF101" t="str">
            <v>Ad Hoc</v>
          </cell>
          <cell r="EG101" t="str">
            <v>Ad Hoc</v>
          </cell>
          <cell r="EH101" t="str">
            <v>Ad Hoc</v>
          </cell>
          <cell r="EI101" t="str">
            <v>Ad Hoc</v>
          </cell>
          <cell r="EJ101" t="str">
            <v>Ad Hoc</v>
          </cell>
          <cell r="EK101" t="str">
            <v>Ad Hoc</v>
          </cell>
          <cell r="EL101" t="str">
            <v>Ad Hoc</v>
          </cell>
          <cell r="EM101" t="str">
            <v>Ad Hoc</v>
          </cell>
          <cell r="EN101" t="str">
            <v>Ad Hoc</v>
          </cell>
          <cell r="EO101" t="str">
            <v>Ad Hoc</v>
          </cell>
        </row>
        <row r="102">
          <cell r="BJ102">
            <v>57</v>
          </cell>
          <cell r="BK102" t="str">
            <v>Ad Hoc</v>
          </cell>
          <cell r="BL102" t="str">
            <v>Ad Hoc</v>
          </cell>
          <cell r="BM102" t="str">
            <v>Ad Hoc</v>
          </cell>
          <cell r="BN102" t="str">
            <v>Ad Hoc</v>
          </cell>
          <cell r="BO102" t="str">
            <v>Ad Hoc</v>
          </cell>
          <cell r="BP102" t="str">
            <v>Ad Hoc</v>
          </cell>
          <cell r="BQ102" t="str">
            <v>Ad Hoc</v>
          </cell>
          <cell r="BR102" t="str">
            <v>Ad Hoc</v>
          </cell>
          <cell r="BS102" t="str">
            <v>Ad Hoc</v>
          </cell>
          <cell r="BT102" t="str">
            <v>Ad Hoc</v>
          </cell>
          <cell r="BU102" t="str">
            <v>Ad Hoc</v>
          </cell>
          <cell r="BV102" t="str">
            <v>Ad Hoc</v>
          </cell>
          <cell r="BW102" t="str">
            <v>Ad Hoc</v>
          </cell>
          <cell r="BX102" t="str">
            <v>Ad Hoc</v>
          </cell>
          <cell r="BY102" t="str">
            <v>Ad Hoc</v>
          </cell>
          <cell r="BZ102" t="str">
            <v>Ad Hoc</v>
          </cell>
          <cell r="CA102" t="str">
            <v>Ad Hoc</v>
          </cell>
          <cell r="CB102" t="str">
            <v>Ad Hoc</v>
          </cell>
          <cell r="CC102" t="str">
            <v>Ad Hoc</v>
          </cell>
          <cell r="CD102" t="str">
            <v>Ad Hoc</v>
          </cell>
          <cell r="CE102" t="str">
            <v>Ad Hoc</v>
          </cell>
          <cell r="CF102" t="str">
            <v>Ad Hoc</v>
          </cell>
          <cell r="CG102" t="str">
            <v>Ad Hoc</v>
          </cell>
          <cell r="CH102" t="str">
            <v>Ad Hoc</v>
          </cell>
          <cell r="CI102" t="str">
            <v>Ad Hoc</v>
          </cell>
          <cell r="CJ102" t="str">
            <v>Ad Hoc</v>
          </cell>
          <cell r="CK102" t="str">
            <v>Ad Hoc</v>
          </cell>
          <cell r="CL102" t="str">
            <v>Ad Hoc</v>
          </cell>
          <cell r="CM102" t="str">
            <v>Ad Hoc</v>
          </cell>
          <cell r="CN102" t="str">
            <v>Ad Hoc</v>
          </cell>
          <cell r="CO102" t="str">
            <v>Ad Hoc</v>
          </cell>
          <cell r="CP102" t="str">
            <v>Ad Hoc</v>
          </cell>
          <cell r="CQ102" t="str">
            <v>Ad Hoc</v>
          </cell>
          <cell r="CR102" t="str">
            <v>Ad Hoc</v>
          </cell>
          <cell r="CS102" t="str">
            <v>Ad Hoc</v>
          </cell>
          <cell r="CT102" t="str">
            <v>Ad Hoc</v>
          </cell>
          <cell r="CU102" t="str">
            <v>Ad Hoc</v>
          </cell>
          <cell r="CV102" t="str">
            <v>Ad Hoc</v>
          </cell>
          <cell r="CW102" t="str">
            <v>Ad Hoc</v>
          </cell>
          <cell r="CX102" t="str">
            <v>Ad Hoc</v>
          </cell>
          <cell r="CY102" t="str">
            <v>Ad Hoc</v>
          </cell>
          <cell r="CZ102" t="str">
            <v>Ad Hoc</v>
          </cell>
          <cell r="DA102" t="str">
            <v>Ad Hoc</v>
          </cell>
          <cell r="DB102" t="str">
            <v>Ad Hoc</v>
          </cell>
          <cell r="DC102" t="str">
            <v>Ad Hoc</v>
          </cell>
          <cell r="DD102" t="str">
            <v>Ad Hoc</v>
          </cell>
          <cell r="DE102" t="str">
            <v>Ad Hoc</v>
          </cell>
          <cell r="DF102" t="str">
            <v>Ad Hoc</v>
          </cell>
          <cell r="DG102" t="str">
            <v>Ad Hoc</v>
          </cell>
          <cell r="DH102">
            <v>1425</v>
          </cell>
          <cell r="DI102">
            <v>2138</v>
          </cell>
          <cell r="DJ102">
            <v>2850</v>
          </cell>
          <cell r="DK102">
            <v>4276</v>
          </cell>
          <cell r="DL102">
            <v>5700</v>
          </cell>
          <cell r="DM102">
            <v>8552</v>
          </cell>
          <cell r="DN102">
            <v>11400</v>
          </cell>
          <cell r="DO102">
            <v>17104</v>
          </cell>
          <cell r="DP102">
            <v>22800</v>
          </cell>
          <cell r="DQ102">
            <v>34208</v>
          </cell>
          <cell r="DR102">
            <v>45600</v>
          </cell>
          <cell r="DS102">
            <v>68416</v>
          </cell>
          <cell r="DT102">
            <v>91200</v>
          </cell>
          <cell r="DU102">
            <v>136832</v>
          </cell>
          <cell r="DV102">
            <v>182400</v>
          </cell>
          <cell r="DW102" t="str">
            <v>Ad Hoc</v>
          </cell>
          <cell r="DX102" t="str">
            <v>Ad Hoc</v>
          </cell>
          <cell r="DY102" t="str">
            <v>Ad Hoc</v>
          </cell>
          <cell r="DZ102" t="str">
            <v>Ad Hoc</v>
          </cell>
          <cell r="EA102" t="str">
            <v>Ad Hoc</v>
          </cell>
          <cell r="EB102" t="str">
            <v>Ad Hoc</v>
          </cell>
          <cell r="EC102" t="str">
            <v>Ad Hoc</v>
          </cell>
          <cell r="ED102" t="str">
            <v>Ad Hoc</v>
          </cell>
          <cell r="EE102" t="str">
            <v>Ad Hoc</v>
          </cell>
          <cell r="EF102" t="str">
            <v>Ad Hoc</v>
          </cell>
          <cell r="EG102" t="str">
            <v>Ad Hoc</v>
          </cell>
          <cell r="EH102" t="str">
            <v>Ad Hoc</v>
          </cell>
          <cell r="EI102" t="str">
            <v>Ad Hoc</v>
          </cell>
          <cell r="EJ102" t="str">
            <v>Ad Hoc</v>
          </cell>
          <cell r="EK102" t="str">
            <v>Ad Hoc</v>
          </cell>
          <cell r="EL102" t="str">
            <v>Ad Hoc</v>
          </cell>
          <cell r="EM102" t="str">
            <v>Ad Hoc</v>
          </cell>
          <cell r="EN102" t="str">
            <v>Ad Hoc</v>
          </cell>
          <cell r="EO102" t="str">
            <v>Ad Hoc</v>
          </cell>
        </row>
        <row r="103">
          <cell r="BJ103">
            <v>58</v>
          </cell>
          <cell r="BK103" t="str">
            <v>Ad Hoc</v>
          </cell>
          <cell r="BL103" t="str">
            <v>Ad Hoc</v>
          </cell>
          <cell r="BM103" t="str">
            <v>Ad Hoc</v>
          </cell>
          <cell r="BN103" t="str">
            <v>Ad Hoc</v>
          </cell>
          <cell r="BO103" t="str">
            <v>Ad Hoc</v>
          </cell>
          <cell r="BP103" t="str">
            <v>Ad Hoc</v>
          </cell>
          <cell r="BQ103" t="str">
            <v>Ad Hoc</v>
          </cell>
          <cell r="BR103" t="str">
            <v>Ad Hoc</v>
          </cell>
          <cell r="BS103" t="str">
            <v>Ad Hoc</v>
          </cell>
          <cell r="BT103" t="str">
            <v>Ad Hoc</v>
          </cell>
          <cell r="BU103" t="str">
            <v>Ad Hoc</v>
          </cell>
          <cell r="BV103" t="str">
            <v>Ad Hoc</v>
          </cell>
          <cell r="BW103" t="str">
            <v>Ad Hoc</v>
          </cell>
          <cell r="BX103" t="str">
            <v>Ad Hoc</v>
          </cell>
          <cell r="BY103" t="str">
            <v>Ad Hoc</v>
          </cell>
          <cell r="BZ103" t="str">
            <v>Ad Hoc</v>
          </cell>
          <cell r="CA103" t="str">
            <v>Ad Hoc</v>
          </cell>
          <cell r="CB103" t="str">
            <v>Ad Hoc</v>
          </cell>
          <cell r="CC103" t="str">
            <v>Ad Hoc</v>
          </cell>
          <cell r="CD103" t="str">
            <v>Ad Hoc</v>
          </cell>
          <cell r="CE103" t="str">
            <v>Ad Hoc</v>
          </cell>
          <cell r="CF103" t="str">
            <v>Ad Hoc</v>
          </cell>
          <cell r="CG103" t="str">
            <v>Ad Hoc</v>
          </cell>
          <cell r="CH103" t="str">
            <v>Ad Hoc</v>
          </cell>
          <cell r="CI103" t="str">
            <v>Ad Hoc</v>
          </cell>
          <cell r="CJ103" t="str">
            <v>Ad Hoc</v>
          </cell>
          <cell r="CK103" t="str">
            <v>Ad Hoc</v>
          </cell>
          <cell r="CL103" t="str">
            <v>Ad Hoc</v>
          </cell>
          <cell r="CM103" t="str">
            <v>Ad Hoc</v>
          </cell>
          <cell r="CN103" t="str">
            <v>Ad Hoc</v>
          </cell>
          <cell r="CO103" t="str">
            <v>Ad Hoc</v>
          </cell>
          <cell r="CP103" t="str">
            <v>Ad Hoc</v>
          </cell>
          <cell r="CQ103" t="str">
            <v>Ad Hoc</v>
          </cell>
          <cell r="CR103" t="str">
            <v>Ad Hoc</v>
          </cell>
          <cell r="CS103" t="str">
            <v>Ad Hoc</v>
          </cell>
          <cell r="CT103" t="str">
            <v>Ad Hoc</v>
          </cell>
          <cell r="CU103" t="str">
            <v>Ad Hoc</v>
          </cell>
          <cell r="CV103" t="str">
            <v>Ad Hoc</v>
          </cell>
          <cell r="CW103" t="str">
            <v>Ad Hoc</v>
          </cell>
          <cell r="CX103" t="str">
            <v>Ad Hoc</v>
          </cell>
          <cell r="CY103" t="str">
            <v>Ad Hoc</v>
          </cell>
          <cell r="CZ103" t="str">
            <v>Ad Hoc</v>
          </cell>
          <cell r="DA103" t="str">
            <v>Ad Hoc</v>
          </cell>
          <cell r="DB103" t="str">
            <v>Ad Hoc</v>
          </cell>
          <cell r="DC103" t="str">
            <v>Ad Hoc</v>
          </cell>
          <cell r="DD103" t="str">
            <v>Ad Hoc</v>
          </cell>
          <cell r="DE103" t="str">
            <v>Ad Hoc</v>
          </cell>
          <cell r="DF103" t="str">
            <v>Ad Hoc</v>
          </cell>
          <cell r="DG103" t="str">
            <v>Ad Hoc</v>
          </cell>
          <cell r="DH103" t="str">
            <v>Ad Hoc</v>
          </cell>
          <cell r="DI103">
            <v>1450</v>
          </cell>
          <cell r="DJ103">
            <v>2175</v>
          </cell>
          <cell r="DK103">
            <v>2900</v>
          </cell>
          <cell r="DL103">
            <v>4350</v>
          </cell>
          <cell r="DM103">
            <v>5800</v>
          </cell>
          <cell r="DN103">
            <v>8700</v>
          </cell>
          <cell r="DO103">
            <v>11600</v>
          </cell>
          <cell r="DP103">
            <v>17400</v>
          </cell>
          <cell r="DQ103">
            <v>23200</v>
          </cell>
          <cell r="DR103">
            <v>34800</v>
          </cell>
          <cell r="DS103">
            <v>46400</v>
          </cell>
          <cell r="DT103">
            <v>69600</v>
          </cell>
          <cell r="DU103">
            <v>92800</v>
          </cell>
          <cell r="DV103">
            <v>139200</v>
          </cell>
          <cell r="DW103">
            <v>185600</v>
          </cell>
          <cell r="DX103" t="str">
            <v>Ad Hoc</v>
          </cell>
          <cell r="DY103" t="str">
            <v>Ad Hoc</v>
          </cell>
          <cell r="DZ103" t="str">
            <v>Ad Hoc</v>
          </cell>
          <cell r="EA103" t="str">
            <v>Ad Hoc</v>
          </cell>
          <cell r="EB103" t="str">
            <v>Ad Hoc</v>
          </cell>
          <cell r="EC103" t="str">
            <v>Ad Hoc</v>
          </cell>
          <cell r="ED103" t="str">
            <v>Ad Hoc</v>
          </cell>
          <cell r="EE103" t="str">
            <v>Ad Hoc</v>
          </cell>
          <cell r="EF103" t="str">
            <v>Ad Hoc</v>
          </cell>
          <cell r="EG103" t="str">
            <v>Ad Hoc</v>
          </cell>
          <cell r="EH103" t="str">
            <v>Ad Hoc</v>
          </cell>
          <cell r="EI103" t="str">
            <v>Ad Hoc</v>
          </cell>
          <cell r="EJ103" t="str">
            <v>Ad Hoc</v>
          </cell>
          <cell r="EK103" t="str">
            <v>Ad Hoc</v>
          </cell>
          <cell r="EL103" t="str">
            <v>Ad Hoc</v>
          </cell>
          <cell r="EM103" t="str">
            <v>Ad Hoc</v>
          </cell>
          <cell r="EN103" t="str">
            <v>Ad Hoc</v>
          </cell>
          <cell r="EO103" t="str">
            <v>Ad Hoc</v>
          </cell>
        </row>
        <row r="104">
          <cell r="BJ104">
            <v>59</v>
          </cell>
          <cell r="BK104" t="str">
            <v>Ad Hoc</v>
          </cell>
          <cell r="BL104" t="str">
            <v>Ad Hoc</v>
          </cell>
          <cell r="BM104" t="str">
            <v>Ad Hoc</v>
          </cell>
          <cell r="BN104" t="str">
            <v>Ad Hoc</v>
          </cell>
          <cell r="BO104" t="str">
            <v>Ad Hoc</v>
          </cell>
          <cell r="BP104" t="str">
            <v>Ad Hoc</v>
          </cell>
          <cell r="BQ104" t="str">
            <v>Ad Hoc</v>
          </cell>
          <cell r="BR104" t="str">
            <v>Ad Hoc</v>
          </cell>
          <cell r="BS104" t="str">
            <v>Ad Hoc</v>
          </cell>
          <cell r="BT104" t="str">
            <v>Ad Hoc</v>
          </cell>
          <cell r="BU104" t="str">
            <v>Ad Hoc</v>
          </cell>
          <cell r="BV104" t="str">
            <v>Ad Hoc</v>
          </cell>
          <cell r="BW104" t="str">
            <v>Ad Hoc</v>
          </cell>
          <cell r="BX104" t="str">
            <v>Ad Hoc</v>
          </cell>
          <cell r="BY104" t="str">
            <v>Ad Hoc</v>
          </cell>
          <cell r="BZ104" t="str">
            <v>Ad Hoc</v>
          </cell>
          <cell r="CA104" t="str">
            <v>Ad Hoc</v>
          </cell>
          <cell r="CB104" t="str">
            <v>Ad Hoc</v>
          </cell>
          <cell r="CC104" t="str">
            <v>Ad Hoc</v>
          </cell>
          <cell r="CD104" t="str">
            <v>Ad Hoc</v>
          </cell>
          <cell r="CE104" t="str">
            <v>Ad Hoc</v>
          </cell>
          <cell r="CF104" t="str">
            <v>Ad Hoc</v>
          </cell>
          <cell r="CG104" t="str">
            <v>Ad Hoc</v>
          </cell>
          <cell r="CH104" t="str">
            <v>Ad Hoc</v>
          </cell>
          <cell r="CI104" t="str">
            <v>Ad Hoc</v>
          </cell>
          <cell r="CJ104" t="str">
            <v>Ad Hoc</v>
          </cell>
          <cell r="CK104" t="str">
            <v>Ad Hoc</v>
          </cell>
          <cell r="CL104" t="str">
            <v>Ad Hoc</v>
          </cell>
          <cell r="CM104" t="str">
            <v>Ad Hoc</v>
          </cell>
          <cell r="CN104" t="str">
            <v>Ad Hoc</v>
          </cell>
          <cell r="CO104" t="str">
            <v>Ad Hoc</v>
          </cell>
          <cell r="CP104" t="str">
            <v>Ad Hoc</v>
          </cell>
          <cell r="CQ104" t="str">
            <v>Ad Hoc</v>
          </cell>
          <cell r="CR104" t="str">
            <v>Ad Hoc</v>
          </cell>
          <cell r="CS104" t="str">
            <v>Ad Hoc</v>
          </cell>
          <cell r="CT104" t="str">
            <v>Ad Hoc</v>
          </cell>
          <cell r="CU104" t="str">
            <v>Ad Hoc</v>
          </cell>
          <cell r="CV104" t="str">
            <v>Ad Hoc</v>
          </cell>
          <cell r="CW104" t="str">
            <v>Ad Hoc</v>
          </cell>
          <cell r="CX104" t="str">
            <v>Ad Hoc</v>
          </cell>
          <cell r="CY104" t="str">
            <v>Ad Hoc</v>
          </cell>
          <cell r="CZ104" t="str">
            <v>Ad Hoc</v>
          </cell>
          <cell r="DA104" t="str">
            <v>Ad Hoc</v>
          </cell>
          <cell r="DB104" t="str">
            <v>Ad Hoc</v>
          </cell>
          <cell r="DC104" t="str">
            <v>Ad Hoc</v>
          </cell>
          <cell r="DD104" t="str">
            <v>Ad Hoc</v>
          </cell>
          <cell r="DE104" t="str">
            <v>Ad Hoc</v>
          </cell>
          <cell r="DF104" t="str">
            <v>Ad Hoc</v>
          </cell>
          <cell r="DG104" t="str">
            <v>Ad Hoc</v>
          </cell>
          <cell r="DH104" t="str">
            <v>Ad Hoc</v>
          </cell>
          <cell r="DI104" t="str">
            <v>Ad Hoc</v>
          </cell>
          <cell r="DJ104">
            <v>1475</v>
          </cell>
          <cell r="DK104">
            <v>2213</v>
          </cell>
          <cell r="DL104">
            <v>2950</v>
          </cell>
          <cell r="DM104">
            <v>4426</v>
          </cell>
          <cell r="DN104">
            <v>5900</v>
          </cell>
          <cell r="DO104">
            <v>8852</v>
          </cell>
          <cell r="DP104">
            <v>11800</v>
          </cell>
          <cell r="DQ104">
            <v>17704</v>
          </cell>
          <cell r="DR104">
            <v>23600</v>
          </cell>
          <cell r="DS104">
            <v>35408</v>
          </cell>
          <cell r="DT104">
            <v>47200</v>
          </cell>
          <cell r="DU104">
            <v>70816</v>
          </cell>
          <cell r="DV104">
            <v>94400</v>
          </cell>
          <cell r="DW104">
            <v>141632</v>
          </cell>
          <cell r="DX104">
            <v>188800</v>
          </cell>
          <cell r="DY104" t="str">
            <v>Ad Hoc</v>
          </cell>
          <cell r="DZ104" t="str">
            <v>Ad Hoc</v>
          </cell>
          <cell r="EA104" t="str">
            <v>Ad Hoc</v>
          </cell>
          <cell r="EB104" t="str">
            <v>Ad Hoc</v>
          </cell>
          <cell r="EC104" t="str">
            <v>Ad Hoc</v>
          </cell>
          <cell r="ED104" t="str">
            <v>Ad Hoc</v>
          </cell>
          <cell r="EE104" t="str">
            <v>Ad Hoc</v>
          </cell>
          <cell r="EF104" t="str">
            <v>Ad Hoc</v>
          </cell>
          <cell r="EG104" t="str">
            <v>Ad Hoc</v>
          </cell>
          <cell r="EH104" t="str">
            <v>Ad Hoc</v>
          </cell>
          <cell r="EI104" t="str">
            <v>Ad Hoc</v>
          </cell>
          <cell r="EJ104" t="str">
            <v>Ad Hoc</v>
          </cell>
          <cell r="EK104" t="str">
            <v>Ad Hoc</v>
          </cell>
          <cell r="EL104" t="str">
            <v>Ad Hoc</v>
          </cell>
          <cell r="EM104" t="str">
            <v>Ad Hoc</v>
          </cell>
          <cell r="EN104" t="str">
            <v>Ad Hoc</v>
          </cell>
          <cell r="EO104" t="str">
            <v>Ad Hoc</v>
          </cell>
        </row>
        <row r="105">
          <cell r="BJ105">
            <v>60</v>
          </cell>
          <cell r="BK105" t="str">
            <v>Ad Hoc</v>
          </cell>
          <cell r="BL105" t="str">
            <v>Ad Hoc</v>
          </cell>
          <cell r="BM105" t="str">
            <v>Ad Hoc</v>
          </cell>
          <cell r="BN105" t="str">
            <v>Ad Hoc</v>
          </cell>
          <cell r="BO105" t="str">
            <v>Ad Hoc</v>
          </cell>
          <cell r="BP105" t="str">
            <v>Ad Hoc</v>
          </cell>
          <cell r="BQ105" t="str">
            <v>Ad Hoc</v>
          </cell>
          <cell r="BR105" t="str">
            <v>Ad Hoc</v>
          </cell>
          <cell r="BS105" t="str">
            <v>Ad Hoc</v>
          </cell>
          <cell r="BT105" t="str">
            <v>Ad Hoc</v>
          </cell>
          <cell r="BU105" t="str">
            <v>Ad Hoc</v>
          </cell>
          <cell r="BV105" t="str">
            <v>Ad Hoc</v>
          </cell>
          <cell r="BW105" t="str">
            <v>Ad Hoc</v>
          </cell>
          <cell r="BX105" t="str">
            <v>Ad Hoc</v>
          </cell>
          <cell r="BY105" t="str">
            <v>Ad Hoc</v>
          </cell>
          <cell r="BZ105" t="str">
            <v>Ad Hoc</v>
          </cell>
          <cell r="CA105" t="str">
            <v>Ad Hoc</v>
          </cell>
          <cell r="CB105" t="str">
            <v>Ad Hoc</v>
          </cell>
          <cell r="CC105" t="str">
            <v>Ad Hoc</v>
          </cell>
          <cell r="CD105" t="str">
            <v>Ad Hoc</v>
          </cell>
          <cell r="CE105" t="str">
            <v>Ad Hoc</v>
          </cell>
          <cell r="CF105" t="str">
            <v>Ad Hoc</v>
          </cell>
          <cell r="CG105" t="str">
            <v>Ad Hoc</v>
          </cell>
          <cell r="CH105" t="str">
            <v>Ad Hoc</v>
          </cell>
          <cell r="CI105" t="str">
            <v>Ad Hoc</v>
          </cell>
          <cell r="CJ105" t="str">
            <v>Ad Hoc</v>
          </cell>
          <cell r="CK105" t="str">
            <v>Ad Hoc</v>
          </cell>
          <cell r="CL105" t="str">
            <v>Ad Hoc</v>
          </cell>
          <cell r="CM105" t="str">
            <v>Ad Hoc</v>
          </cell>
          <cell r="CN105" t="str">
            <v>Ad Hoc</v>
          </cell>
          <cell r="CO105" t="str">
            <v>Ad Hoc</v>
          </cell>
          <cell r="CP105" t="str">
            <v>Ad Hoc</v>
          </cell>
          <cell r="CQ105" t="str">
            <v>Ad Hoc</v>
          </cell>
          <cell r="CR105" t="str">
            <v>Ad Hoc</v>
          </cell>
          <cell r="CS105" t="str">
            <v>Ad Hoc</v>
          </cell>
          <cell r="CT105" t="str">
            <v>Ad Hoc</v>
          </cell>
          <cell r="CU105" t="str">
            <v>Ad Hoc</v>
          </cell>
          <cell r="CV105" t="str">
            <v>Ad Hoc</v>
          </cell>
          <cell r="CW105" t="str">
            <v>Ad Hoc</v>
          </cell>
          <cell r="CX105" t="str">
            <v>Ad Hoc</v>
          </cell>
          <cell r="CY105" t="str">
            <v>Ad Hoc</v>
          </cell>
          <cell r="CZ105" t="str">
            <v>Ad Hoc</v>
          </cell>
          <cell r="DA105" t="str">
            <v>Ad Hoc</v>
          </cell>
          <cell r="DB105" t="str">
            <v>Ad Hoc</v>
          </cell>
          <cell r="DC105" t="str">
            <v>Ad Hoc</v>
          </cell>
          <cell r="DD105" t="str">
            <v>Ad Hoc</v>
          </cell>
          <cell r="DE105" t="str">
            <v>Ad Hoc</v>
          </cell>
          <cell r="DF105" t="str">
            <v>Ad Hoc</v>
          </cell>
          <cell r="DG105" t="str">
            <v>Ad Hoc</v>
          </cell>
          <cell r="DH105" t="str">
            <v>Ad Hoc</v>
          </cell>
          <cell r="DI105" t="str">
            <v>Ad Hoc</v>
          </cell>
          <cell r="DJ105" t="str">
            <v>Ad Hoc</v>
          </cell>
          <cell r="DK105">
            <v>1500</v>
          </cell>
          <cell r="DL105">
            <v>2250</v>
          </cell>
          <cell r="DM105">
            <v>3000</v>
          </cell>
          <cell r="DN105">
            <v>4500</v>
          </cell>
          <cell r="DO105">
            <v>6000</v>
          </cell>
          <cell r="DP105">
            <v>9000</v>
          </cell>
          <cell r="DQ105">
            <v>12000</v>
          </cell>
          <cell r="DR105">
            <v>18000</v>
          </cell>
          <cell r="DS105">
            <v>24000</v>
          </cell>
          <cell r="DT105">
            <v>36000</v>
          </cell>
          <cell r="DU105">
            <v>48000</v>
          </cell>
          <cell r="DV105">
            <v>72000</v>
          </cell>
          <cell r="DW105">
            <v>96000</v>
          </cell>
          <cell r="DX105">
            <v>144000</v>
          </cell>
          <cell r="DY105">
            <v>192000</v>
          </cell>
          <cell r="DZ105" t="str">
            <v>Ad Hoc</v>
          </cell>
          <cell r="EA105" t="str">
            <v>Ad Hoc</v>
          </cell>
          <cell r="EB105" t="str">
            <v>Ad Hoc</v>
          </cell>
          <cell r="EC105" t="str">
            <v>Ad Hoc</v>
          </cell>
          <cell r="ED105" t="str">
            <v>Ad Hoc</v>
          </cell>
          <cell r="EE105" t="str">
            <v>Ad Hoc</v>
          </cell>
          <cell r="EF105" t="str">
            <v>Ad Hoc</v>
          </cell>
          <cell r="EG105" t="str">
            <v>Ad Hoc</v>
          </cell>
          <cell r="EH105" t="str">
            <v>Ad Hoc</v>
          </cell>
          <cell r="EI105" t="str">
            <v>Ad Hoc</v>
          </cell>
          <cell r="EJ105" t="str">
            <v>Ad Hoc</v>
          </cell>
          <cell r="EK105" t="str">
            <v>Ad Hoc</v>
          </cell>
          <cell r="EL105" t="str">
            <v>Ad Hoc</v>
          </cell>
          <cell r="EM105" t="str">
            <v>Ad Hoc</v>
          </cell>
          <cell r="EN105" t="str">
            <v>Ad Hoc</v>
          </cell>
          <cell r="EO105" t="str">
            <v>Ad Hoc</v>
          </cell>
        </row>
        <row r="106">
          <cell r="BJ106">
            <v>61</v>
          </cell>
          <cell r="BK106" t="str">
            <v>Ad Hoc</v>
          </cell>
          <cell r="BL106" t="str">
            <v>Ad Hoc</v>
          </cell>
          <cell r="BM106" t="str">
            <v>Ad Hoc</v>
          </cell>
          <cell r="BN106" t="str">
            <v>Ad Hoc</v>
          </cell>
          <cell r="BO106" t="str">
            <v>Ad Hoc</v>
          </cell>
          <cell r="BP106" t="str">
            <v>Ad Hoc</v>
          </cell>
          <cell r="BQ106" t="str">
            <v>Ad Hoc</v>
          </cell>
          <cell r="BR106" t="str">
            <v>Ad Hoc</v>
          </cell>
          <cell r="BS106" t="str">
            <v>Ad Hoc</v>
          </cell>
          <cell r="BT106" t="str">
            <v>Ad Hoc</v>
          </cell>
          <cell r="BU106" t="str">
            <v>Ad Hoc</v>
          </cell>
          <cell r="BV106" t="str">
            <v>Ad Hoc</v>
          </cell>
          <cell r="BW106" t="str">
            <v>Ad Hoc</v>
          </cell>
          <cell r="BX106" t="str">
            <v>Ad Hoc</v>
          </cell>
          <cell r="BY106" t="str">
            <v>Ad Hoc</v>
          </cell>
          <cell r="BZ106" t="str">
            <v>Ad Hoc</v>
          </cell>
          <cell r="CA106" t="str">
            <v>Ad Hoc</v>
          </cell>
          <cell r="CB106" t="str">
            <v>Ad Hoc</v>
          </cell>
          <cell r="CC106" t="str">
            <v>Ad Hoc</v>
          </cell>
          <cell r="CD106" t="str">
            <v>Ad Hoc</v>
          </cell>
          <cell r="CE106" t="str">
            <v>Ad Hoc</v>
          </cell>
          <cell r="CF106" t="str">
            <v>Ad Hoc</v>
          </cell>
          <cell r="CG106" t="str">
            <v>Ad Hoc</v>
          </cell>
          <cell r="CH106" t="str">
            <v>Ad Hoc</v>
          </cell>
          <cell r="CI106" t="str">
            <v>Ad Hoc</v>
          </cell>
          <cell r="CJ106" t="str">
            <v>Ad Hoc</v>
          </cell>
          <cell r="CK106" t="str">
            <v>Ad Hoc</v>
          </cell>
          <cell r="CL106" t="str">
            <v>Ad Hoc</v>
          </cell>
          <cell r="CM106" t="str">
            <v>Ad Hoc</v>
          </cell>
          <cell r="CN106" t="str">
            <v>Ad Hoc</v>
          </cell>
          <cell r="CO106" t="str">
            <v>Ad Hoc</v>
          </cell>
          <cell r="CP106" t="str">
            <v>Ad Hoc</v>
          </cell>
          <cell r="CQ106" t="str">
            <v>Ad Hoc</v>
          </cell>
          <cell r="CR106" t="str">
            <v>Ad Hoc</v>
          </cell>
          <cell r="CS106" t="str">
            <v>Ad Hoc</v>
          </cell>
          <cell r="CT106" t="str">
            <v>Ad Hoc</v>
          </cell>
          <cell r="CU106" t="str">
            <v>Ad Hoc</v>
          </cell>
          <cell r="CV106" t="str">
            <v>Ad Hoc</v>
          </cell>
          <cell r="CW106" t="str">
            <v>Ad Hoc</v>
          </cell>
          <cell r="CX106" t="str">
            <v>Ad Hoc</v>
          </cell>
          <cell r="CY106" t="str">
            <v>Ad Hoc</v>
          </cell>
          <cell r="CZ106" t="str">
            <v>Ad Hoc</v>
          </cell>
          <cell r="DA106" t="str">
            <v>Ad Hoc</v>
          </cell>
          <cell r="DB106" t="str">
            <v>Ad Hoc</v>
          </cell>
          <cell r="DC106" t="str">
            <v>Ad Hoc</v>
          </cell>
          <cell r="DD106" t="str">
            <v>Ad Hoc</v>
          </cell>
          <cell r="DE106" t="str">
            <v>Ad Hoc</v>
          </cell>
          <cell r="DF106" t="str">
            <v>Ad Hoc</v>
          </cell>
          <cell r="DG106" t="str">
            <v>Ad Hoc</v>
          </cell>
          <cell r="DH106" t="str">
            <v>Ad Hoc</v>
          </cell>
          <cell r="DI106" t="str">
            <v>Ad Hoc</v>
          </cell>
          <cell r="DJ106" t="str">
            <v>Ad Hoc</v>
          </cell>
          <cell r="DK106" t="str">
            <v>Ad Hoc</v>
          </cell>
          <cell r="DL106">
            <v>1525</v>
          </cell>
          <cell r="DM106">
            <v>2288</v>
          </cell>
          <cell r="DN106">
            <v>3050</v>
          </cell>
          <cell r="DO106">
            <v>4576</v>
          </cell>
          <cell r="DP106">
            <v>6100</v>
          </cell>
          <cell r="DQ106">
            <v>9152</v>
          </cell>
          <cell r="DR106">
            <v>12200</v>
          </cell>
          <cell r="DS106">
            <v>18304</v>
          </cell>
          <cell r="DT106">
            <v>24400</v>
          </cell>
          <cell r="DU106">
            <v>36608</v>
          </cell>
          <cell r="DV106">
            <v>48800</v>
          </cell>
          <cell r="DW106">
            <v>73216</v>
          </cell>
          <cell r="DX106">
            <v>97600</v>
          </cell>
          <cell r="DY106">
            <v>146432</v>
          </cell>
          <cell r="DZ106">
            <v>195200</v>
          </cell>
          <cell r="EA106" t="str">
            <v>Ad Hoc</v>
          </cell>
          <cell r="EB106" t="str">
            <v>Ad Hoc</v>
          </cell>
          <cell r="EC106" t="str">
            <v>Ad Hoc</v>
          </cell>
          <cell r="ED106" t="str">
            <v>Ad Hoc</v>
          </cell>
          <cell r="EE106" t="str">
            <v>Ad Hoc</v>
          </cell>
          <cell r="EF106" t="str">
            <v>Ad Hoc</v>
          </cell>
          <cell r="EG106" t="str">
            <v>Ad Hoc</v>
          </cell>
          <cell r="EH106" t="str">
            <v>Ad Hoc</v>
          </cell>
          <cell r="EI106" t="str">
            <v>Ad Hoc</v>
          </cell>
          <cell r="EJ106" t="str">
            <v>Ad Hoc</v>
          </cell>
          <cell r="EK106" t="str">
            <v>Ad Hoc</v>
          </cell>
          <cell r="EL106" t="str">
            <v>Ad Hoc</v>
          </cell>
          <cell r="EM106" t="str">
            <v>Ad Hoc</v>
          </cell>
          <cell r="EN106" t="str">
            <v>Ad Hoc</v>
          </cell>
          <cell r="EO106" t="str">
            <v>Ad Hoc</v>
          </cell>
        </row>
        <row r="107">
          <cell r="BJ107">
            <v>62</v>
          </cell>
          <cell r="BK107" t="str">
            <v>Ad Hoc</v>
          </cell>
          <cell r="BL107" t="str">
            <v>Ad Hoc</v>
          </cell>
          <cell r="BM107" t="str">
            <v>Ad Hoc</v>
          </cell>
          <cell r="BN107" t="str">
            <v>Ad Hoc</v>
          </cell>
          <cell r="BO107" t="str">
            <v>Ad Hoc</v>
          </cell>
          <cell r="BP107" t="str">
            <v>Ad Hoc</v>
          </cell>
          <cell r="BQ107" t="str">
            <v>Ad Hoc</v>
          </cell>
          <cell r="BR107" t="str">
            <v>Ad Hoc</v>
          </cell>
          <cell r="BS107" t="str">
            <v>Ad Hoc</v>
          </cell>
          <cell r="BT107" t="str">
            <v>Ad Hoc</v>
          </cell>
          <cell r="BU107" t="str">
            <v>Ad Hoc</v>
          </cell>
          <cell r="BV107" t="str">
            <v>Ad Hoc</v>
          </cell>
          <cell r="BW107" t="str">
            <v>Ad Hoc</v>
          </cell>
          <cell r="BX107" t="str">
            <v>Ad Hoc</v>
          </cell>
          <cell r="BY107" t="str">
            <v>Ad Hoc</v>
          </cell>
          <cell r="BZ107" t="str">
            <v>Ad Hoc</v>
          </cell>
          <cell r="CA107" t="str">
            <v>Ad Hoc</v>
          </cell>
          <cell r="CB107" t="str">
            <v>Ad Hoc</v>
          </cell>
          <cell r="CC107" t="str">
            <v>Ad Hoc</v>
          </cell>
          <cell r="CD107" t="str">
            <v>Ad Hoc</v>
          </cell>
          <cell r="CE107" t="str">
            <v>Ad Hoc</v>
          </cell>
          <cell r="CF107" t="str">
            <v>Ad Hoc</v>
          </cell>
          <cell r="CG107" t="str">
            <v>Ad Hoc</v>
          </cell>
          <cell r="CH107" t="str">
            <v>Ad Hoc</v>
          </cell>
          <cell r="CI107" t="str">
            <v>Ad Hoc</v>
          </cell>
          <cell r="CJ107" t="str">
            <v>Ad Hoc</v>
          </cell>
          <cell r="CK107" t="str">
            <v>Ad Hoc</v>
          </cell>
          <cell r="CL107" t="str">
            <v>Ad Hoc</v>
          </cell>
          <cell r="CM107" t="str">
            <v>Ad Hoc</v>
          </cell>
          <cell r="CN107" t="str">
            <v>Ad Hoc</v>
          </cell>
          <cell r="CO107" t="str">
            <v>Ad Hoc</v>
          </cell>
          <cell r="CP107" t="str">
            <v>Ad Hoc</v>
          </cell>
          <cell r="CQ107" t="str">
            <v>Ad Hoc</v>
          </cell>
          <cell r="CR107" t="str">
            <v>Ad Hoc</v>
          </cell>
          <cell r="CS107" t="str">
            <v>Ad Hoc</v>
          </cell>
          <cell r="CT107" t="str">
            <v>Ad Hoc</v>
          </cell>
          <cell r="CU107" t="str">
            <v>Ad Hoc</v>
          </cell>
          <cell r="CV107" t="str">
            <v>Ad Hoc</v>
          </cell>
          <cell r="CW107" t="str">
            <v>Ad Hoc</v>
          </cell>
          <cell r="CX107" t="str">
            <v>Ad Hoc</v>
          </cell>
          <cell r="CY107" t="str">
            <v>Ad Hoc</v>
          </cell>
          <cell r="CZ107" t="str">
            <v>Ad Hoc</v>
          </cell>
          <cell r="DA107" t="str">
            <v>Ad Hoc</v>
          </cell>
          <cell r="DB107" t="str">
            <v>Ad Hoc</v>
          </cell>
          <cell r="DC107" t="str">
            <v>Ad Hoc</v>
          </cell>
          <cell r="DD107" t="str">
            <v>Ad Hoc</v>
          </cell>
          <cell r="DE107" t="str">
            <v>Ad Hoc</v>
          </cell>
          <cell r="DF107" t="str">
            <v>Ad Hoc</v>
          </cell>
          <cell r="DG107" t="str">
            <v>Ad Hoc</v>
          </cell>
          <cell r="DH107" t="str">
            <v>Ad Hoc</v>
          </cell>
          <cell r="DI107" t="str">
            <v>Ad Hoc</v>
          </cell>
          <cell r="DJ107" t="str">
            <v>Ad Hoc</v>
          </cell>
          <cell r="DK107" t="str">
            <v>Ad Hoc</v>
          </cell>
          <cell r="DL107" t="str">
            <v>Ad Hoc</v>
          </cell>
          <cell r="DM107">
            <v>1550</v>
          </cell>
          <cell r="DN107">
            <v>2325</v>
          </cell>
          <cell r="DO107">
            <v>3100</v>
          </cell>
          <cell r="DP107">
            <v>4650</v>
          </cell>
          <cell r="DQ107">
            <v>6200</v>
          </cell>
          <cell r="DR107">
            <v>9300</v>
          </cell>
          <cell r="DS107">
            <v>12400</v>
          </cell>
          <cell r="DT107">
            <v>18600</v>
          </cell>
          <cell r="DU107">
            <v>24800</v>
          </cell>
          <cell r="DV107">
            <v>37200</v>
          </cell>
          <cell r="DW107">
            <v>49600</v>
          </cell>
          <cell r="DX107">
            <v>74400</v>
          </cell>
          <cell r="DY107">
            <v>99200</v>
          </cell>
          <cell r="DZ107">
            <v>148800</v>
          </cell>
          <cell r="EA107">
            <v>198400</v>
          </cell>
          <cell r="EB107" t="str">
            <v>Ad Hoc</v>
          </cell>
          <cell r="EC107" t="str">
            <v>Ad Hoc</v>
          </cell>
          <cell r="ED107" t="str">
            <v>Ad Hoc</v>
          </cell>
          <cell r="EE107" t="str">
            <v>Ad Hoc</v>
          </cell>
          <cell r="EF107" t="str">
            <v>Ad Hoc</v>
          </cell>
          <cell r="EG107" t="str">
            <v>Ad Hoc</v>
          </cell>
          <cell r="EH107" t="str">
            <v>Ad Hoc</v>
          </cell>
          <cell r="EI107" t="str">
            <v>Ad Hoc</v>
          </cell>
          <cell r="EJ107" t="str">
            <v>Ad Hoc</v>
          </cell>
          <cell r="EK107" t="str">
            <v>Ad Hoc</v>
          </cell>
          <cell r="EL107" t="str">
            <v>Ad Hoc</v>
          </cell>
          <cell r="EM107" t="str">
            <v>Ad Hoc</v>
          </cell>
          <cell r="EN107" t="str">
            <v>Ad Hoc</v>
          </cell>
          <cell r="EO107" t="str">
            <v>Ad Hoc</v>
          </cell>
        </row>
        <row r="108">
          <cell r="BJ108">
            <v>63</v>
          </cell>
          <cell r="BK108" t="str">
            <v>Ad Hoc</v>
          </cell>
          <cell r="BL108" t="str">
            <v>Ad Hoc</v>
          </cell>
          <cell r="BM108" t="str">
            <v>Ad Hoc</v>
          </cell>
          <cell r="BN108" t="str">
            <v>Ad Hoc</v>
          </cell>
          <cell r="BO108" t="str">
            <v>Ad Hoc</v>
          </cell>
          <cell r="BP108" t="str">
            <v>Ad Hoc</v>
          </cell>
          <cell r="BQ108" t="str">
            <v>Ad Hoc</v>
          </cell>
          <cell r="BR108" t="str">
            <v>Ad Hoc</v>
          </cell>
          <cell r="BS108" t="str">
            <v>Ad Hoc</v>
          </cell>
          <cell r="BT108" t="str">
            <v>Ad Hoc</v>
          </cell>
          <cell r="BU108" t="str">
            <v>Ad Hoc</v>
          </cell>
          <cell r="BV108" t="str">
            <v>Ad Hoc</v>
          </cell>
          <cell r="BW108" t="str">
            <v>Ad Hoc</v>
          </cell>
          <cell r="BX108" t="str">
            <v>Ad Hoc</v>
          </cell>
          <cell r="BY108" t="str">
            <v>Ad Hoc</v>
          </cell>
          <cell r="BZ108" t="str">
            <v>Ad Hoc</v>
          </cell>
          <cell r="CA108" t="str">
            <v>Ad Hoc</v>
          </cell>
          <cell r="CB108" t="str">
            <v>Ad Hoc</v>
          </cell>
          <cell r="CC108" t="str">
            <v>Ad Hoc</v>
          </cell>
          <cell r="CD108" t="str">
            <v>Ad Hoc</v>
          </cell>
          <cell r="CE108" t="str">
            <v>Ad Hoc</v>
          </cell>
          <cell r="CF108" t="str">
            <v>Ad Hoc</v>
          </cell>
          <cell r="CG108" t="str">
            <v>Ad Hoc</v>
          </cell>
          <cell r="CH108" t="str">
            <v>Ad Hoc</v>
          </cell>
          <cell r="CI108" t="str">
            <v>Ad Hoc</v>
          </cell>
          <cell r="CJ108" t="str">
            <v>Ad Hoc</v>
          </cell>
          <cell r="CK108" t="str">
            <v>Ad Hoc</v>
          </cell>
          <cell r="CL108" t="str">
            <v>Ad Hoc</v>
          </cell>
          <cell r="CM108" t="str">
            <v>Ad Hoc</v>
          </cell>
          <cell r="CN108" t="str">
            <v>Ad Hoc</v>
          </cell>
          <cell r="CO108" t="str">
            <v>Ad Hoc</v>
          </cell>
          <cell r="CP108" t="str">
            <v>Ad Hoc</v>
          </cell>
          <cell r="CQ108" t="str">
            <v>Ad Hoc</v>
          </cell>
          <cell r="CR108" t="str">
            <v>Ad Hoc</v>
          </cell>
          <cell r="CS108" t="str">
            <v>Ad Hoc</v>
          </cell>
          <cell r="CT108" t="str">
            <v>Ad Hoc</v>
          </cell>
          <cell r="CU108" t="str">
            <v>Ad Hoc</v>
          </cell>
          <cell r="CV108" t="str">
            <v>Ad Hoc</v>
          </cell>
          <cell r="CW108" t="str">
            <v>Ad Hoc</v>
          </cell>
          <cell r="CX108" t="str">
            <v>Ad Hoc</v>
          </cell>
          <cell r="CY108" t="str">
            <v>Ad Hoc</v>
          </cell>
          <cell r="CZ108" t="str">
            <v>Ad Hoc</v>
          </cell>
          <cell r="DA108" t="str">
            <v>Ad Hoc</v>
          </cell>
          <cell r="DB108" t="str">
            <v>Ad Hoc</v>
          </cell>
          <cell r="DC108" t="str">
            <v>Ad Hoc</v>
          </cell>
          <cell r="DD108" t="str">
            <v>Ad Hoc</v>
          </cell>
          <cell r="DE108" t="str">
            <v>Ad Hoc</v>
          </cell>
          <cell r="DF108" t="str">
            <v>Ad Hoc</v>
          </cell>
          <cell r="DG108" t="str">
            <v>Ad Hoc</v>
          </cell>
          <cell r="DH108" t="str">
            <v>Ad Hoc</v>
          </cell>
          <cell r="DI108" t="str">
            <v>Ad Hoc</v>
          </cell>
          <cell r="DJ108" t="str">
            <v>Ad Hoc</v>
          </cell>
          <cell r="DK108" t="str">
            <v>Ad Hoc</v>
          </cell>
          <cell r="DL108" t="str">
            <v>Ad Hoc</v>
          </cell>
          <cell r="DM108" t="str">
            <v>Ad Hoc</v>
          </cell>
          <cell r="DN108">
            <v>1575</v>
          </cell>
          <cell r="DO108">
            <v>2363</v>
          </cell>
          <cell r="DP108">
            <v>3150</v>
          </cell>
          <cell r="DQ108">
            <v>4726</v>
          </cell>
          <cell r="DR108">
            <v>6300</v>
          </cell>
          <cell r="DS108">
            <v>9452</v>
          </cell>
          <cell r="DT108">
            <v>12600</v>
          </cell>
          <cell r="DU108">
            <v>18904</v>
          </cell>
          <cell r="DV108">
            <v>25200</v>
          </cell>
          <cell r="DW108">
            <v>37808</v>
          </cell>
          <cell r="DX108">
            <v>50400</v>
          </cell>
          <cell r="DY108">
            <v>75616</v>
          </cell>
          <cell r="DZ108">
            <v>100800</v>
          </cell>
          <cell r="EA108">
            <v>151232</v>
          </cell>
          <cell r="EB108">
            <v>201600</v>
          </cell>
          <cell r="EC108" t="str">
            <v>Ad Hoc</v>
          </cell>
          <cell r="ED108" t="str">
            <v>Ad Hoc</v>
          </cell>
          <cell r="EE108" t="str">
            <v>Ad Hoc</v>
          </cell>
          <cell r="EF108" t="str">
            <v>Ad Hoc</v>
          </cell>
          <cell r="EG108" t="str">
            <v>Ad Hoc</v>
          </cell>
          <cell r="EH108" t="str">
            <v>Ad Hoc</v>
          </cell>
          <cell r="EI108" t="str">
            <v>Ad Hoc</v>
          </cell>
          <cell r="EJ108" t="str">
            <v>Ad Hoc</v>
          </cell>
          <cell r="EK108" t="str">
            <v>Ad Hoc</v>
          </cell>
          <cell r="EL108" t="str">
            <v>Ad Hoc</v>
          </cell>
          <cell r="EM108" t="str">
            <v>Ad Hoc</v>
          </cell>
          <cell r="EN108" t="str">
            <v>Ad Hoc</v>
          </cell>
          <cell r="EO108" t="str">
            <v>Ad Hoc</v>
          </cell>
        </row>
        <row r="109">
          <cell r="BJ109">
            <v>64</v>
          </cell>
          <cell r="BK109" t="str">
            <v>Ad Hoc</v>
          </cell>
          <cell r="BL109" t="str">
            <v>Ad Hoc</v>
          </cell>
          <cell r="BM109" t="str">
            <v>Ad Hoc</v>
          </cell>
          <cell r="BN109" t="str">
            <v>Ad Hoc</v>
          </cell>
          <cell r="BO109" t="str">
            <v>Ad Hoc</v>
          </cell>
          <cell r="BP109" t="str">
            <v>Ad Hoc</v>
          </cell>
          <cell r="BQ109" t="str">
            <v>Ad Hoc</v>
          </cell>
          <cell r="BR109" t="str">
            <v>Ad Hoc</v>
          </cell>
          <cell r="BS109" t="str">
            <v>Ad Hoc</v>
          </cell>
          <cell r="BT109" t="str">
            <v>Ad Hoc</v>
          </cell>
          <cell r="BU109" t="str">
            <v>Ad Hoc</v>
          </cell>
          <cell r="BV109" t="str">
            <v>Ad Hoc</v>
          </cell>
          <cell r="BW109" t="str">
            <v>Ad Hoc</v>
          </cell>
          <cell r="BX109" t="str">
            <v>Ad Hoc</v>
          </cell>
          <cell r="BY109" t="str">
            <v>Ad Hoc</v>
          </cell>
          <cell r="BZ109" t="str">
            <v>Ad Hoc</v>
          </cell>
          <cell r="CA109" t="str">
            <v>Ad Hoc</v>
          </cell>
          <cell r="CB109" t="str">
            <v>Ad Hoc</v>
          </cell>
          <cell r="CC109" t="str">
            <v>Ad Hoc</v>
          </cell>
          <cell r="CD109" t="str">
            <v>Ad Hoc</v>
          </cell>
          <cell r="CE109" t="str">
            <v>Ad Hoc</v>
          </cell>
          <cell r="CF109" t="str">
            <v>Ad Hoc</v>
          </cell>
          <cell r="CG109" t="str">
            <v>Ad Hoc</v>
          </cell>
          <cell r="CH109" t="str">
            <v>Ad Hoc</v>
          </cell>
          <cell r="CI109" t="str">
            <v>Ad Hoc</v>
          </cell>
          <cell r="CJ109" t="str">
            <v>Ad Hoc</v>
          </cell>
          <cell r="CK109" t="str">
            <v>Ad Hoc</v>
          </cell>
          <cell r="CL109" t="str">
            <v>Ad Hoc</v>
          </cell>
          <cell r="CM109" t="str">
            <v>Ad Hoc</v>
          </cell>
          <cell r="CN109" t="str">
            <v>Ad Hoc</v>
          </cell>
          <cell r="CO109" t="str">
            <v>Ad Hoc</v>
          </cell>
          <cell r="CP109" t="str">
            <v>Ad Hoc</v>
          </cell>
          <cell r="CQ109" t="str">
            <v>Ad Hoc</v>
          </cell>
          <cell r="CR109" t="str">
            <v>Ad Hoc</v>
          </cell>
          <cell r="CS109" t="str">
            <v>Ad Hoc</v>
          </cell>
          <cell r="CT109" t="str">
            <v>Ad Hoc</v>
          </cell>
          <cell r="CU109" t="str">
            <v>Ad Hoc</v>
          </cell>
          <cell r="CV109" t="str">
            <v>Ad Hoc</v>
          </cell>
          <cell r="CW109" t="str">
            <v>Ad Hoc</v>
          </cell>
          <cell r="CX109" t="str">
            <v>Ad Hoc</v>
          </cell>
          <cell r="CY109" t="str">
            <v>Ad Hoc</v>
          </cell>
          <cell r="CZ109" t="str">
            <v>Ad Hoc</v>
          </cell>
          <cell r="DA109" t="str">
            <v>Ad Hoc</v>
          </cell>
          <cell r="DB109" t="str">
            <v>Ad Hoc</v>
          </cell>
          <cell r="DC109" t="str">
            <v>Ad Hoc</v>
          </cell>
          <cell r="DD109" t="str">
            <v>Ad Hoc</v>
          </cell>
          <cell r="DE109" t="str">
            <v>Ad Hoc</v>
          </cell>
          <cell r="DF109" t="str">
            <v>Ad Hoc</v>
          </cell>
          <cell r="DG109" t="str">
            <v>Ad Hoc</v>
          </cell>
          <cell r="DH109" t="str">
            <v>Ad Hoc</v>
          </cell>
          <cell r="DI109" t="str">
            <v>Ad Hoc</v>
          </cell>
          <cell r="DJ109" t="str">
            <v>Ad Hoc</v>
          </cell>
          <cell r="DK109" t="str">
            <v>Ad Hoc</v>
          </cell>
          <cell r="DL109" t="str">
            <v>Ad Hoc</v>
          </cell>
          <cell r="DM109" t="str">
            <v>Ad Hoc</v>
          </cell>
          <cell r="DN109" t="str">
            <v>Ad Hoc</v>
          </cell>
          <cell r="DO109">
            <v>1600</v>
          </cell>
          <cell r="DP109">
            <v>2400</v>
          </cell>
          <cell r="DQ109">
            <v>3200</v>
          </cell>
          <cell r="DR109">
            <v>4800</v>
          </cell>
          <cell r="DS109">
            <v>6400</v>
          </cell>
          <cell r="DT109">
            <v>9600</v>
          </cell>
          <cell r="DU109">
            <v>12800</v>
          </cell>
          <cell r="DV109">
            <v>19200</v>
          </cell>
          <cell r="DW109">
            <v>25600</v>
          </cell>
          <cell r="DX109">
            <v>38400</v>
          </cell>
          <cell r="DY109">
            <v>51200</v>
          </cell>
          <cell r="DZ109">
            <v>76800</v>
          </cell>
          <cell r="EA109">
            <v>102400</v>
          </cell>
          <cell r="EB109">
            <v>153600</v>
          </cell>
          <cell r="EC109">
            <v>204800</v>
          </cell>
          <cell r="ED109" t="str">
            <v>Ad Hoc</v>
          </cell>
          <cell r="EE109" t="str">
            <v>Ad Hoc</v>
          </cell>
          <cell r="EF109" t="str">
            <v>Ad Hoc</v>
          </cell>
          <cell r="EG109" t="str">
            <v>Ad Hoc</v>
          </cell>
          <cell r="EH109" t="str">
            <v>Ad Hoc</v>
          </cell>
          <cell r="EI109" t="str">
            <v>Ad Hoc</v>
          </cell>
          <cell r="EJ109" t="str">
            <v>Ad Hoc</v>
          </cell>
          <cell r="EK109" t="str">
            <v>Ad Hoc</v>
          </cell>
          <cell r="EL109" t="str">
            <v>Ad Hoc</v>
          </cell>
          <cell r="EM109" t="str">
            <v>Ad Hoc</v>
          </cell>
          <cell r="EN109" t="str">
            <v>Ad Hoc</v>
          </cell>
          <cell r="EO109" t="str">
            <v>Ad Hoc</v>
          </cell>
        </row>
        <row r="110">
          <cell r="BJ110">
            <v>65</v>
          </cell>
          <cell r="BK110" t="str">
            <v>Ad Hoc</v>
          </cell>
          <cell r="BL110" t="str">
            <v>Ad Hoc</v>
          </cell>
          <cell r="BM110" t="str">
            <v>Ad Hoc</v>
          </cell>
          <cell r="BN110" t="str">
            <v>Ad Hoc</v>
          </cell>
          <cell r="BO110" t="str">
            <v>Ad Hoc</v>
          </cell>
          <cell r="BP110" t="str">
            <v>Ad Hoc</v>
          </cell>
          <cell r="BQ110" t="str">
            <v>Ad Hoc</v>
          </cell>
          <cell r="BR110" t="str">
            <v>Ad Hoc</v>
          </cell>
          <cell r="BS110" t="str">
            <v>Ad Hoc</v>
          </cell>
          <cell r="BT110" t="str">
            <v>Ad Hoc</v>
          </cell>
          <cell r="BU110" t="str">
            <v>Ad Hoc</v>
          </cell>
          <cell r="BV110" t="str">
            <v>Ad Hoc</v>
          </cell>
          <cell r="BW110" t="str">
            <v>Ad Hoc</v>
          </cell>
          <cell r="BX110" t="str">
            <v>Ad Hoc</v>
          </cell>
          <cell r="BY110" t="str">
            <v>Ad Hoc</v>
          </cell>
          <cell r="BZ110" t="str">
            <v>Ad Hoc</v>
          </cell>
          <cell r="CA110" t="str">
            <v>Ad Hoc</v>
          </cell>
          <cell r="CB110" t="str">
            <v>Ad Hoc</v>
          </cell>
          <cell r="CC110" t="str">
            <v>Ad Hoc</v>
          </cell>
          <cell r="CD110" t="str">
            <v>Ad Hoc</v>
          </cell>
          <cell r="CE110" t="str">
            <v>Ad Hoc</v>
          </cell>
          <cell r="CF110" t="str">
            <v>Ad Hoc</v>
          </cell>
          <cell r="CG110" t="str">
            <v>Ad Hoc</v>
          </cell>
          <cell r="CH110" t="str">
            <v>Ad Hoc</v>
          </cell>
          <cell r="CI110" t="str">
            <v>Ad Hoc</v>
          </cell>
          <cell r="CJ110" t="str">
            <v>Ad Hoc</v>
          </cell>
          <cell r="CK110" t="str">
            <v>Ad Hoc</v>
          </cell>
          <cell r="CL110" t="str">
            <v>Ad Hoc</v>
          </cell>
          <cell r="CM110" t="str">
            <v>Ad Hoc</v>
          </cell>
          <cell r="CN110" t="str">
            <v>Ad Hoc</v>
          </cell>
          <cell r="CO110" t="str">
            <v>Ad Hoc</v>
          </cell>
          <cell r="CP110" t="str">
            <v>Ad Hoc</v>
          </cell>
          <cell r="CQ110" t="str">
            <v>Ad Hoc</v>
          </cell>
          <cell r="CR110" t="str">
            <v>Ad Hoc</v>
          </cell>
          <cell r="CS110" t="str">
            <v>Ad Hoc</v>
          </cell>
          <cell r="CT110" t="str">
            <v>Ad Hoc</v>
          </cell>
          <cell r="CU110" t="str">
            <v>Ad Hoc</v>
          </cell>
          <cell r="CV110" t="str">
            <v>Ad Hoc</v>
          </cell>
          <cell r="CW110" t="str">
            <v>Ad Hoc</v>
          </cell>
          <cell r="CX110" t="str">
            <v>Ad Hoc</v>
          </cell>
          <cell r="CY110" t="str">
            <v>Ad Hoc</v>
          </cell>
          <cell r="CZ110" t="str">
            <v>Ad Hoc</v>
          </cell>
          <cell r="DA110" t="str">
            <v>Ad Hoc</v>
          </cell>
          <cell r="DB110" t="str">
            <v>Ad Hoc</v>
          </cell>
          <cell r="DC110" t="str">
            <v>Ad Hoc</v>
          </cell>
          <cell r="DD110" t="str">
            <v>Ad Hoc</v>
          </cell>
          <cell r="DE110" t="str">
            <v>Ad Hoc</v>
          </cell>
          <cell r="DF110" t="str">
            <v>Ad Hoc</v>
          </cell>
          <cell r="DG110" t="str">
            <v>Ad Hoc</v>
          </cell>
          <cell r="DH110" t="str">
            <v>Ad Hoc</v>
          </cell>
          <cell r="DI110" t="str">
            <v>Ad Hoc</v>
          </cell>
          <cell r="DJ110" t="str">
            <v>Ad Hoc</v>
          </cell>
          <cell r="DK110" t="str">
            <v>Ad Hoc</v>
          </cell>
          <cell r="DL110" t="str">
            <v>Ad Hoc</v>
          </cell>
          <cell r="DM110" t="str">
            <v>Ad Hoc</v>
          </cell>
          <cell r="DN110" t="str">
            <v>Ad Hoc</v>
          </cell>
          <cell r="DO110" t="str">
            <v>Ad Hoc</v>
          </cell>
          <cell r="DP110">
            <v>1625</v>
          </cell>
          <cell r="DQ110">
            <v>2438</v>
          </cell>
          <cell r="DR110">
            <v>3250</v>
          </cell>
          <cell r="DS110">
            <v>4876</v>
          </cell>
          <cell r="DT110">
            <v>6500</v>
          </cell>
          <cell r="DU110">
            <v>9752</v>
          </cell>
          <cell r="DV110">
            <v>13000</v>
          </cell>
          <cell r="DW110">
            <v>19504</v>
          </cell>
          <cell r="DX110">
            <v>26000</v>
          </cell>
          <cell r="DY110">
            <v>39008</v>
          </cell>
          <cell r="DZ110">
            <v>52000</v>
          </cell>
          <cell r="EA110">
            <v>78016</v>
          </cell>
          <cell r="EB110">
            <v>104000</v>
          </cell>
          <cell r="EC110">
            <v>156032</v>
          </cell>
          <cell r="ED110">
            <v>208000</v>
          </cell>
          <cell r="EE110" t="str">
            <v>Ad Hoc</v>
          </cell>
          <cell r="EF110" t="str">
            <v>Ad Hoc</v>
          </cell>
          <cell r="EG110" t="str">
            <v>Ad Hoc</v>
          </cell>
          <cell r="EH110" t="str">
            <v>Ad Hoc</v>
          </cell>
          <cell r="EI110" t="str">
            <v>Ad Hoc</v>
          </cell>
          <cell r="EJ110" t="str">
            <v>Ad Hoc</v>
          </cell>
          <cell r="EK110" t="str">
            <v>Ad Hoc</v>
          </cell>
          <cell r="EL110" t="str">
            <v>Ad Hoc</v>
          </cell>
          <cell r="EM110" t="str">
            <v>Ad Hoc</v>
          </cell>
          <cell r="EN110" t="str">
            <v>Ad Hoc</v>
          </cell>
          <cell r="EO110" t="str">
            <v>Ad Hoc</v>
          </cell>
        </row>
        <row r="111">
          <cell r="BJ111">
            <v>66</v>
          </cell>
          <cell r="BK111" t="str">
            <v>Ad Hoc</v>
          </cell>
          <cell r="BL111" t="str">
            <v>Ad Hoc</v>
          </cell>
          <cell r="BM111" t="str">
            <v>Ad Hoc</v>
          </cell>
          <cell r="BN111" t="str">
            <v>Ad Hoc</v>
          </cell>
          <cell r="BO111" t="str">
            <v>Ad Hoc</v>
          </cell>
          <cell r="BP111" t="str">
            <v>Ad Hoc</v>
          </cell>
          <cell r="BQ111" t="str">
            <v>Ad Hoc</v>
          </cell>
          <cell r="BR111" t="str">
            <v>Ad Hoc</v>
          </cell>
          <cell r="BS111" t="str">
            <v>Ad Hoc</v>
          </cell>
          <cell r="BT111" t="str">
            <v>Ad Hoc</v>
          </cell>
          <cell r="BU111" t="str">
            <v>Ad Hoc</v>
          </cell>
          <cell r="BV111" t="str">
            <v>Ad Hoc</v>
          </cell>
          <cell r="BW111" t="str">
            <v>Ad Hoc</v>
          </cell>
          <cell r="BX111" t="str">
            <v>Ad Hoc</v>
          </cell>
          <cell r="BY111" t="str">
            <v>Ad Hoc</v>
          </cell>
          <cell r="BZ111" t="str">
            <v>Ad Hoc</v>
          </cell>
          <cell r="CA111" t="str">
            <v>Ad Hoc</v>
          </cell>
          <cell r="CB111" t="str">
            <v>Ad Hoc</v>
          </cell>
          <cell r="CC111" t="str">
            <v>Ad Hoc</v>
          </cell>
          <cell r="CD111" t="str">
            <v>Ad Hoc</v>
          </cell>
          <cell r="CE111" t="str">
            <v>Ad Hoc</v>
          </cell>
          <cell r="CF111" t="str">
            <v>Ad Hoc</v>
          </cell>
          <cell r="CG111" t="str">
            <v>Ad Hoc</v>
          </cell>
          <cell r="CH111" t="str">
            <v>Ad Hoc</v>
          </cell>
          <cell r="CI111" t="str">
            <v>Ad Hoc</v>
          </cell>
          <cell r="CJ111" t="str">
            <v>Ad Hoc</v>
          </cell>
          <cell r="CK111" t="str">
            <v>Ad Hoc</v>
          </cell>
          <cell r="CL111" t="str">
            <v>Ad Hoc</v>
          </cell>
          <cell r="CM111" t="str">
            <v>Ad Hoc</v>
          </cell>
          <cell r="CN111" t="str">
            <v>Ad Hoc</v>
          </cell>
          <cell r="CO111" t="str">
            <v>Ad Hoc</v>
          </cell>
          <cell r="CP111" t="str">
            <v>Ad Hoc</v>
          </cell>
          <cell r="CQ111" t="str">
            <v>Ad Hoc</v>
          </cell>
          <cell r="CR111" t="str">
            <v>Ad Hoc</v>
          </cell>
          <cell r="CS111" t="str">
            <v>Ad Hoc</v>
          </cell>
          <cell r="CT111" t="str">
            <v>Ad Hoc</v>
          </cell>
          <cell r="CU111" t="str">
            <v>Ad Hoc</v>
          </cell>
          <cell r="CV111" t="str">
            <v>Ad Hoc</v>
          </cell>
          <cell r="CW111" t="str">
            <v>Ad Hoc</v>
          </cell>
          <cell r="CX111" t="str">
            <v>Ad Hoc</v>
          </cell>
          <cell r="CY111" t="str">
            <v>Ad Hoc</v>
          </cell>
          <cell r="CZ111" t="str">
            <v>Ad Hoc</v>
          </cell>
          <cell r="DA111" t="str">
            <v>Ad Hoc</v>
          </cell>
          <cell r="DB111" t="str">
            <v>Ad Hoc</v>
          </cell>
          <cell r="DC111" t="str">
            <v>Ad Hoc</v>
          </cell>
          <cell r="DD111" t="str">
            <v>Ad Hoc</v>
          </cell>
          <cell r="DE111" t="str">
            <v>Ad Hoc</v>
          </cell>
          <cell r="DF111" t="str">
            <v>Ad Hoc</v>
          </cell>
          <cell r="DG111" t="str">
            <v>Ad Hoc</v>
          </cell>
          <cell r="DH111" t="str">
            <v>Ad Hoc</v>
          </cell>
          <cell r="DI111" t="str">
            <v>Ad Hoc</v>
          </cell>
          <cell r="DJ111" t="str">
            <v>Ad Hoc</v>
          </cell>
          <cell r="DK111" t="str">
            <v>Ad Hoc</v>
          </cell>
          <cell r="DL111" t="str">
            <v>Ad Hoc</v>
          </cell>
          <cell r="DM111" t="str">
            <v>Ad Hoc</v>
          </cell>
          <cell r="DN111" t="str">
            <v>Ad Hoc</v>
          </cell>
          <cell r="DO111" t="str">
            <v>Ad Hoc</v>
          </cell>
          <cell r="DP111" t="str">
            <v>Ad Hoc</v>
          </cell>
          <cell r="DQ111">
            <v>1650</v>
          </cell>
          <cell r="DR111">
            <v>2475</v>
          </cell>
          <cell r="DS111">
            <v>3300</v>
          </cell>
          <cell r="DT111">
            <v>4950</v>
          </cell>
          <cell r="DU111">
            <v>6600</v>
          </cell>
          <cell r="DV111">
            <v>9900</v>
          </cell>
          <cell r="DW111">
            <v>13200</v>
          </cell>
          <cell r="DX111">
            <v>19800</v>
          </cell>
          <cell r="DY111">
            <v>26400</v>
          </cell>
          <cell r="DZ111">
            <v>39600</v>
          </cell>
          <cell r="EA111">
            <v>52800</v>
          </cell>
          <cell r="EB111">
            <v>79200</v>
          </cell>
          <cell r="EC111">
            <v>105600</v>
          </cell>
          <cell r="ED111">
            <v>158400</v>
          </cell>
          <cell r="EE111">
            <v>211200</v>
          </cell>
          <cell r="EF111" t="str">
            <v>Ad Hoc</v>
          </cell>
          <cell r="EG111" t="str">
            <v>Ad Hoc</v>
          </cell>
          <cell r="EH111" t="str">
            <v>Ad Hoc</v>
          </cell>
          <cell r="EI111" t="str">
            <v>Ad Hoc</v>
          </cell>
          <cell r="EJ111" t="str">
            <v>Ad Hoc</v>
          </cell>
          <cell r="EK111" t="str">
            <v>Ad Hoc</v>
          </cell>
          <cell r="EL111" t="str">
            <v>Ad Hoc</v>
          </cell>
          <cell r="EM111" t="str">
            <v>Ad Hoc</v>
          </cell>
          <cell r="EN111" t="str">
            <v>Ad Hoc</v>
          </cell>
          <cell r="EO111" t="str">
            <v>Ad Hoc</v>
          </cell>
        </row>
        <row r="112">
          <cell r="BJ112">
            <v>67</v>
          </cell>
          <cell r="BK112" t="str">
            <v>Ad Hoc</v>
          </cell>
          <cell r="BL112" t="str">
            <v>Ad Hoc</v>
          </cell>
          <cell r="BM112" t="str">
            <v>Ad Hoc</v>
          </cell>
          <cell r="BN112" t="str">
            <v>Ad Hoc</v>
          </cell>
          <cell r="BO112" t="str">
            <v>Ad Hoc</v>
          </cell>
          <cell r="BP112" t="str">
            <v>Ad Hoc</v>
          </cell>
          <cell r="BQ112" t="str">
            <v>Ad Hoc</v>
          </cell>
          <cell r="BR112" t="str">
            <v>Ad Hoc</v>
          </cell>
          <cell r="BS112" t="str">
            <v>Ad Hoc</v>
          </cell>
          <cell r="BT112" t="str">
            <v>Ad Hoc</v>
          </cell>
          <cell r="BU112" t="str">
            <v>Ad Hoc</v>
          </cell>
          <cell r="BV112" t="str">
            <v>Ad Hoc</v>
          </cell>
          <cell r="BW112" t="str">
            <v>Ad Hoc</v>
          </cell>
          <cell r="BX112" t="str">
            <v>Ad Hoc</v>
          </cell>
          <cell r="BY112" t="str">
            <v>Ad Hoc</v>
          </cell>
          <cell r="BZ112" t="str">
            <v>Ad Hoc</v>
          </cell>
          <cell r="CA112" t="str">
            <v>Ad Hoc</v>
          </cell>
          <cell r="CB112" t="str">
            <v>Ad Hoc</v>
          </cell>
          <cell r="CC112" t="str">
            <v>Ad Hoc</v>
          </cell>
          <cell r="CD112" t="str">
            <v>Ad Hoc</v>
          </cell>
          <cell r="CE112" t="str">
            <v>Ad Hoc</v>
          </cell>
          <cell r="CF112" t="str">
            <v>Ad Hoc</v>
          </cell>
          <cell r="CG112" t="str">
            <v>Ad Hoc</v>
          </cell>
          <cell r="CH112" t="str">
            <v>Ad Hoc</v>
          </cell>
          <cell r="CI112" t="str">
            <v>Ad Hoc</v>
          </cell>
          <cell r="CJ112" t="str">
            <v>Ad Hoc</v>
          </cell>
          <cell r="CK112" t="str">
            <v>Ad Hoc</v>
          </cell>
          <cell r="CL112" t="str">
            <v>Ad Hoc</v>
          </cell>
          <cell r="CM112" t="str">
            <v>Ad Hoc</v>
          </cell>
          <cell r="CN112" t="str">
            <v>Ad Hoc</v>
          </cell>
          <cell r="CO112" t="str">
            <v>Ad Hoc</v>
          </cell>
          <cell r="CP112" t="str">
            <v>Ad Hoc</v>
          </cell>
          <cell r="CQ112" t="str">
            <v>Ad Hoc</v>
          </cell>
          <cell r="CR112" t="str">
            <v>Ad Hoc</v>
          </cell>
          <cell r="CS112" t="str">
            <v>Ad Hoc</v>
          </cell>
          <cell r="CT112" t="str">
            <v>Ad Hoc</v>
          </cell>
          <cell r="CU112" t="str">
            <v>Ad Hoc</v>
          </cell>
          <cell r="CV112" t="str">
            <v>Ad Hoc</v>
          </cell>
          <cell r="CW112" t="str">
            <v>Ad Hoc</v>
          </cell>
          <cell r="CX112" t="str">
            <v>Ad Hoc</v>
          </cell>
          <cell r="CY112" t="str">
            <v>Ad Hoc</v>
          </cell>
          <cell r="CZ112" t="str">
            <v>Ad Hoc</v>
          </cell>
          <cell r="DA112" t="str">
            <v>Ad Hoc</v>
          </cell>
          <cell r="DB112" t="str">
            <v>Ad Hoc</v>
          </cell>
          <cell r="DC112" t="str">
            <v>Ad Hoc</v>
          </cell>
          <cell r="DD112" t="str">
            <v>Ad Hoc</v>
          </cell>
          <cell r="DE112" t="str">
            <v>Ad Hoc</v>
          </cell>
          <cell r="DF112" t="str">
            <v>Ad Hoc</v>
          </cell>
          <cell r="DG112" t="str">
            <v>Ad Hoc</v>
          </cell>
          <cell r="DH112" t="str">
            <v>Ad Hoc</v>
          </cell>
          <cell r="DI112" t="str">
            <v>Ad Hoc</v>
          </cell>
          <cell r="DJ112" t="str">
            <v>Ad Hoc</v>
          </cell>
          <cell r="DK112" t="str">
            <v>Ad Hoc</v>
          </cell>
          <cell r="DL112" t="str">
            <v>Ad Hoc</v>
          </cell>
          <cell r="DM112" t="str">
            <v>Ad Hoc</v>
          </cell>
          <cell r="DN112" t="str">
            <v>Ad Hoc</v>
          </cell>
          <cell r="DO112" t="str">
            <v>Ad Hoc</v>
          </cell>
          <cell r="DP112" t="str">
            <v>Ad Hoc</v>
          </cell>
          <cell r="DQ112" t="str">
            <v>Ad Hoc</v>
          </cell>
          <cell r="DR112">
            <v>1675</v>
          </cell>
          <cell r="DS112">
            <v>2513</v>
          </cell>
          <cell r="DT112">
            <v>3350</v>
          </cell>
          <cell r="DU112">
            <v>5026</v>
          </cell>
          <cell r="DV112">
            <v>6700</v>
          </cell>
          <cell r="DW112">
            <v>10052</v>
          </cell>
          <cell r="DX112">
            <v>13400</v>
          </cell>
          <cell r="DY112">
            <v>20104</v>
          </cell>
          <cell r="DZ112">
            <v>26800</v>
          </cell>
          <cell r="EA112">
            <v>40208</v>
          </cell>
          <cell r="EB112">
            <v>53600</v>
          </cell>
          <cell r="EC112">
            <v>80416</v>
          </cell>
          <cell r="ED112">
            <v>107200</v>
          </cell>
          <cell r="EE112">
            <v>160832</v>
          </cell>
          <cell r="EF112">
            <v>214400</v>
          </cell>
          <cell r="EG112" t="str">
            <v>Ad Hoc</v>
          </cell>
          <cell r="EH112" t="str">
            <v>Ad Hoc</v>
          </cell>
          <cell r="EI112" t="str">
            <v>Ad Hoc</v>
          </cell>
          <cell r="EJ112" t="str">
            <v>Ad Hoc</v>
          </cell>
          <cell r="EK112" t="str">
            <v>Ad Hoc</v>
          </cell>
          <cell r="EL112" t="str">
            <v>Ad Hoc</v>
          </cell>
          <cell r="EM112" t="str">
            <v>Ad Hoc</v>
          </cell>
          <cell r="EN112" t="str">
            <v>Ad Hoc</v>
          </cell>
          <cell r="EO112" t="str">
            <v>Ad Hoc</v>
          </cell>
        </row>
        <row r="113">
          <cell r="BJ113">
            <v>68</v>
          </cell>
          <cell r="BK113" t="str">
            <v>Ad Hoc</v>
          </cell>
          <cell r="BL113" t="str">
            <v>Ad Hoc</v>
          </cell>
          <cell r="BM113" t="str">
            <v>Ad Hoc</v>
          </cell>
          <cell r="BN113" t="str">
            <v>Ad Hoc</v>
          </cell>
          <cell r="BO113" t="str">
            <v>Ad Hoc</v>
          </cell>
          <cell r="BP113" t="str">
            <v>Ad Hoc</v>
          </cell>
          <cell r="BQ113" t="str">
            <v>Ad Hoc</v>
          </cell>
          <cell r="BR113" t="str">
            <v>Ad Hoc</v>
          </cell>
          <cell r="BS113" t="str">
            <v>Ad Hoc</v>
          </cell>
          <cell r="BT113" t="str">
            <v>Ad Hoc</v>
          </cell>
          <cell r="BU113" t="str">
            <v>Ad Hoc</v>
          </cell>
          <cell r="BV113" t="str">
            <v>Ad Hoc</v>
          </cell>
          <cell r="BW113" t="str">
            <v>Ad Hoc</v>
          </cell>
          <cell r="BX113" t="str">
            <v>Ad Hoc</v>
          </cell>
          <cell r="BY113" t="str">
            <v>Ad Hoc</v>
          </cell>
          <cell r="BZ113" t="str">
            <v>Ad Hoc</v>
          </cell>
          <cell r="CA113" t="str">
            <v>Ad Hoc</v>
          </cell>
          <cell r="CB113" t="str">
            <v>Ad Hoc</v>
          </cell>
          <cell r="CC113" t="str">
            <v>Ad Hoc</v>
          </cell>
          <cell r="CD113" t="str">
            <v>Ad Hoc</v>
          </cell>
          <cell r="CE113" t="str">
            <v>Ad Hoc</v>
          </cell>
          <cell r="CF113" t="str">
            <v>Ad Hoc</v>
          </cell>
          <cell r="CG113" t="str">
            <v>Ad Hoc</v>
          </cell>
          <cell r="CH113" t="str">
            <v>Ad Hoc</v>
          </cell>
          <cell r="CI113" t="str">
            <v>Ad Hoc</v>
          </cell>
          <cell r="CJ113" t="str">
            <v>Ad Hoc</v>
          </cell>
          <cell r="CK113" t="str">
            <v>Ad Hoc</v>
          </cell>
          <cell r="CL113" t="str">
            <v>Ad Hoc</v>
          </cell>
          <cell r="CM113" t="str">
            <v>Ad Hoc</v>
          </cell>
          <cell r="CN113" t="str">
            <v>Ad Hoc</v>
          </cell>
          <cell r="CO113" t="str">
            <v>Ad Hoc</v>
          </cell>
          <cell r="CP113" t="str">
            <v>Ad Hoc</v>
          </cell>
          <cell r="CQ113" t="str">
            <v>Ad Hoc</v>
          </cell>
          <cell r="CR113" t="str">
            <v>Ad Hoc</v>
          </cell>
          <cell r="CS113" t="str">
            <v>Ad Hoc</v>
          </cell>
          <cell r="CT113" t="str">
            <v>Ad Hoc</v>
          </cell>
          <cell r="CU113" t="str">
            <v>Ad Hoc</v>
          </cell>
          <cell r="CV113" t="str">
            <v>Ad Hoc</v>
          </cell>
          <cell r="CW113" t="str">
            <v>Ad Hoc</v>
          </cell>
          <cell r="CX113" t="str">
            <v>Ad Hoc</v>
          </cell>
          <cell r="CY113" t="str">
            <v>Ad Hoc</v>
          </cell>
          <cell r="CZ113" t="str">
            <v>Ad Hoc</v>
          </cell>
          <cell r="DA113" t="str">
            <v>Ad Hoc</v>
          </cell>
          <cell r="DB113" t="str">
            <v>Ad Hoc</v>
          </cell>
          <cell r="DC113" t="str">
            <v>Ad Hoc</v>
          </cell>
          <cell r="DD113" t="str">
            <v>Ad Hoc</v>
          </cell>
          <cell r="DE113" t="str">
            <v>Ad Hoc</v>
          </cell>
          <cell r="DF113" t="str">
            <v>Ad Hoc</v>
          </cell>
          <cell r="DG113" t="str">
            <v>Ad Hoc</v>
          </cell>
          <cell r="DH113" t="str">
            <v>Ad Hoc</v>
          </cell>
          <cell r="DI113" t="str">
            <v>Ad Hoc</v>
          </cell>
          <cell r="DJ113" t="str">
            <v>Ad Hoc</v>
          </cell>
          <cell r="DK113" t="str">
            <v>Ad Hoc</v>
          </cell>
          <cell r="DL113" t="str">
            <v>Ad Hoc</v>
          </cell>
          <cell r="DM113" t="str">
            <v>Ad Hoc</v>
          </cell>
          <cell r="DN113" t="str">
            <v>Ad Hoc</v>
          </cell>
          <cell r="DO113" t="str">
            <v>Ad Hoc</v>
          </cell>
          <cell r="DP113" t="str">
            <v>Ad Hoc</v>
          </cell>
          <cell r="DQ113" t="str">
            <v>Ad Hoc</v>
          </cell>
          <cell r="DR113" t="str">
            <v>Ad Hoc</v>
          </cell>
          <cell r="DS113">
            <v>1700</v>
          </cell>
          <cell r="DT113">
            <v>2550</v>
          </cell>
          <cell r="DU113">
            <v>3400</v>
          </cell>
          <cell r="DV113">
            <v>5100</v>
          </cell>
          <cell r="DW113">
            <v>6800</v>
          </cell>
          <cell r="DX113">
            <v>10200</v>
          </cell>
          <cell r="DY113">
            <v>13600</v>
          </cell>
          <cell r="DZ113">
            <v>20400</v>
          </cell>
          <cell r="EA113">
            <v>27200</v>
          </cell>
          <cell r="EB113">
            <v>40800</v>
          </cell>
          <cell r="EC113">
            <v>54400</v>
          </cell>
          <cell r="ED113">
            <v>81600</v>
          </cell>
          <cell r="EE113">
            <v>108800</v>
          </cell>
          <cell r="EF113">
            <v>163200</v>
          </cell>
          <cell r="EG113">
            <v>217600</v>
          </cell>
          <cell r="EH113" t="str">
            <v>Ad Hoc</v>
          </cell>
          <cell r="EI113" t="str">
            <v>Ad Hoc</v>
          </cell>
          <cell r="EJ113" t="str">
            <v>Ad Hoc</v>
          </cell>
          <cell r="EK113" t="str">
            <v>Ad Hoc</v>
          </cell>
          <cell r="EL113" t="str">
            <v>Ad Hoc</v>
          </cell>
          <cell r="EM113" t="str">
            <v>Ad Hoc</v>
          </cell>
          <cell r="EN113" t="str">
            <v>Ad Hoc</v>
          </cell>
          <cell r="EO113" t="str">
            <v>Ad Hoc</v>
          </cell>
        </row>
        <row r="114">
          <cell r="BJ114">
            <v>69</v>
          </cell>
          <cell r="BK114" t="str">
            <v>Ad Hoc</v>
          </cell>
          <cell r="BL114" t="str">
            <v>Ad Hoc</v>
          </cell>
          <cell r="BM114" t="str">
            <v>Ad Hoc</v>
          </cell>
          <cell r="BN114" t="str">
            <v>Ad Hoc</v>
          </cell>
          <cell r="BO114" t="str">
            <v>Ad Hoc</v>
          </cell>
          <cell r="BP114" t="str">
            <v>Ad Hoc</v>
          </cell>
          <cell r="BQ114" t="str">
            <v>Ad Hoc</v>
          </cell>
          <cell r="BR114" t="str">
            <v>Ad Hoc</v>
          </cell>
          <cell r="BS114" t="str">
            <v>Ad Hoc</v>
          </cell>
          <cell r="BT114" t="str">
            <v>Ad Hoc</v>
          </cell>
          <cell r="BU114" t="str">
            <v>Ad Hoc</v>
          </cell>
          <cell r="BV114" t="str">
            <v>Ad Hoc</v>
          </cell>
          <cell r="BW114" t="str">
            <v>Ad Hoc</v>
          </cell>
          <cell r="BX114" t="str">
            <v>Ad Hoc</v>
          </cell>
          <cell r="BY114" t="str">
            <v>Ad Hoc</v>
          </cell>
          <cell r="BZ114" t="str">
            <v>Ad Hoc</v>
          </cell>
          <cell r="CA114" t="str">
            <v>Ad Hoc</v>
          </cell>
          <cell r="CB114" t="str">
            <v>Ad Hoc</v>
          </cell>
          <cell r="CC114" t="str">
            <v>Ad Hoc</v>
          </cell>
          <cell r="CD114" t="str">
            <v>Ad Hoc</v>
          </cell>
          <cell r="CE114" t="str">
            <v>Ad Hoc</v>
          </cell>
          <cell r="CF114" t="str">
            <v>Ad Hoc</v>
          </cell>
          <cell r="CG114" t="str">
            <v>Ad Hoc</v>
          </cell>
          <cell r="CH114" t="str">
            <v>Ad Hoc</v>
          </cell>
          <cell r="CI114" t="str">
            <v>Ad Hoc</v>
          </cell>
          <cell r="CJ114" t="str">
            <v>Ad Hoc</v>
          </cell>
          <cell r="CK114" t="str">
            <v>Ad Hoc</v>
          </cell>
          <cell r="CL114" t="str">
            <v>Ad Hoc</v>
          </cell>
          <cell r="CM114" t="str">
            <v>Ad Hoc</v>
          </cell>
          <cell r="CN114" t="str">
            <v>Ad Hoc</v>
          </cell>
          <cell r="CO114" t="str">
            <v>Ad Hoc</v>
          </cell>
          <cell r="CP114" t="str">
            <v>Ad Hoc</v>
          </cell>
          <cell r="CQ114" t="str">
            <v>Ad Hoc</v>
          </cell>
          <cell r="CR114" t="str">
            <v>Ad Hoc</v>
          </cell>
          <cell r="CS114" t="str">
            <v>Ad Hoc</v>
          </cell>
          <cell r="CT114" t="str">
            <v>Ad Hoc</v>
          </cell>
          <cell r="CU114" t="str">
            <v>Ad Hoc</v>
          </cell>
          <cell r="CV114" t="str">
            <v>Ad Hoc</v>
          </cell>
          <cell r="CW114" t="str">
            <v>Ad Hoc</v>
          </cell>
          <cell r="CX114" t="str">
            <v>Ad Hoc</v>
          </cell>
          <cell r="CY114" t="str">
            <v>Ad Hoc</v>
          </cell>
          <cell r="CZ114" t="str">
            <v>Ad Hoc</v>
          </cell>
          <cell r="DA114" t="str">
            <v>Ad Hoc</v>
          </cell>
          <cell r="DB114" t="str">
            <v>Ad Hoc</v>
          </cell>
          <cell r="DC114" t="str">
            <v>Ad Hoc</v>
          </cell>
          <cell r="DD114" t="str">
            <v>Ad Hoc</v>
          </cell>
          <cell r="DE114" t="str">
            <v>Ad Hoc</v>
          </cell>
          <cell r="DF114" t="str">
            <v>Ad Hoc</v>
          </cell>
          <cell r="DG114" t="str">
            <v>Ad Hoc</v>
          </cell>
          <cell r="DH114" t="str">
            <v>Ad Hoc</v>
          </cell>
          <cell r="DI114" t="str">
            <v>Ad Hoc</v>
          </cell>
          <cell r="DJ114" t="str">
            <v>Ad Hoc</v>
          </cell>
          <cell r="DK114" t="str">
            <v>Ad Hoc</v>
          </cell>
          <cell r="DL114" t="str">
            <v>Ad Hoc</v>
          </cell>
          <cell r="DM114" t="str">
            <v>Ad Hoc</v>
          </cell>
          <cell r="DN114" t="str">
            <v>Ad Hoc</v>
          </cell>
          <cell r="DO114" t="str">
            <v>Ad Hoc</v>
          </cell>
          <cell r="DP114" t="str">
            <v>Ad Hoc</v>
          </cell>
          <cell r="DQ114" t="str">
            <v>Ad Hoc</v>
          </cell>
          <cell r="DR114" t="str">
            <v>Ad Hoc</v>
          </cell>
          <cell r="DS114" t="str">
            <v>Ad Hoc</v>
          </cell>
          <cell r="DT114">
            <v>1725</v>
          </cell>
          <cell r="DU114">
            <v>2588</v>
          </cell>
          <cell r="DV114">
            <v>3450</v>
          </cell>
          <cell r="DW114">
            <v>5176</v>
          </cell>
          <cell r="DX114">
            <v>6900</v>
          </cell>
          <cell r="DY114">
            <v>10352</v>
          </cell>
          <cell r="DZ114">
            <v>13800</v>
          </cell>
          <cell r="EA114">
            <v>20704</v>
          </cell>
          <cell r="EB114">
            <v>27600</v>
          </cell>
          <cell r="EC114">
            <v>41408</v>
          </cell>
          <cell r="ED114">
            <v>55200</v>
          </cell>
          <cell r="EE114">
            <v>82816</v>
          </cell>
          <cell r="EF114">
            <v>110400</v>
          </cell>
          <cell r="EG114">
            <v>165632</v>
          </cell>
          <cell r="EH114">
            <v>220800</v>
          </cell>
          <cell r="EI114" t="str">
            <v>Ad Hoc</v>
          </cell>
          <cell r="EJ114" t="str">
            <v>Ad Hoc</v>
          </cell>
          <cell r="EK114" t="str">
            <v>Ad Hoc</v>
          </cell>
          <cell r="EL114" t="str">
            <v>Ad Hoc</v>
          </cell>
          <cell r="EM114" t="str">
            <v>Ad Hoc</v>
          </cell>
          <cell r="EN114" t="str">
            <v>Ad Hoc</v>
          </cell>
          <cell r="EO114" t="str">
            <v>Ad Hoc</v>
          </cell>
        </row>
        <row r="115">
          <cell r="BJ115">
            <v>70</v>
          </cell>
          <cell r="BK115" t="str">
            <v>Ad Hoc</v>
          </cell>
          <cell r="BL115" t="str">
            <v>Ad Hoc</v>
          </cell>
          <cell r="BM115" t="str">
            <v>Ad Hoc</v>
          </cell>
          <cell r="BN115" t="str">
            <v>Ad Hoc</v>
          </cell>
          <cell r="BO115" t="str">
            <v>Ad Hoc</v>
          </cell>
          <cell r="BP115" t="str">
            <v>Ad Hoc</v>
          </cell>
          <cell r="BQ115" t="str">
            <v>Ad Hoc</v>
          </cell>
          <cell r="BR115" t="str">
            <v>Ad Hoc</v>
          </cell>
          <cell r="BS115" t="str">
            <v>Ad Hoc</v>
          </cell>
          <cell r="BT115" t="str">
            <v>Ad Hoc</v>
          </cell>
          <cell r="BU115" t="str">
            <v>Ad Hoc</v>
          </cell>
          <cell r="BV115" t="str">
            <v>Ad Hoc</v>
          </cell>
          <cell r="BW115" t="str">
            <v>Ad Hoc</v>
          </cell>
          <cell r="BX115" t="str">
            <v>Ad Hoc</v>
          </cell>
          <cell r="BY115" t="str">
            <v>Ad Hoc</v>
          </cell>
          <cell r="BZ115" t="str">
            <v>Ad Hoc</v>
          </cell>
          <cell r="CA115" t="str">
            <v>Ad Hoc</v>
          </cell>
          <cell r="CB115" t="str">
            <v>Ad Hoc</v>
          </cell>
          <cell r="CC115" t="str">
            <v>Ad Hoc</v>
          </cell>
          <cell r="CD115" t="str">
            <v>Ad Hoc</v>
          </cell>
          <cell r="CE115" t="str">
            <v>Ad Hoc</v>
          </cell>
          <cell r="CF115" t="str">
            <v>Ad Hoc</v>
          </cell>
          <cell r="CG115" t="str">
            <v>Ad Hoc</v>
          </cell>
          <cell r="CH115" t="str">
            <v>Ad Hoc</v>
          </cell>
          <cell r="CI115" t="str">
            <v>Ad Hoc</v>
          </cell>
          <cell r="CJ115" t="str">
            <v>Ad Hoc</v>
          </cell>
          <cell r="CK115" t="str">
            <v>Ad Hoc</v>
          </cell>
          <cell r="CL115" t="str">
            <v>Ad Hoc</v>
          </cell>
          <cell r="CM115" t="str">
            <v>Ad Hoc</v>
          </cell>
          <cell r="CN115" t="str">
            <v>Ad Hoc</v>
          </cell>
          <cell r="CO115" t="str">
            <v>Ad Hoc</v>
          </cell>
          <cell r="CP115" t="str">
            <v>Ad Hoc</v>
          </cell>
          <cell r="CQ115" t="str">
            <v>Ad Hoc</v>
          </cell>
          <cell r="CR115" t="str">
            <v>Ad Hoc</v>
          </cell>
          <cell r="CS115" t="str">
            <v>Ad Hoc</v>
          </cell>
          <cell r="CT115" t="str">
            <v>Ad Hoc</v>
          </cell>
          <cell r="CU115" t="str">
            <v>Ad Hoc</v>
          </cell>
          <cell r="CV115" t="str">
            <v>Ad Hoc</v>
          </cell>
          <cell r="CW115" t="str">
            <v>Ad Hoc</v>
          </cell>
          <cell r="CX115" t="str">
            <v>Ad Hoc</v>
          </cell>
          <cell r="CY115" t="str">
            <v>Ad Hoc</v>
          </cell>
          <cell r="CZ115" t="str">
            <v>Ad Hoc</v>
          </cell>
          <cell r="DA115" t="str">
            <v>Ad Hoc</v>
          </cell>
          <cell r="DB115" t="str">
            <v>Ad Hoc</v>
          </cell>
          <cell r="DC115" t="str">
            <v>Ad Hoc</v>
          </cell>
          <cell r="DD115" t="str">
            <v>Ad Hoc</v>
          </cell>
          <cell r="DE115" t="str">
            <v>Ad Hoc</v>
          </cell>
          <cell r="DF115" t="str">
            <v>Ad Hoc</v>
          </cell>
          <cell r="DG115" t="str">
            <v>Ad Hoc</v>
          </cell>
          <cell r="DH115" t="str">
            <v>Ad Hoc</v>
          </cell>
          <cell r="DI115" t="str">
            <v>Ad Hoc</v>
          </cell>
          <cell r="DJ115" t="str">
            <v>Ad Hoc</v>
          </cell>
          <cell r="DK115" t="str">
            <v>Ad Hoc</v>
          </cell>
          <cell r="DL115" t="str">
            <v>Ad Hoc</v>
          </cell>
          <cell r="DM115" t="str">
            <v>Ad Hoc</v>
          </cell>
          <cell r="DN115" t="str">
            <v>Ad Hoc</v>
          </cell>
          <cell r="DO115" t="str">
            <v>Ad Hoc</v>
          </cell>
          <cell r="DP115" t="str">
            <v>Ad Hoc</v>
          </cell>
          <cell r="DQ115" t="str">
            <v>Ad Hoc</v>
          </cell>
          <cell r="DR115" t="str">
            <v>Ad Hoc</v>
          </cell>
          <cell r="DS115" t="str">
            <v>Ad Hoc</v>
          </cell>
          <cell r="DT115" t="str">
            <v>Ad Hoc</v>
          </cell>
          <cell r="DU115">
            <v>1750</v>
          </cell>
          <cell r="DV115">
            <v>2625</v>
          </cell>
          <cell r="DW115">
            <v>3500</v>
          </cell>
          <cell r="DX115">
            <v>5250</v>
          </cell>
          <cell r="DY115">
            <v>7000</v>
          </cell>
          <cell r="DZ115">
            <v>10500</v>
          </cell>
          <cell r="EA115">
            <v>14000</v>
          </cell>
          <cell r="EB115">
            <v>21000</v>
          </cell>
          <cell r="EC115">
            <v>28000</v>
          </cell>
          <cell r="ED115">
            <v>42000</v>
          </cell>
          <cell r="EE115">
            <v>56000</v>
          </cell>
          <cell r="EF115">
            <v>84000</v>
          </cell>
          <cell r="EG115">
            <v>112000</v>
          </cell>
          <cell r="EH115">
            <v>168000</v>
          </cell>
          <cell r="EI115">
            <v>224000</v>
          </cell>
          <cell r="EJ115" t="str">
            <v>Ad Hoc</v>
          </cell>
          <cell r="EK115" t="str">
            <v>Ad Hoc</v>
          </cell>
          <cell r="EL115" t="str">
            <v>Ad Hoc</v>
          </cell>
          <cell r="EM115" t="str">
            <v>Ad Hoc</v>
          </cell>
          <cell r="EN115" t="str">
            <v>Ad Hoc</v>
          </cell>
          <cell r="EO115" t="str">
            <v>Ad Hoc</v>
          </cell>
        </row>
        <row r="116">
          <cell r="BJ116">
            <v>71</v>
          </cell>
          <cell r="BK116" t="str">
            <v>Ad Hoc</v>
          </cell>
          <cell r="BL116" t="str">
            <v>Ad Hoc</v>
          </cell>
          <cell r="BM116" t="str">
            <v>Ad Hoc</v>
          </cell>
          <cell r="BN116" t="str">
            <v>Ad Hoc</v>
          </cell>
          <cell r="BO116" t="str">
            <v>Ad Hoc</v>
          </cell>
          <cell r="BP116" t="str">
            <v>Ad Hoc</v>
          </cell>
          <cell r="BQ116" t="str">
            <v>Ad Hoc</v>
          </cell>
          <cell r="BR116" t="str">
            <v>Ad Hoc</v>
          </cell>
          <cell r="BS116" t="str">
            <v>Ad Hoc</v>
          </cell>
          <cell r="BT116" t="str">
            <v>Ad Hoc</v>
          </cell>
          <cell r="BU116" t="str">
            <v>Ad Hoc</v>
          </cell>
          <cell r="BV116" t="str">
            <v>Ad Hoc</v>
          </cell>
          <cell r="BW116" t="str">
            <v>Ad Hoc</v>
          </cell>
          <cell r="BX116" t="str">
            <v>Ad Hoc</v>
          </cell>
          <cell r="BY116" t="str">
            <v>Ad Hoc</v>
          </cell>
          <cell r="BZ116" t="str">
            <v>Ad Hoc</v>
          </cell>
          <cell r="CA116" t="str">
            <v>Ad Hoc</v>
          </cell>
          <cell r="CB116" t="str">
            <v>Ad Hoc</v>
          </cell>
          <cell r="CC116" t="str">
            <v>Ad Hoc</v>
          </cell>
          <cell r="CD116" t="str">
            <v>Ad Hoc</v>
          </cell>
          <cell r="CE116" t="str">
            <v>Ad Hoc</v>
          </cell>
          <cell r="CF116" t="str">
            <v>Ad Hoc</v>
          </cell>
          <cell r="CG116" t="str">
            <v>Ad Hoc</v>
          </cell>
          <cell r="CH116" t="str">
            <v>Ad Hoc</v>
          </cell>
          <cell r="CI116" t="str">
            <v>Ad Hoc</v>
          </cell>
          <cell r="CJ116" t="str">
            <v>Ad Hoc</v>
          </cell>
          <cell r="CK116" t="str">
            <v>Ad Hoc</v>
          </cell>
          <cell r="CL116" t="str">
            <v>Ad Hoc</v>
          </cell>
          <cell r="CM116" t="str">
            <v>Ad Hoc</v>
          </cell>
          <cell r="CN116" t="str">
            <v>Ad Hoc</v>
          </cell>
          <cell r="CO116" t="str">
            <v>Ad Hoc</v>
          </cell>
          <cell r="CP116" t="str">
            <v>Ad Hoc</v>
          </cell>
          <cell r="CQ116" t="str">
            <v>Ad Hoc</v>
          </cell>
          <cell r="CR116" t="str">
            <v>Ad Hoc</v>
          </cell>
          <cell r="CS116" t="str">
            <v>Ad Hoc</v>
          </cell>
          <cell r="CT116" t="str">
            <v>Ad Hoc</v>
          </cell>
          <cell r="CU116" t="str">
            <v>Ad Hoc</v>
          </cell>
          <cell r="CV116" t="str">
            <v>Ad Hoc</v>
          </cell>
          <cell r="CW116" t="str">
            <v>Ad Hoc</v>
          </cell>
          <cell r="CX116" t="str">
            <v>Ad Hoc</v>
          </cell>
          <cell r="CY116" t="str">
            <v>Ad Hoc</v>
          </cell>
          <cell r="CZ116" t="str">
            <v>Ad Hoc</v>
          </cell>
          <cell r="DA116" t="str">
            <v>Ad Hoc</v>
          </cell>
          <cell r="DB116" t="str">
            <v>Ad Hoc</v>
          </cell>
          <cell r="DC116" t="str">
            <v>Ad Hoc</v>
          </cell>
          <cell r="DD116" t="str">
            <v>Ad Hoc</v>
          </cell>
          <cell r="DE116" t="str">
            <v>Ad Hoc</v>
          </cell>
          <cell r="DF116" t="str">
            <v>Ad Hoc</v>
          </cell>
          <cell r="DG116" t="str">
            <v>Ad Hoc</v>
          </cell>
          <cell r="DH116" t="str">
            <v>Ad Hoc</v>
          </cell>
          <cell r="DI116" t="str">
            <v>Ad Hoc</v>
          </cell>
          <cell r="DJ116" t="str">
            <v>Ad Hoc</v>
          </cell>
          <cell r="DK116" t="str">
            <v>Ad Hoc</v>
          </cell>
          <cell r="DL116" t="str">
            <v>Ad Hoc</v>
          </cell>
          <cell r="DM116" t="str">
            <v>Ad Hoc</v>
          </cell>
          <cell r="DN116" t="str">
            <v>Ad Hoc</v>
          </cell>
          <cell r="DO116" t="str">
            <v>Ad Hoc</v>
          </cell>
          <cell r="DP116" t="str">
            <v>Ad Hoc</v>
          </cell>
          <cell r="DQ116" t="str">
            <v>Ad Hoc</v>
          </cell>
          <cell r="DR116" t="str">
            <v>Ad Hoc</v>
          </cell>
          <cell r="DS116" t="str">
            <v>Ad Hoc</v>
          </cell>
          <cell r="DT116" t="str">
            <v>Ad Hoc</v>
          </cell>
          <cell r="DU116" t="str">
            <v>Ad Hoc</v>
          </cell>
          <cell r="DV116">
            <v>1775</v>
          </cell>
          <cell r="DW116">
            <v>2663</v>
          </cell>
          <cell r="DX116">
            <v>3550</v>
          </cell>
          <cell r="DY116">
            <v>5326</v>
          </cell>
          <cell r="DZ116">
            <v>7100</v>
          </cell>
          <cell r="EA116">
            <v>10652</v>
          </cell>
          <cell r="EB116">
            <v>14200</v>
          </cell>
          <cell r="EC116">
            <v>21304</v>
          </cell>
          <cell r="ED116">
            <v>28400</v>
          </cell>
          <cell r="EE116">
            <v>42608</v>
          </cell>
          <cell r="EF116">
            <v>56800</v>
          </cell>
          <cell r="EG116">
            <v>85216</v>
          </cell>
          <cell r="EH116">
            <v>113600</v>
          </cell>
          <cell r="EI116">
            <v>170432</v>
          </cell>
          <cell r="EJ116">
            <v>227200</v>
          </cell>
          <cell r="EK116" t="str">
            <v>Ad Hoc</v>
          </cell>
          <cell r="EL116" t="str">
            <v>Ad Hoc</v>
          </cell>
          <cell r="EM116" t="str">
            <v>Ad Hoc</v>
          </cell>
          <cell r="EN116" t="str">
            <v>Ad Hoc</v>
          </cell>
          <cell r="EO116" t="str">
            <v>Ad Hoc</v>
          </cell>
        </row>
        <row r="117">
          <cell r="BJ117">
            <v>72</v>
          </cell>
          <cell r="BK117" t="str">
            <v>Ad Hoc</v>
          </cell>
          <cell r="BL117" t="str">
            <v>Ad Hoc</v>
          </cell>
          <cell r="BM117" t="str">
            <v>Ad Hoc</v>
          </cell>
          <cell r="BN117" t="str">
            <v>Ad Hoc</v>
          </cell>
          <cell r="BO117" t="str">
            <v>Ad Hoc</v>
          </cell>
          <cell r="BP117" t="str">
            <v>Ad Hoc</v>
          </cell>
          <cell r="BQ117" t="str">
            <v>Ad Hoc</v>
          </cell>
          <cell r="BR117" t="str">
            <v>Ad Hoc</v>
          </cell>
          <cell r="BS117" t="str">
            <v>Ad Hoc</v>
          </cell>
          <cell r="BT117" t="str">
            <v>Ad Hoc</v>
          </cell>
          <cell r="BU117" t="str">
            <v>Ad Hoc</v>
          </cell>
          <cell r="BV117" t="str">
            <v>Ad Hoc</v>
          </cell>
          <cell r="BW117" t="str">
            <v>Ad Hoc</v>
          </cell>
          <cell r="BX117" t="str">
            <v>Ad Hoc</v>
          </cell>
          <cell r="BY117" t="str">
            <v>Ad Hoc</v>
          </cell>
          <cell r="BZ117" t="str">
            <v>Ad Hoc</v>
          </cell>
          <cell r="CA117" t="str">
            <v>Ad Hoc</v>
          </cell>
          <cell r="CB117" t="str">
            <v>Ad Hoc</v>
          </cell>
          <cell r="CC117" t="str">
            <v>Ad Hoc</v>
          </cell>
          <cell r="CD117" t="str">
            <v>Ad Hoc</v>
          </cell>
          <cell r="CE117" t="str">
            <v>Ad Hoc</v>
          </cell>
          <cell r="CF117" t="str">
            <v>Ad Hoc</v>
          </cell>
          <cell r="CG117" t="str">
            <v>Ad Hoc</v>
          </cell>
          <cell r="CH117" t="str">
            <v>Ad Hoc</v>
          </cell>
          <cell r="CI117" t="str">
            <v>Ad Hoc</v>
          </cell>
          <cell r="CJ117" t="str">
            <v>Ad Hoc</v>
          </cell>
          <cell r="CK117" t="str">
            <v>Ad Hoc</v>
          </cell>
          <cell r="CL117" t="str">
            <v>Ad Hoc</v>
          </cell>
          <cell r="CM117" t="str">
            <v>Ad Hoc</v>
          </cell>
          <cell r="CN117" t="str">
            <v>Ad Hoc</v>
          </cell>
          <cell r="CO117" t="str">
            <v>Ad Hoc</v>
          </cell>
          <cell r="CP117" t="str">
            <v>Ad Hoc</v>
          </cell>
          <cell r="CQ117" t="str">
            <v>Ad Hoc</v>
          </cell>
          <cell r="CR117" t="str">
            <v>Ad Hoc</v>
          </cell>
          <cell r="CS117" t="str">
            <v>Ad Hoc</v>
          </cell>
          <cell r="CT117" t="str">
            <v>Ad Hoc</v>
          </cell>
          <cell r="CU117" t="str">
            <v>Ad Hoc</v>
          </cell>
          <cell r="CV117" t="str">
            <v>Ad Hoc</v>
          </cell>
          <cell r="CW117" t="str">
            <v>Ad Hoc</v>
          </cell>
          <cell r="CX117" t="str">
            <v>Ad Hoc</v>
          </cell>
          <cell r="CY117" t="str">
            <v>Ad Hoc</v>
          </cell>
          <cell r="CZ117" t="str">
            <v>Ad Hoc</v>
          </cell>
          <cell r="DA117" t="str">
            <v>Ad Hoc</v>
          </cell>
          <cell r="DB117" t="str">
            <v>Ad Hoc</v>
          </cell>
          <cell r="DC117" t="str">
            <v>Ad Hoc</v>
          </cell>
          <cell r="DD117" t="str">
            <v>Ad Hoc</v>
          </cell>
          <cell r="DE117" t="str">
            <v>Ad Hoc</v>
          </cell>
          <cell r="DF117" t="str">
            <v>Ad Hoc</v>
          </cell>
          <cell r="DG117" t="str">
            <v>Ad Hoc</v>
          </cell>
          <cell r="DH117" t="str">
            <v>Ad Hoc</v>
          </cell>
          <cell r="DI117" t="str">
            <v>Ad Hoc</v>
          </cell>
          <cell r="DJ117" t="str">
            <v>Ad Hoc</v>
          </cell>
          <cell r="DK117" t="str">
            <v>Ad Hoc</v>
          </cell>
          <cell r="DL117" t="str">
            <v>Ad Hoc</v>
          </cell>
          <cell r="DM117" t="str">
            <v>Ad Hoc</v>
          </cell>
          <cell r="DN117" t="str">
            <v>Ad Hoc</v>
          </cell>
          <cell r="DO117" t="str">
            <v>Ad Hoc</v>
          </cell>
          <cell r="DP117" t="str">
            <v>Ad Hoc</v>
          </cell>
          <cell r="DQ117" t="str">
            <v>Ad Hoc</v>
          </cell>
          <cell r="DR117" t="str">
            <v>Ad Hoc</v>
          </cell>
          <cell r="DS117" t="str">
            <v>Ad Hoc</v>
          </cell>
          <cell r="DT117" t="str">
            <v>Ad Hoc</v>
          </cell>
          <cell r="DU117" t="str">
            <v>Ad Hoc</v>
          </cell>
          <cell r="DV117" t="str">
            <v>Ad Hoc</v>
          </cell>
          <cell r="DW117">
            <v>1800</v>
          </cell>
          <cell r="DX117">
            <v>2700</v>
          </cell>
          <cell r="DY117">
            <v>3600</v>
          </cell>
          <cell r="DZ117">
            <v>5400</v>
          </cell>
          <cell r="EA117">
            <v>7200</v>
          </cell>
          <cell r="EB117">
            <v>10800</v>
          </cell>
          <cell r="EC117">
            <v>14400</v>
          </cell>
          <cell r="ED117">
            <v>21600</v>
          </cell>
          <cell r="EE117">
            <v>28800</v>
          </cell>
          <cell r="EF117">
            <v>43200</v>
          </cell>
          <cell r="EG117">
            <v>57600</v>
          </cell>
          <cell r="EH117">
            <v>86400</v>
          </cell>
          <cell r="EI117">
            <v>115200</v>
          </cell>
          <cell r="EJ117">
            <v>172800</v>
          </cell>
          <cell r="EK117">
            <v>230400</v>
          </cell>
          <cell r="EL117" t="str">
            <v>Ad Hoc</v>
          </cell>
          <cell r="EM117" t="str">
            <v>Ad Hoc</v>
          </cell>
          <cell r="EN117" t="str">
            <v>Ad Hoc</v>
          </cell>
          <cell r="EO117" t="str">
            <v>Ad Hoc</v>
          </cell>
        </row>
        <row r="118">
          <cell r="BJ118">
            <v>73</v>
          </cell>
          <cell r="BK118" t="str">
            <v>Ad Hoc</v>
          </cell>
          <cell r="BL118" t="str">
            <v>Ad Hoc</v>
          </cell>
          <cell r="BM118" t="str">
            <v>Ad Hoc</v>
          </cell>
          <cell r="BN118" t="str">
            <v>Ad Hoc</v>
          </cell>
          <cell r="BO118" t="str">
            <v>Ad Hoc</v>
          </cell>
          <cell r="BP118" t="str">
            <v>Ad Hoc</v>
          </cell>
          <cell r="BQ118" t="str">
            <v>Ad Hoc</v>
          </cell>
          <cell r="BR118" t="str">
            <v>Ad Hoc</v>
          </cell>
          <cell r="BS118" t="str">
            <v>Ad Hoc</v>
          </cell>
          <cell r="BT118" t="str">
            <v>Ad Hoc</v>
          </cell>
          <cell r="BU118" t="str">
            <v>Ad Hoc</v>
          </cell>
          <cell r="BV118" t="str">
            <v>Ad Hoc</v>
          </cell>
          <cell r="BW118" t="str">
            <v>Ad Hoc</v>
          </cell>
          <cell r="BX118" t="str">
            <v>Ad Hoc</v>
          </cell>
          <cell r="BY118" t="str">
            <v>Ad Hoc</v>
          </cell>
          <cell r="BZ118" t="str">
            <v>Ad Hoc</v>
          </cell>
          <cell r="CA118" t="str">
            <v>Ad Hoc</v>
          </cell>
          <cell r="CB118" t="str">
            <v>Ad Hoc</v>
          </cell>
          <cell r="CC118" t="str">
            <v>Ad Hoc</v>
          </cell>
          <cell r="CD118" t="str">
            <v>Ad Hoc</v>
          </cell>
          <cell r="CE118" t="str">
            <v>Ad Hoc</v>
          </cell>
          <cell r="CF118" t="str">
            <v>Ad Hoc</v>
          </cell>
          <cell r="CG118" t="str">
            <v>Ad Hoc</v>
          </cell>
          <cell r="CH118" t="str">
            <v>Ad Hoc</v>
          </cell>
          <cell r="CI118" t="str">
            <v>Ad Hoc</v>
          </cell>
          <cell r="CJ118" t="str">
            <v>Ad Hoc</v>
          </cell>
          <cell r="CK118" t="str">
            <v>Ad Hoc</v>
          </cell>
          <cell r="CL118" t="str">
            <v>Ad Hoc</v>
          </cell>
          <cell r="CM118" t="str">
            <v>Ad Hoc</v>
          </cell>
          <cell r="CN118" t="str">
            <v>Ad Hoc</v>
          </cell>
          <cell r="CO118" t="str">
            <v>Ad Hoc</v>
          </cell>
          <cell r="CP118" t="str">
            <v>Ad Hoc</v>
          </cell>
          <cell r="CQ118" t="str">
            <v>Ad Hoc</v>
          </cell>
          <cell r="CR118" t="str">
            <v>Ad Hoc</v>
          </cell>
          <cell r="CS118" t="str">
            <v>Ad Hoc</v>
          </cell>
          <cell r="CT118" t="str">
            <v>Ad Hoc</v>
          </cell>
          <cell r="CU118" t="str">
            <v>Ad Hoc</v>
          </cell>
          <cell r="CV118" t="str">
            <v>Ad Hoc</v>
          </cell>
          <cell r="CW118" t="str">
            <v>Ad Hoc</v>
          </cell>
          <cell r="CX118" t="str">
            <v>Ad Hoc</v>
          </cell>
          <cell r="CY118" t="str">
            <v>Ad Hoc</v>
          </cell>
          <cell r="CZ118" t="str">
            <v>Ad Hoc</v>
          </cell>
          <cell r="DA118" t="str">
            <v>Ad Hoc</v>
          </cell>
          <cell r="DB118" t="str">
            <v>Ad Hoc</v>
          </cell>
          <cell r="DC118" t="str">
            <v>Ad Hoc</v>
          </cell>
          <cell r="DD118" t="str">
            <v>Ad Hoc</v>
          </cell>
          <cell r="DE118" t="str">
            <v>Ad Hoc</v>
          </cell>
          <cell r="DF118" t="str">
            <v>Ad Hoc</v>
          </cell>
          <cell r="DG118" t="str">
            <v>Ad Hoc</v>
          </cell>
          <cell r="DH118" t="str">
            <v>Ad Hoc</v>
          </cell>
          <cell r="DI118" t="str">
            <v>Ad Hoc</v>
          </cell>
          <cell r="DJ118" t="str">
            <v>Ad Hoc</v>
          </cell>
          <cell r="DK118" t="str">
            <v>Ad Hoc</v>
          </cell>
          <cell r="DL118" t="str">
            <v>Ad Hoc</v>
          </cell>
          <cell r="DM118" t="str">
            <v>Ad Hoc</v>
          </cell>
          <cell r="DN118" t="str">
            <v>Ad Hoc</v>
          </cell>
          <cell r="DO118" t="str">
            <v>Ad Hoc</v>
          </cell>
          <cell r="DP118" t="str">
            <v>Ad Hoc</v>
          </cell>
          <cell r="DQ118" t="str">
            <v>Ad Hoc</v>
          </cell>
          <cell r="DR118" t="str">
            <v>Ad Hoc</v>
          </cell>
          <cell r="DS118" t="str">
            <v>Ad Hoc</v>
          </cell>
          <cell r="DT118" t="str">
            <v>Ad Hoc</v>
          </cell>
          <cell r="DU118" t="str">
            <v>Ad Hoc</v>
          </cell>
          <cell r="DV118" t="str">
            <v>Ad Hoc</v>
          </cell>
          <cell r="DW118" t="str">
            <v>Ad Hoc</v>
          </cell>
          <cell r="DX118">
            <v>1825</v>
          </cell>
          <cell r="DY118">
            <v>2738</v>
          </cell>
          <cell r="DZ118">
            <v>3650</v>
          </cell>
          <cell r="EA118">
            <v>5476</v>
          </cell>
          <cell r="EB118">
            <v>7300</v>
          </cell>
          <cell r="EC118">
            <v>10952</v>
          </cell>
          <cell r="ED118">
            <v>14600</v>
          </cell>
          <cell r="EE118">
            <v>21904</v>
          </cell>
          <cell r="EF118">
            <v>29200</v>
          </cell>
          <cell r="EG118">
            <v>43808</v>
          </cell>
          <cell r="EH118">
            <v>58400</v>
          </cell>
          <cell r="EI118">
            <v>87616</v>
          </cell>
          <cell r="EJ118">
            <v>116800</v>
          </cell>
          <cell r="EK118">
            <v>175232</v>
          </cell>
          <cell r="EL118">
            <v>233600</v>
          </cell>
          <cell r="EM118" t="str">
            <v>Ad Hoc</v>
          </cell>
          <cell r="EN118" t="str">
            <v>Ad Hoc</v>
          </cell>
          <cell r="EO118" t="str">
            <v>Ad Hoc</v>
          </cell>
        </row>
        <row r="119">
          <cell r="BJ119">
            <v>74</v>
          </cell>
          <cell r="BK119" t="str">
            <v>Ad Hoc</v>
          </cell>
          <cell r="BL119" t="str">
            <v>Ad Hoc</v>
          </cell>
          <cell r="BM119" t="str">
            <v>Ad Hoc</v>
          </cell>
          <cell r="BN119" t="str">
            <v>Ad Hoc</v>
          </cell>
          <cell r="BO119" t="str">
            <v>Ad Hoc</v>
          </cell>
          <cell r="BP119" t="str">
            <v>Ad Hoc</v>
          </cell>
          <cell r="BQ119" t="str">
            <v>Ad Hoc</v>
          </cell>
          <cell r="BR119" t="str">
            <v>Ad Hoc</v>
          </cell>
          <cell r="BS119" t="str">
            <v>Ad Hoc</v>
          </cell>
          <cell r="BT119" t="str">
            <v>Ad Hoc</v>
          </cell>
          <cell r="BU119" t="str">
            <v>Ad Hoc</v>
          </cell>
          <cell r="BV119" t="str">
            <v>Ad Hoc</v>
          </cell>
          <cell r="BW119" t="str">
            <v>Ad Hoc</v>
          </cell>
          <cell r="BX119" t="str">
            <v>Ad Hoc</v>
          </cell>
          <cell r="BY119" t="str">
            <v>Ad Hoc</v>
          </cell>
          <cell r="BZ119" t="str">
            <v>Ad Hoc</v>
          </cell>
          <cell r="CA119" t="str">
            <v>Ad Hoc</v>
          </cell>
          <cell r="CB119" t="str">
            <v>Ad Hoc</v>
          </cell>
          <cell r="CC119" t="str">
            <v>Ad Hoc</v>
          </cell>
          <cell r="CD119" t="str">
            <v>Ad Hoc</v>
          </cell>
          <cell r="CE119" t="str">
            <v>Ad Hoc</v>
          </cell>
          <cell r="CF119" t="str">
            <v>Ad Hoc</v>
          </cell>
          <cell r="CG119" t="str">
            <v>Ad Hoc</v>
          </cell>
          <cell r="CH119" t="str">
            <v>Ad Hoc</v>
          </cell>
          <cell r="CI119" t="str">
            <v>Ad Hoc</v>
          </cell>
          <cell r="CJ119" t="str">
            <v>Ad Hoc</v>
          </cell>
          <cell r="CK119" t="str">
            <v>Ad Hoc</v>
          </cell>
          <cell r="CL119" t="str">
            <v>Ad Hoc</v>
          </cell>
          <cell r="CM119" t="str">
            <v>Ad Hoc</v>
          </cell>
          <cell r="CN119" t="str">
            <v>Ad Hoc</v>
          </cell>
          <cell r="CO119" t="str">
            <v>Ad Hoc</v>
          </cell>
          <cell r="CP119" t="str">
            <v>Ad Hoc</v>
          </cell>
          <cell r="CQ119" t="str">
            <v>Ad Hoc</v>
          </cell>
          <cell r="CR119" t="str">
            <v>Ad Hoc</v>
          </cell>
          <cell r="CS119" t="str">
            <v>Ad Hoc</v>
          </cell>
          <cell r="CT119" t="str">
            <v>Ad Hoc</v>
          </cell>
          <cell r="CU119" t="str">
            <v>Ad Hoc</v>
          </cell>
          <cell r="CV119" t="str">
            <v>Ad Hoc</v>
          </cell>
          <cell r="CW119" t="str">
            <v>Ad Hoc</v>
          </cell>
          <cell r="CX119" t="str">
            <v>Ad Hoc</v>
          </cell>
          <cell r="CY119" t="str">
            <v>Ad Hoc</v>
          </cell>
          <cell r="CZ119" t="str">
            <v>Ad Hoc</v>
          </cell>
          <cell r="DA119" t="str">
            <v>Ad Hoc</v>
          </cell>
          <cell r="DB119" t="str">
            <v>Ad Hoc</v>
          </cell>
          <cell r="DC119" t="str">
            <v>Ad Hoc</v>
          </cell>
          <cell r="DD119" t="str">
            <v>Ad Hoc</v>
          </cell>
          <cell r="DE119" t="str">
            <v>Ad Hoc</v>
          </cell>
          <cell r="DF119" t="str">
            <v>Ad Hoc</v>
          </cell>
          <cell r="DG119" t="str">
            <v>Ad Hoc</v>
          </cell>
          <cell r="DH119" t="str">
            <v>Ad Hoc</v>
          </cell>
          <cell r="DI119" t="str">
            <v>Ad Hoc</v>
          </cell>
          <cell r="DJ119" t="str">
            <v>Ad Hoc</v>
          </cell>
          <cell r="DK119" t="str">
            <v>Ad Hoc</v>
          </cell>
          <cell r="DL119" t="str">
            <v>Ad Hoc</v>
          </cell>
          <cell r="DM119" t="str">
            <v>Ad Hoc</v>
          </cell>
          <cell r="DN119" t="str">
            <v>Ad Hoc</v>
          </cell>
          <cell r="DO119" t="str">
            <v>Ad Hoc</v>
          </cell>
          <cell r="DP119" t="str">
            <v>Ad Hoc</v>
          </cell>
          <cell r="DQ119" t="str">
            <v>Ad Hoc</v>
          </cell>
          <cell r="DR119" t="str">
            <v>Ad Hoc</v>
          </cell>
          <cell r="DS119" t="str">
            <v>Ad Hoc</v>
          </cell>
          <cell r="DT119" t="str">
            <v>Ad Hoc</v>
          </cell>
          <cell r="DU119" t="str">
            <v>Ad Hoc</v>
          </cell>
          <cell r="DV119" t="str">
            <v>Ad Hoc</v>
          </cell>
          <cell r="DW119" t="str">
            <v>Ad Hoc</v>
          </cell>
          <cell r="DX119" t="str">
            <v>Ad Hoc</v>
          </cell>
          <cell r="DY119">
            <v>1850</v>
          </cell>
          <cell r="DZ119">
            <v>2775</v>
          </cell>
          <cell r="EA119">
            <v>3700</v>
          </cell>
          <cell r="EB119">
            <v>5550</v>
          </cell>
          <cell r="EC119">
            <v>7400</v>
          </cell>
          <cell r="ED119">
            <v>11100</v>
          </cell>
          <cell r="EE119">
            <v>14800</v>
          </cell>
          <cell r="EF119">
            <v>22200</v>
          </cell>
          <cell r="EG119">
            <v>29600</v>
          </cell>
          <cell r="EH119">
            <v>44400</v>
          </cell>
          <cell r="EI119">
            <v>59200</v>
          </cell>
          <cell r="EJ119">
            <v>88800</v>
          </cell>
          <cell r="EK119">
            <v>118400</v>
          </cell>
          <cell r="EL119">
            <v>177600</v>
          </cell>
          <cell r="EM119">
            <v>236800</v>
          </cell>
          <cell r="EN119" t="str">
            <v>Ad Hoc</v>
          </cell>
          <cell r="EO119" t="str">
            <v>Ad Hoc</v>
          </cell>
        </row>
        <row r="120">
          <cell r="BJ120">
            <v>75</v>
          </cell>
          <cell r="BK120" t="str">
            <v>Ad Hoc</v>
          </cell>
          <cell r="BL120" t="str">
            <v>Ad Hoc</v>
          </cell>
          <cell r="BM120" t="str">
            <v>Ad Hoc</v>
          </cell>
          <cell r="BN120" t="str">
            <v>Ad Hoc</v>
          </cell>
          <cell r="BO120" t="str">
            <v>Ad Hoc</v>
          </cell>
          <cell r="BP120" t="str">
            <v>Ad Hoc</v>
          </cell>
          <cell r="BQ120" t="str">
            <v>Ad Hoc</v>
          </cell>
          <cell r="BR120" t="str">
            <v>Ad Hoc</v>
          </cell>
          <cell r="BS120" t="str">
            <v>Ad Hoc</v>
          </cell>
          <cell r="BT120" t="str">
            <v>Ad Hoc</v>
          </cell>
          <cell r="BU120" t="str">
            <v>Ad Hoc</v>
          </cell>
          <cell r="BV120" t="str">
            <v>Ad Hoc</v>
          </cell>
          <cell r="BW120" t="str">
            <v>Ad Hoc</v>
          </cell>
          <cell r="BX120" t="str">
            <v>Ad Hoc</v>
          </cell>
          <cell r="BY120" t="str">
            <v>Ad Hoc</v>
          </cell>
          <cell r="BZ120" t="str">
            <v>Ad Hoc</v>
          </cell>
          <cell r="CA120" t="str">
            <v>Ad Hoc</v>
          </cell>
          <cell r="CB120" t="str">
            <v>Ad Hoc</v>
          </cell>
          <cell r="CC120" t="str">
            <v>Ad Hoc</v>
          </cell>
          <cell r="CD120" t="str">
            <v>Ad Hoc</v>
          </cell>
          <cell r="CE120" t="str">
            <v>Ad Hoc</v>
          </cell>
          <cell r="CF120" t="str">
            <v>Ad Hoc</v>
          </cell>
          <cell r="CG120" t="str">
            <v>Ad Hoc</v>
          </cell>
          <cell r="CH120" t="str">
            <v>Ad Hoc</v>
          </cell>
          <cell r="CI120" t="str">
            <v>Ad Hoc</v>
          </cell>
          <cell r="CJ120" t="str">
            <v>Ad Hoc</v>
          </cell>
          <cell r="CK120" t="str">
            <v>Ad Hoc</v>
          </cell>
          <cell r="CL120" t="str">
            <v>Ad Hoc</v>
          </cell>
          <cell r="CM120" t="str">
            <v>Ad Hoc</v>
          </cell>
          <cell r="CN120" t="str">
            <v>Ad Hoc</v>
          </cell>
          <cell r="CO120" t="str">
            <v>Ad Hoc</v>
          </cell>
          <cell r="CP120" t="str">
            <v>Ad Hoc</v>
          </cell>
          <cell r="CQ120" t="str">
            <v>Ad Hoc</v>
          </cell>
          <cell r="CR120" t="str">
            <v>Ad Hoc</v>
          </cell>
          <cell r="CS120" t="str">
            <v>Ad Hoc</v>
          </cell>
          <cell r="CT120" t="str">
            <v>Ad Hoc</v>
          </cell>
          <cell r="CU120" t="str">
            <v>Ad Hoc</v>
          </cell>
          <cell r="CV120" t="str">
            <v>Ad Hoc</v>
          </cell>
          <cell r="CW120" t="str">
            <v>Ad Hoc</v>
          </cell>
          <cell r="CX120" t="str">
            <v>Ad Hoc</v>
          </cell>
          <cell r="CY120" t="str">
            <v>Ad Hoc</v>
          </cell>
          <cell r="CZ120" t="str">
            <v>Ad Hoc</v>
          </cell>
          <cell r="DA120" t="str">
            <v>Ad Hoc</v>
          </cell>
          <cell r="DB120" t="str">
            <v>Ad Hoc</v>
          </cell>
          <cell r="DC120" t="str">
            <v>Ad Hoc</v>
          </cell>
          <cell r="DD120" t="str">
            <v>Ad Hoc</v>
          </cell>
          <cell r="DE120" t="str">
            <v>Ad Hoc</v>
          </cell>
          <cell r="DF120" t="str">
            <v>Ad Hoc</v>
          </cell>
          <cell r="DG120" t="str">
            <v>Ad Hoc</v>
          </cell>
          <cell r="DH120" t="str">
            <v>Ad Hoc</v>
          </cell>
          <cell r="DI120" t="str">
            <v>Ad Hoc</v>
          </cell>
          <cell r="DJ120" t="str">
            <v>Ad Hoc</v>
          </cell>
          <cell r="DK120" t="str">
            <v>Ad Hoc</v>
          </cell>
          <cell r="DL120" t="str">
            <v>Ad Hoc</v>
          </cell>
          <cell r="DM120" t="str">
            <v>Ad Hoc</v>
          </cell>
          <cell r="DN120" t="str">
            <v>Ad Hoc</v>
          </cell>
          <cell r="DO120" t="str">
            <v>Ad Hoc</v>
          </cell>
          <cell r="DP120" t="str">
            <v>Ad Hoc</v>
          </cell>
          <cell r="DQ120" t="str">
            <v>Ad Hoc</v>
          </cell>
          <cell r="DR120" t="str">
            <v>Ad Hoc</v>
          </cell>
          <cell r="DS120" t="str">
            <v>Ad Hoc</v>
          </cell>
          <cell r="DT120" t="str">
            <v>Ad Hoc</v>
          </cell>
          <cell r="DU120" t="str">
            <v>Ad Hoc</v>
          </cell>
          <cell r="DV120" t="str">
            <v>Ad Hoc</v>
          </cell>
          <cell r="DW120" t="str">
            <v>Ad Hoc</v>
          </cell>
          <cell r="DX120" t="str">
            <v>Ad Hoc</v>
          </cell>
          <cell r="DY120" t="str">
            <v>Ad Hoc</v>
          </cell>
          <cell r="DZ120">
            <v>1875</v>
          </cell>
          <cell r="EA120">
            <v>2813</v>
          </cell>
          <cell r="EB120">
            <v>3750</v>
          </cell>
          <cell r="EC120">
            <v>5626</v>
          </cell>
          <cell r="ED120">
            <v>7500</v>
          </cell>
          <cell r="EE120">
            <v>11252</v>
          </cell>
          <cell r="EF120">
            <v>15000</v>
          </cell>
          <cell r="EG120">
            <v>22504</v>
          </cell>
          <cell r="EH120">
            <v>30000</v>
          </cell>
          <cell r="EI120">
            <v>45008</v>
          </cell>
          <cell r="EJ120">
            <v>60000</v>
          </cell>
          <cell r="EK120">
            <v>90016</v>
          </cell>
          <cell r="EL120">
            <v>120000</v>
          </cell>
          <cell r="EM120">
            <v>180032</v>
          </cell>
          <cell r="EN120">
            <v>240000</v>
          </cell>
          <cell r="EO120" t="str">
            <v>Ad Hoc</v>
          </cell>
        </row>
      </sheetData>
      <sheetData sheetId="14">
        <row r="14">
          <cell r="BE14" t="str">
            <v>Stat</v>
          </cell>
        </row>
        <row r="15">
          <cell r="BE15" t="str">
            <v>Bonus</v>
          </cell>
        </row>
        <row r="16">
          <cell r="BE16" t="str">
            <v>Class</v>
          </cell>
        </row>
        <row r="17">
          <cell r="BE17" t="str">
            <v>Name</v>
          </cell>
        </row>
      </sheetData>
      <sheetData sheetId="15">
        <row r="3">
          <cell r="A3" t="str">
            <v>Master</v>
          </cell>
        </row>
      </sheetData>
      <sheetData sheetId="16">
        <row r="86">
          <cell r="BC86">
            <v>-1</v>
          </cell>
        </row>
        <row r="87">
          <cell r="BC87">
            <v>0</v>
          </cell>
        </row>
        <row r="88">
          <cell r="BC88">
            <v>1</v>
          </cell>
        </row>
        <row r="89">
          <cell r="BC89">
            <v>0</v>
          </cell>
        </row>
        <row r="90">
          <cell r="BC90">
            <v>1</v>
          </cell>
        </row>
        <row r="91">
          <cell r="BC91">
            <v>-2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24DFB-0DBC-4D55-9788-C36006FCCBC8}">
  <dimension ref="A1:J311"/>
  <sheetViews>
    <sheetView workbookViewId="0">
      <selection activeCell="C54" sqref="C54"/>
    </sheetView>
  </sheetViews>
  <sheetFormatPr defaultColWidth="9.08984375" defaultRowHeight="10" outlineLevelRow="1" x14ac:dyDescent="0.2"/>
  <cols>
    <col min="1" max="1" width="23.36328125" style="4" bestFit="1" customWidth="1"/>
    <col min="2" max="256" width="9.08984375" style="4"/>
    <col min="257" max="257" width="23.36328125" style="4" bestFit="1" customWidth="1"/>
    <col min="258" max="512" width="9.08984375" style="4"/>
    <col min="513" max="513" width="23.36328125" style="4" bestFit="1" customWidth="1"/>
    <col min="514" max="768" width="9.08984375" style="4"/>
    <col min="769" max="769" width="23.36328125" style="4" bestFit="1" customWidth="1"/>
    <col min="770" max="1024" width="9.08984375" style="4"/>
    <col min="1025" max="1025" width="23.36328125" style="4" bestFit="1" customWidth="1"/>
    <col min="1026" max="1280" width="9.08984375" style="4"/>
    <col min="1281" max="1281" width="23.36328125" style="4" bestFit="1" customWidth="1"/>
    <col min="1282" max="1536" width="9.08984375" style="4"/>
    <col min="1537" max="1537" width="23.36328125" style="4" bestFit="1" customWidth="1"/>
    <col min="1538" max="1792" width="9.08984375" style="4"/>
    <col min="1793" max="1793" width="23.36328125" style="4" bestFit="1" customWidth="1"/>
    <col min="1794" max="2048" width="9.08984375" style="4"/>
    <col min="2049" max="2049" width="23.36328125" style="4" bestFit="1" customWidth="1"/>
    <col min="2050" max="2304" width="9.08984375" style="4"/>
    <col min="2305" max="2305" width="23.36328125" style="4" bestFit="1" customWidth="1"/>
    <col min="2306" max="2560" width="9.08984375" style="4"/>
    <col min="2561" max="2561" width="23.36328125" style="4" bestFit="1" customWidth="1"/>
    <col min="2562" max="2816" width="9.08984375" style="4"/>
    <col min="2817" max="2817" width="23.36328125" style="4" bestFit="1" customWidth="1"/>
    <col min="2818" max="3072" width="9.08984375" style="4"/>
    <col min="3073" max="3073" width="23.36328125" style="4" bestFit="1" customWidth="1"/>
    <col min="3074" max="3328" width="9.08984375" style="4"/>
    <col min="3329" max="3329" width="23.36328125" style="4" bestFit="1" customWidth="1"/>
    <col min="3330" max="3584" width="9.08984375" style="4"/>
    <col min="3585" max="3585" width="23.36328125" style="4" bestFit="1" customWidth="1"/>
    <col min="3586" max="3840" width="9.08984375" style="4"/>
    <col min="3841" max="3841" width="23.36328125" style="4" bestFit="1" customWidth="1"/>
    <col min="3842" max="4096" width="9.08984375" style="4"/>
    <col min="4097" max="4097" width="23.36328125" style="4" bestFit="1" customWidth="1"/>
    <col min="4098" max="4352" width="9.08984375" style="4"/>
    <col min="4353" max="4353" width="23.36328125" style="4" bestFit="1" customWidth="1"/>
    <col min="4354" max="4608" width="9.08984375" style="4"/>
    <col min="4609" max="4609" width="23.36328125" style="4" bestFit="1" customWidth="1"/>
    <col min="4610" max="4864" width="9.08984375" style="4"/>
    <col min="4865" max="4865" width="23.36328125" style="4" bestFit="1" customWidth="1"/>
    <col min="4866" max="5120" width="9.08984375" style="4"/>
    <col min="5121" max="5121" width="23.36328125" style="4" bestFit="1" customWidth="1"/>
    <col min="5122" max="5376" width="9.08984375" style="4"/>
    <col min="5377" max="5377" width="23.36328125" style="4" bestFit="1" customWidth="1"/>
    <col min="5378" max="5632" width="9.08984375" style="4"/>
    <col min="5633" max="5633" width="23.36328125" style="4" bestFit="1" customWidth="1"/>
    <col min="5634" max="5888" width="9.08984375" style="4"/>
    <col min="5889" max="5889" width="23.36328125" style="4" bestFit="1" customWidth="1"/>
    <col min="5890" max="6144" width="9.08984375" style="4"/>
    <col min="6145" max="6145" width="23.36328125" style="4" bestFit="1" customWidth="1"/>
    <col min="6146" max="6400" width="9.08984375" style="4"/>
    <col min="6401" max="6401" width="23.36328125" style="4" bestFit="1" customWidth="1"/>
    <col min="6402" max="6656" width="9.08984375" style="4"/>
    <col min="6657" max="6657" width="23.36328125" style="4" bestFit="1" customWidth="1"/>
    <col min="6658" max="6912" width="9.08984375" style="4"/>
    <col min="6913" max="6913" width="23.36328125" style="4" bestFit="1" customWidth="1"/>
    <col min="6914" max="7168" width="9.08984375" style="4"/>
    <col min="7169" max="7169" width="23.36328125" style="4" bestFit="1" customWidth="1"/>
    <col min="7170" max="7424" width="9.08984375" style="4"/>
    <col min="7425" max="7425" width="23.36328125" style="4" bestFit="1" customWidth="1"/>
    <col min="7426" max="7680" width="9.08984375" style="4"/>
    <col min="7681" max="7681" width="23.36328125" style="4" bestFit="1" customWidth="1"/>
    <col min="7682" max="7936" width="9.08984375" style="4"/>
    <col min="7937" max="7937" width="23.36328125" style="4" bestFit="1" customWidth="1"/>
    <col min="7938" max="8192" width="9.08984375" style="4"/>
    <col min="8193" max="8193" width="23.36328125" style="4" bestFit="1" customWidth="1"/>
    <col min="8194" max="8448" width="9.08984375" style="4"/>
    <col min="8449" max="8449" width="23.36328125" style="4" bestFit="1" customWidth="1"/>
    <col min="8450" max="8704" width="9.08984375" style="4"/>
    <col min="8705" max="8705" width="23.36328125" style="4" bestFit="1" customWidth="1"/>
    <col min="8706" max="8960" width="9.08984375" style="4"/>
    <col min="8961" max="8961" width="23.36328125" style="4" bestFit="1" customWidth="1"/>
    <col min="8962" max="9216" width="9.08984375" style="4"/>
    <col min="9217" max="9217" width="23.36328125" style="4" bestFit="1" customWidth="1"/>
    <col min="9218" max="9472" width="9.08984375" style="4"/>
    <col min="9473" max="9473" width="23.36328125" style="4" bestFit="1" customWidth="1"/>
    <col min="9474" max="9728" width="9.08984375" style="4"/>
    <col min="9729" max="9729" width="23.36328125" style="4" bestFit="1" customWidth="1"/>
    <col min="9730" max="9984" width="9.08984375" style="4"/>
    <col min="9985" max="9985" width="23.36328125" style="4" bestFit="1" customWidth="1"/>
    <col min="9986" max="10240" width="9.08984375" style="4"/>
    <col min="10241" max="10241" width="23.36328125" style="4" bestFit="1" customWidth="1"/>
    <col min="10242" max="10496" width="9.08984375" style="4"/>
    <col min="10497" max="10497" width="23.36328125" style="4" bestFit="1" customWidth="1"/>
    <col min="10498" max="10752" width="9.08984375" style="4"/>
    <col min="10753" max="10753" width="23.36328125" style="4" bestFit="1" customWidth="1"/>
    <col min="10754" max="11008" width="9.08984375" style="4"/>
    <col min="11009" max="11009" width="23.36328125" style="4" bestFit="1" customWidth="1"/>
    <col min="11010" max="11264" width="9.08984375" style="4"/>
    <col min="11265" max="11265" width="23.36328125" style="4" bestFit="1" customWidth="1"/>
    <col min="11266" max="11520" width="9.08984375" style="4"/>
    <col min="11521" max="11521" width="23.36328125" style="4" bestFit="1" customWidth="1"/>
    <col min="11522" max="11776" width="9.08984375" style="4"/>
    <col min="11777" max="11777" width="23.36328125" style="4" bestFit="1" customWidth="1"/>
    <col min="11778" max="12032" width="9.08984375" style="4"/>
    <col min="12033" max="12033" width="23.36328125" style="4" bestFit="1" customWidth="1"/>
    <col min="12034" max="12288" width="9.08984375" style="4"/>
    <col min="12289" max="12289" width="23.36328125" style="4" bestFit="1" customWidth="1"/>
    <col min="12290" max="12544" width="9.08984375" style="4"/>
    <col min="12545" max="12545" width="23.36328125" style="4" bestFit="1" customWidth="1"/>
    <col min="12546" max="12800" width="9.08984375" style="4"/>
    <col min="12801" max="12801" width="23.36328125" style="4" bestFit="1" customWidth="1"/>
    <col min="12802" max="13056" width="9.08984375" style="4"/>
    <col min="13057" max="13057" width="23.36328125" style="4" bestFit="1" customWidth="1"/>
    <col min="13058" max="13312" width="9.08984375" style="4"/>
    <col min="13313" max="13313" width="23.36328125" style="4" bestFit="1" customWidth="1"/>
    <col min="13314" max="13568" width="9.08984375" style="4"/>
    <col min="13569" max="13569" width="23.36328125" style="4" bestFit="1" customWidth="1"/>
    <col min="13570" max="13824" width="9.08984375" style="4"/>
    <col min="13825" max="13825" width="23.36328125" style="4" bestFit="1" customWidth="1"/>
    <col min="13826" max="14080" width="9.08984375" style="4"/>
    <col min="14081" max="14081" width="23.36328125" style="4" bestFit="1" customWidth="1"/>
    <col min="14082" max="14336" width="9.08984375" style="4"/>
    <col min="14337" max="14337" width="23.36328125" style="4" bestFit="1" customWidth="1"/>
    <col min="14338" max="14592" width="9.08984375" style="4"/>
    <col min="14593" max="14593" width="23.36328125" style="4" bestFit="1" customWidth="1"/>
    <col min="14594" max="14848" width="9.08984375" style="4"/>
    <col min="14849" max="14849" width="23.36328125" style="4" bestFit="1" customWidth="1"/>
    <col min="14850" max="15104" width="9.08984375" style="4"/>
    <col min="15105" max="15105" width="23.36328125" style="4" bestFit="1" customWidth="1"/>
    <col min="15106" max="15360" width="9.08984375" style="4"/>
    <col min="15361" max="15361" width="23.36328125" style="4" bestFit="1" customWidth="1"/>
    <col min="15362" max="15616" width="9.08984375" style="4"/>
    <col min="15617" max="15617" width="23.36328125" style="4" bestFit="1" customWidth="1"/>
    <col min="15618" max="15872" width="9.08984375" style="4"/>
    <col min="15873" max="15873" width="23.36328125" style="4" bestFit="1" customWidth="1"/>
    <col min="15874" max="16128" width="9.08984375" style="4"/>
    <col min="16129" max="16129" width="23.36328125" style="4" bestFit="1" customWidth="1"/>
    <col min="16130" max="16384" width="9.08984375" style="4"/>
  </cols>
  <sheetData>
    <row r="1" spans="1:10" ht="15.5" x14ac:dyDescent="0.35">
      <c r="A1" s="1" t="s">
        <v>856</v>
      </c>
      <c r="J1" s="13"/>
    </row>
    <row r="2" spans="1:10" hidden="1" outlineLevel="1" x14ac:dyDescent="0.2">
      <c r="B2" s="5" t="s">
        <v>18</v>
      </c>
      <c r="C2" s="5" t="s">
        <v>857</v>
      </c>
      <c r="G2" s="4" t="s">
        <v>858</v>
      </c>
      <c r="J2" s="13"/>
    </row>
    <row r="3" spans="1:10" s="8" customFormat="1" hidden="1" outlineLevel="1" x14ac:dyDescent="0.2">
      <c r="A3" s="8" t="s">
        <v>859</v>
      </c>
      <c r="B3" s="9" t="s">
        <v>573</v>
      </c>
      <c r="C3" s="9" t="s">
        <v>860</v>
      </c>
      <c r="G3" s="8" t="s">
        <v>861</v>
      </c>
      <c r="J3" s="13"/>
    </row>
    <row r="4" spans="1:10" hidden="1" outlineLevel="1" x14ac:dyDescent="0.2">
      <c r="D4" s="4" t="str">
        <f>IF(C4,1,"")</f>
        <v/>
      </c>
      <c r="E4" s="4" t="str">
        <f>IF(D4="","",A4)</f>
        <v/>
      </c>
      <c r="J4" s="13"/>
    </row>
    <row r="5" spans="1:10" hidden="1" outlineLevel="1" x14ac:dyDescent="0.2">
      <c r="A5" s="13" t="s">
        <v>862</v>
      </c>
      <c r="B5" s="5">
        <v>1</v>
      </c>
      <c r="C5" s="12" t="b">
        <v>0</v>
      </c>
      <c r="D5" s="4" t="str">
        <f>IF(C5,MAX(D$4:D4)+1,"")</f>
        <v/>
      </c>
      <c r="E5" s="4" t="str">
        <f>IF(D5="","",A5)</f>
        <v/>
      </c>
      <c r="F5" s="4">
        <v>1</v>
      </c>
      <c r="G5" s="4" t="str">
        <f>IF(ISNA(VLOOKUP(F5,$D$5:$E$46,2,FALSE)),"",VLOOKUP(F5,$D$5:$E$46,2,FALSE))</f>
        <v>Backpack</v>
      </c>
      <c r="J5" s="13"/>
    </row>
    <row r="6" spans="1:10" hidden="1" outlineLevel="1" x14ac:dyDescent="0.2">
      <c r="A6" s="13" t="s">
        <v>863</v>
      </c>
      <c r="B6" s="5">
        <v>1</v>
      </c>
      <c r="C6" s="12" t="b">
        <v>1</v>
      </c>
      <c r="D6" s="4">
        <f>IF(C6,MAX(D$4:D5)+1,"")</f>
        <v>1</v>
      </c>
      <c r="E6" s="4" t="str">
        <f t="shared" ref="E6:E46" si="0">IF(D6="","",A6)</f>
        <v>Backpack</v>
      </c>
      <c r="F6" s="4">
        <v>2</v>
      </c>
      <c r="G6" s="4" t="str">
        <f t="shared" ref="G6:G46" si="1">IF(ISNA(VLOOKUP(F6,$D$5:$E$46,2,FALSE)),"",VLOOKUP(F6,$D$5:$E$46,2,FALSE))</f>
        <v>Bag of Holding</v>
      </c>
      <c r="J6" s="13"/>
    </row>
    <row r="7" spans="1:10" hidden="1" outlineLevel="1" x14ac:dyDescent="0.2">
      <c r="A7" s="13" t="s">
        <v>864</v>
      </c>
      <c r="B7" s="5">
        <v>0</v>
      </c>
      <c r="C7" s="12" t="b">
        <v>1</v>
      </c>
      <c r="D7" s="4">
        <f>IF(C7,MAX(D$4:D6)+1,"")</f>
        <v>2</v>
      </c>
      <c r="E7" s="4" t="str">
        <f t="shared" si="0"/>
        <v>Bag of Holding</v>
      </c>
      <c r="F7" s="4">
        <v>3</v>
      </c>
      <c r="G7" s="4" t="str">
        <f t="shared" si="1"/>
        <v>Bandoleer</v>
      </c>
      <c r="J7" s="13"/>
    </row>
    <row r="8" spans="1:10" hidden="1" outlineLevel="1" x14ac:dyDescent="0.2">
      <c r="A8" s="13" t="s">
        <v>865</v>
      </c>
      <c r="B8" s="5">
        <v>1</v>
      </c>
      <c r="C8" s="12" t="b">
        <v>1</v>
      </c>
      <c r="D8" s="4">
        <f>IF(C8,MAX(D$4:D7)+1,"")</f>
        <v>3</v>
      </c>
      <c r="E8" s="4" t="str">
        <f t="shared" si="0"/>
        <v>Bandoleer</v>
      </c>
      <c r="F8" s="4">
        <v>4</v>
      </c>
      <c r="G8" s="4" t="str">
        <f t="shared" si="1"/>
        <v>Belt</v>
      </c>
    </row>
    <row r="9" spans="1:10" hidden="1" outlineLevel="1" x14ac:dyDescent="0.2">
      <c r="A9" s="13" t="s">
        <v>866</v>
      </c>
      <c r="B9" s="5">
        <v>1</v>
      </c>
      <c r="C9" s="12" t="b">
        <v>1</v>
      </c>
      <c r="D9" s="4">
        <f>IF(C9,MAX(D$4:D8)+1,"")</f>
        <v>4</v>
      </c>
      <c r="E9" s="4" t="str">
        <f t="shared" si="0"/>
        <v>Belt</v>
      </c>
      <c r="F9" s="4">
        <v>5</v>
      </c>
      <c r="G9" s="4" t="str">
        <f t="shared" si="1"/>
        <v>Belt of Many Pouches</v>
      </c>
      <c r="J9" s="13"/>
    </row>
    <row r="10" spans="1:10" hidden="1" outlineLevel="1" x14ac:dyDescent="0.2">
      <c r="A10" s="13" t="s">
        <v>867</v>
      </c>
      <c r="B10" s="5">
        <v>0</v>
      </c>
      <c r="C10" s="12" t="b">
        <v>1</v>
      </c>
      <c r="D10" s="4">
        <f>IF(C10,MAX(D$4:D9)+1,"")</f>
        <v>5</v>
      </c>
      <c r="E10" s="4" t="str">
        <f t="shared" si="0"/>
        <v>Belt of Many Pouches</v>
      </c>
      <c r="F10" s="4">
        <v>6</v>
      </c>
      <c r="G10" s="4" t="str">
        <f t="shared" si="1"/>
        <v>Carried</v>
      </c>
      <c r="J10" s="13"/>
    </row>
    <row r="11" spans="1:10" hidden="1" outlineLevel="1" x14ac:dyDescent="0.2">
      <c r="A11" s="13" t="s">
        <v>868</v>
      </c>
      <c r="B11" s="5">
        <v>1</v>
      </c>
      <c r="C11" s="12" t="b">
        <v>1</v>
      </c>
      <c r="D11" s="4">
        <f>IF(C11,MAX(D$4:D10)+1,"")</f>
        <v>6</v>
      </c>
      <c r="E11" s="4" t="str">
        <f t="shared" si="0"/>
        <v>Carried</v>
      </c>
      <c r="F11" s="4">
        <v>7</v>
      </c>
      <c r="G11" s="4" t="str">
        <f t="shared" si="1"/>
        <v>Framed Pack</v>
      </c>
      <c r="J11" s="13"/>
    </row>
    <row r="12" spans="1:10" hidden="1" outlineLevel="1" x14ac:dyDescent="0.2">
      <c r="A12" s="13" t="s">
        <v>869</v>
      </c>
      <c r="B12" s="5">
        <v>0</v>
      </c>
      <c r="C12" s="12" t="b">
        <v>0</v>
      </c>
      <c r="D12" s="4" t="str">
        <f>IF(C12,MAX(D$4:D11)+1,"")</f>
        <v/>
      </c>
      <c r="E12" s="4" t="str">
        <f t="shared" si="0"/>
        <v/>
      </c>
      <c r="F12" s="4">
        <v>8</v>
      </c>
      <c r="G12" s="4" t="str">
        <f t="shared" si="1"/>
        <v>H.H. Haversack</v>
      </c>
      <c r="J12" s="13"/>
    </row>
    <row r="13" spans="1:10" hidden="1" outlineLevel="1" x14ac:dyDescent="0.2">
      <c r="A13" s="13" t="s">
        <v>870</v>
      </c>
      <c r="B13" s="5">
        <v>0</v>
      </c>
      <c r="C13" s="12" t="b">
        <v>0</v>
      </c>
      <c r="D13" s="4" t="str">
        <f>IF(C13,MAX(D$4:D12)+1,"")</f>
        <v/>
      </c>
      <c r="E13" s="4" t="str">
        <f t="shared" si="0"/>
        <v/>
      </c>
      <c r="F13" s="4">
        <v>9</v>
      </c>
      <c r="G13" s="4" t="str">
        <f t="shared" si="1"/>
        <v>Hands</v>
      </c>
      <c r="J13" s="13"/>
    </row>
    <row r="14" spans="1:10" hidden="1" outlineLevel="1" x14ac:dyDescent="0.2">
      <c r="A14" s="13" t="s">
        <v>871</v>
      </c>
      <c r="B14" s="5">
        <v>0.9</v>
      </c>
      <c r="C14" s="12" t="b">
        <v>1</v>
      </c>
      <c r="D14" s="4">
        <f>IF(C14,MAX(D$4:D13)+1,"")</f>
        <v>7</v>
      </c>
      <c r="E14" s="4" t="str">
        <f t="shared" si="0"/>
        <v>Framed Pack</v>
      </c>
      <c r="F14" s="4">
        <v>10</v>
      </c>
      <c r="G14" s="4" t="str">
        <f t="shared" si="1"/>
        <v>Portable Hole</v>
      </c>
      <c r="J14" s="13"/>
    </row>
    <row r="15" spans="1:10" hidden="1" outlineLevel="1" x14ac:dyDescent="0.2">
      <c r="A15" s="13" t="s">
        <v>872</v>
      </c>
      <c r="B15" s="5">
        <v>0</v>
      </c>
      <c r="C15" s="12" t="b">
        <v>0</v>
      </c>
      <c r="D15" s="4" t="str">
        <f>IF(C15,MAX(D$4:D14)+1,"")</f>
        <v/>
      </c>
      <c r="E15" s="4" t="str">
        <f t="shared" si="0"/>
        <v/>
      </c>
      <c r="F15" s="4">
        <v>11</v>
      </c>
      <c r="G15" s="4" t="str">
        <f t="shared" si="1"/>
        <v>Potion Belt</v>
      </c>
      <c r="J15" s="13"/>
    </row>
    <row r="16" spans="1:10" hidden="1" outlineLevel="1" x14ac:dyDescent="0.2">
      <c r="A16" s="13" t="s">
        <v>873</v>
      </c>
      <c r="B16" s="5">
        <v>0</v>
      </c>
      <c r="C16" s="12" t="b">
        <v>1</v>
      </c>
      <c r="D16" s="4">
        <f>IF(C16,MAX(D$4:D15)+1,"")</f>
        <v>8</v>
      </c>
      <c r="E16" s="4" t="str">
        <f t="shared" si="0"/>
        <v>H.H. Haversack</v>
      </c>
      <c r="F16" s="4">
        <v>12</v>
      </c>
      <c r="G16" s="4" t="str">
        <f t="shared" si="1"/>
        <v>Pouch</v>
      </c>
      <c r="J16" s="13"/>
    </row>
    <row r="17" spans="1:10" hidden="1" outlineLevel="1" x14ac:dyDescent="0.2">
      <c r="A17" s="13" t="s">
        <v>874</v>
      </c>
      <c r="B17" s="5">
        <v>1</v>
      </c>
      <c r="C17" s="12" t="b">
        <v>1</v>
      </c>
      <c r="D17" s="4">
        <f>IF(C17,MAX(D$4:D16)+1,"")</f>
        <v>9</v>
      </c>
      <c r="E17" s="4" t="str">
        <f t="shared" si="0"/>
        <v>Hands</v>
      </c>
      <c r="F17" s="4">
        <v>13</v>
      </c>
      <c r="G17" s="4" t="str">
        <f t="shared" si="1"/>
        <v>Quiver of Ehlonna</v>
      </c>
      <c r="J17" s="13"/>
    </row>
    <row r="18" spans="1:10" hidden="1" outlineLevel="1" x14ac:dyDescent="0.2">
      <c r="A18" s="13" t="s">
        <v>875</v>
      </c>
      <c r="B18" s="5">
        <v>1</v>
      </c>
      <c r="C18" s="12" t="b">
        <v>0</v>
      </c>
      <c r="D18" s="4" t="str">
        <f>IF(C18,MAX(D$4:D17)+1,"")</f>
        <v/>
      </c>
      <c r="E18" s="4" t="str">
        <f t="shared" si="0"/>
        <v/>
      </c>
      <c r="F18" s="4">
        <v>14</v>
      </c>
      <c r="G18" s="4" t="str">
        <f t="shared" si="1"/>
        <v>Sack</v>
      </c>
      <c r="J18" s="13"/>
    </row>
    <row r="19" spans="1:10" hidden="1" outlineLevel="1" x14ac:dyDescent="0.2">
      <c r="A19" s="13" t="s">
        <v>876</v>
      </c>
      <c r="B19" s="5">
        <v>1</v>
      </c>
      <c r="C19" s="12" t="b">
        <v>0</v>
      </c>
      <c r="D19" s="4" t="str">
        <f>IF(C19,MAX(D$4:D18)+1,"")</f>
        <v/>
      </c>
      <c r="E19" s="4" t="str">
        <f t="shared" si="0"/>
        <v/>
      </c>
      <c r="F19" s="4">
        <v>15</v>
      </c>
      <c r="G19" s="4" t="str">
        <f t="shared" si="1"/>
        <v>Scroll Organizer</v>
      </c>
      <c r="J19" s="13"/>
    </row>
    <row r="20" spans="1:10" hidden="1" outlineLevel="1" x14ac:dyDescent="0.2">
      <c r="A20" s="13" t="s">
        <v>877</v>
      </c>
      <c r="B20" s="5">
        <v>1</v>
      </c>
      <c r="C20" s="12" t="b">
        <v>0</v>
      </c>
      <c r="D20" s="4" t="str">
        <f>IF(C20,MAX(D$4:D19)+1,"")</f>
        <v/>
      </c>
      <c r="E20" s="4" t="str">
        <f t="shared" si="0"/>
        <v/>
      </c>
      <c r="F20" s="4">
        <v>16</v>
      </c>
      <c r="G20" s="4" t="str">
        <f t="shared" si="1"/>
        <v/>
      </c>
    </row>
    <row r="21" spans="1:10" hidden="1" outlineLevel="1" x14ac:dyDescent="0.2">
      <c r="A21" s="13" t="s">
        <v>878</v>
      </c>
      <c r="B21" s="5">
        <v>1</v>
      </c>
      <c r="C21" s="12" t="b">
        <v>0</v>
      </c>
      <c r="D21" s="4" t="str">
        <f>IF(C21,MAX(D$4:D20)+1,"")</f>
        <v/>
      </c>
      <c r="E21" s="4" t="str">
        <f t="shared" si="0"/>
        <v/>
      </c>
      <c r="F21" s="4">
        <v>17</v>
      </c>
      <c r="G21" s="4" t="str">
        <f t="shared" si="1"/>
        <v/>
      </c>
      <c r="J21" s="13"/>
    </row>
    <row r="22" spans="1:10" hidden="1" outlineLevel="1" x14ac:dyDescent="0.2">
      <c r="A22" s="13" t="s">
        <v>879</v>
      </c>
      <c r="B22" s="5">
        <v>1</v>
      </c>
      <c r="C22" s="12" t="b">
        <v>0</v>
      </c>
      <c r="D22" s="4" t="str">
        <f>IF(C22,MAX(D$4:D21)+1,"")</f>
        <v/>
      </c>
      <c r="E22" s="4" t="str">
        <f t="shared" si="0"/>
        <v/>
      </c>
      <c r="F22" s="4">
        <v>18</v>
      </c>
      <c r="G22" s="4" t="str">
        <f t="shared" si="1"/>
        <v/>
      </c>
      <c r="J22" s="13"/>
    </row>
    <row r="23" spans="1:10" hidden="1" outlineLevel="1" x14ac:dyDescent="0.2">
      <c r="A23" s="13" t="s">
        <v>880</v>
      </c>
      <c r="B23" s="5">
        <v>1</v>
      </c>
      <c r="C23" s="12" t="b">
        <v>0</v>
      </c>
      <c r="D23" s="4" t="str">
        <f>IF(C23,MAX(D$4:D22)+1,"")</f>
        <v/>
      </c>
      <c r="E23" s="4" t="str">
        <f t="shared" si="0"/>
        <v/>
      </c>
      <c r="F23" s="4">
        <v>19</v>
      </c>
      <c r="G23" s="4" t="str">
        <f t="shared" si="1"/>
        <v/>
      </c>
      <c r="J23" s="13"/>
    </row>
    <row r="24" spans="1:10" hidden="1" outlineLevel="1" x14ac:dyDescent="0.2">
      <c r="A24" s="13" t="s">
        <v>881</v>
      </c>
      <c r="B24" s="5">
        <v>0</v>
      </c>
      <c r="C24" s="12" t="b">
        <v>0</v>
      </c>
      <c r="D24" s="4" t="str">
        <f>IF(C24,MAX(D$4:D23)+1,"")</f>
        <v/>
      </c>
      <c r="E24" s="4" t="str">
        <f t="shared" si="0"/>
        <v/>
      </c>
      <c r="F24" s="4">
        <v>20</v>
      </c>
      <c r="G24" s="4" t="str">
        <f t="shared" si="1"/>
        <v/>
      </c>
      <c r="J24" s="13"/>
    </row>
    <row r="25" spans="1:10" hidden="1" outlineLevel="1" x14ac:dyDescent="0.2">
      <c r="A25" s="13" t="s">
        <v>882</v>
      </c>
      <c r="B25" s="5">
        <v>1</v>
      </c>
      <c r="C25" s="12" t="b">
        <v>0</v>
      </c>
      <c r="D25" s="4" t="str">
        <f>IF(C25,MAX(D$4:D24)+1,"")</f>
        <v/>
      </c>
      <c r="E25" s="4" t="str">
        <f t="shared" si="0"/>
        <v/>
      </c>
      <c r="F25" s="4">
        <v>21</v>
      </c>
      <c r="G25" s="4" t="str">
        <f t="shared" si="1"/>
        <v/>
      </c>
      <c r="J25" s="13"/>
    </row>
    <row r="26" spans="1:10" hidden="1" outlineLevel="1" x14ac:dyDescent="0.2">
      <c r="A26" s="13" t="s">
        <v>883</v>
      </c>
      <c r="B26" s="5">
        <v>0</v>
      </c>
      <c r="C26" s="12" t="b">
        <v>0</v>
      </c>
      <c r="D26" s="4" t="str">
        <f>IF(C26,MAX(D$4:D25)+1,"")</f>
        <v/>
      </c>
      <c r="E26" s="4" t="str">
        <f t="shared" si="0"/>
        <v/>
      </c>
      <c r="F26" s="4">
        <v>22</v>
      </c>
      <c r="G26" s="4" t="str">
        <f t="shared" si="1"/>
        <v/>
      </c>
    </row>
    <row r="27" spans="1:10" hidden="1" outlineLevel="1" x14ac:dyDescent="0.2">
      <c r="A27" s="13" t="s">
        <v>884</v>
      </c>
      <c r="B27" s="5">
        <v>1</v>
      </c>
      <c r="C27" s="12" t="b">
        <v>0</v>
      </c>
      <c r="D27" s="4" t="str">
        <f>IF(C27,MAX(D$4:D26)+1,"")</f>
        <v/>
      </c>
      <c r="E27" s="4" t="str">
        <f t="shared" si="0"/>
        <v/>
      </c>
      <c r="F27" s="4">
        <v>23</v>
      </c>
      <c r="G27" s="4" t="str">
        <f t="shared" si="1"/>
        <v/>
      </c>
      <c r="J27" s="13"/>
    </row>
    <row r="28" spans="1:10" hidden="1" outlineLevel="1" x14ac:dyDescent="0.2">
      <c r="A28" s="13" t="s">
        <v>885</v>
      </c>
      <c r="B28" s="5">
        <v>0</v>
      </c>
      <c r="C28" s="12" t="b">
        <v>1</v>
      </c>
      <c r="D28" s="4">
        <f>IF(C28,MAX(D$4:D27)+1,"")</f>
        <v>10</v>
      </c>
      <c r="E28" s="4" t="str">
        <f t="shared" si="0"/>
        <v>Portable Hole</v>
      </c>
      <c r="F28" s="4">
        <v>24</v>
      </c>
      <c r="G28" s="4" t="str">
        <f t="shared" si="1"/>
        <v/>
      </c>
      <c r="J28" s="13"/>
    </row>
    <row r="29" spans="1:10" hidden="1" outlineLevel="1" x14ac:dyDescent="0.2">
      <c r="A29" s="13" t="s">
        <v>886</v>
      </c>
      <c r="B29" s="5">
        <v>1</v>
      </c>
      <c r="C29" s="12" t="b">
        <v>1</v>
      </c>
      <c r="D29" s="4">
        <f>IF(C29,MAX(D$4:D28)+1,"")</f>
        <v>11</v>
      </c>
      <c r="E29" s="4" t="str">
        <f t="shared" si="0"/>
        <v>Potion Belt</v>
      </c>
      <c r="F29" s="4">
        <v>25</v>
      </c>
      <c r="G29" s="4" t="str">
        <f t="shared" si="1"/>
        <v/>
      </c>
      <c r="J29" s="13"/>
    </row>
    <row r="30" spans="1:10" hidden="1" outlineLevel="1" x14ac:dyDescent="0.2">
      <c r="A30" s="13" t="s">
        <v>887</v>
      </c>
      <c r="B30" s="5">
        <v>1</v>
      </c>
      <c r="C30" s="12" t="b">
        <v>1</v>
      </c>
      <c r="D30" s="4">
        <f>IF(C30,MAX(D$4:D29)+1,"")</f>
        <v>12</v>
      </c>
      <c r="E30" s="4" t="str">
        <f t="shared" si="0"/>
        <v>Pouch</v>
      </c>
      <c r="F30" s="4">
        <v>26</v>
      </c>
      <c r="G30" s="4" t="str">
        <f t="shared" si="1"/>
        <v/>
      </c>
      <c r="J30" s="13"/>
    </row>
    <row r="31" spans="1:10" hidden="1" outlineLevel="1" x14ac:dyDescent="0.2">
      <c r="A31" s="4" t="s">
        <v>888</v>
      </c>
      <c r="B31" s="5">
        <v>0</v>
      </c>
      <c r="C31" s="12" t="b">
        <v>1</v>
      </c>
      <c r="D31" s="4">
        <f>IF(C31,MAX(D$4:D30)+1,"")</f>
        <v>13</v>
      </c>
      <c r="E31" s="4" t="str">
        <f t="shared" si="0"/>
        <v>Quiver of Ehlonna</v>
      </c>
      <c r="F31" s="4">
        <v>27</v>
      </c>
      <c r="G31" s="4" t="str">
        <f t="shared" si="1"/>
        <v/>
      </c>
      <c r="J31" s="13"/>
    </row>
    <row r="32" spans="1:10" hidden="1" outlineLevel="1" x14ac:dyDescent="0.2">
      <c r="A32" s="13" t="s">
        <v>889</v>
      </c>
      <c r="B32" s="5">
        <v>1</v>
      </c>
      <c r="C32" s="12" t="b">
        <v>0</v>
      </c>
      <c r="D32" s="4" t="str">
        <f>IF(C32,MAX(D$4:D31)+1,"")</f>
        <v/>
      </c>
      <c r="E32" s="4" t="str">
        <f t="shared" si="0"/>
        <v/>
      </c>
      <c r="F32" s="4">
        <v>28</v>
      </c>
      <c r="G32" s="4" t="str">
        <f t="shared" si="1"/>
        <v/>
      </c>
      <c r="J32" s="13"/>
    </row>
    <row r="33" spans="1:10" hidden="1" outlineLevel="1" x14ac:dyDescent="0.2">
      <c r="A33" s="13" t="s">
        <v>890</v>
      </c>
      <c r="B33" s="5">
        <v>1</v>
      </c>
      <c r="C33" s="12" t="b">
        <v>0</v>
      </c>
      <c r="D33" s="4" t="str">
        <f>IF(C33,MAX(D$4:D32)+1,"")</f>
        <v/>
      </c>
      <c r="E33" s="4" t="str">
        <f t="shared" si="0"/>
        <v/>
      </c>
      <c r="F33" s="4">
        <v>29</v>
      </c>
      <c r="G33" s="4" t="str">
        <f t="shared" si="1"/>
        <v/>
      </c>
      <c r="J33" s="13"/>
    </row>
    <row r="34" spans="1:10" hidden="1" outlineLevel="1" x14ac:dyDescent="0.2">
      <c r="A34" s="13" t="s">
        <v>891</v>
      </c>
      <c r="B34" s="5">
        <v>1</v>
      </c>
      <c r="C34" s="12" t="b">
        <v>0</v>
      </c>
      <c r="D34" s="4" t="str">
        <f>IF(C34,MAX(D$4:D33)+1,"")</f>
        <v/>
      </c>
      <c r="E34" s="4" t="str">
        <f t="shared" si="0"/>
        <v/>
      </c>
      <c r="F34" s="4">
        <v>30</v>
      </c>
      <c r="G34" s="4" t="str">
        <f t="shared" si="1"/>
        <v/>
      </c>
      <c r="J34" s="13"/>
    </row>
    <row r="35" spans="1:10" hidden="1" outlineLevel="1" x14ac:dyDescent="0.2">
      <c r="A35" s="13" t="s">
        <v>892</v>
      </c>
      <c r="B35" s="5">
        <v>1</v>
      </c>
      <c r="C35" s="12" t="b">
        <v>0</v>
      </c>
      <c r="D35" s="4" t="str">
        <f>IF(C35,MAX(D$4:D34)+1,"")</f>
        <v/>
      </c>
      <c r="E35" s="4" t="str">
        <f t="shared" si="0"/>
        <v/>
      </c>
      <c r="F35" s="4">
        <v>31</v>
      </c>
      <c r="G35" s="4" t="str">
        <f t="shared" si="1"/>
        <v/>
      </c>
      <c r="J35" s="13"/>
    </row>
    <row r="36" spans="1:10" hidden="1" outlineLevel="1" x14ac:dyDescent="0.2">
      <c r="A36" s="13" t="s">
        <v>893</v>
      </c>
      <c r="B36" s="5">
        <v>1</v>
      </c>
      <c r="C36" s="12" t="b">
        <v>0</v>
      </c>
      <c r="D36" s="4" t="str">
        <f>IF(C36,MAX(D$4:D35)+1,"")</f>
        <v/>
      </c>
      <c r="E36" s="4" t="str">
        <f t="shared" si="0"/>
        <v/>
      </c>
      <c r="F36" s="4">
        <v>32</v>
      </c>
      <c r="G36" s="4" t="str">
        <f t="shared" si="1"/>
        <v/>
      </c>
      <c r="J36" s="13"/>
    </row>
    <row r="37" spans="1:10" hidden="1" outlineLevel="1" x14ac:dyDescent="0.2">
      <c r="A37" s="13" t="s">
        <v>894</v>
      </c>
      <c r="B37" s="5">
        <v>0</v>
      </c>
      <c r="C37" s="12" t="b">
        <v>0</v>
      </c>
      <c r="D37" s="4" t="str">
        <f>IF(C37,MAX(D$4:D36)+1,"")</f>
        <v/>
      </c>
      <c r="E37" s="4" t="str">
        <f t="shared" si="0"/>
        <v/>
      </c>
      <c r="F37" s="4">
        <v>33</v>
      </c>
      <c r="G37" s="4" t="str">
        <f t="shared" si="1"/>
        <v/>
      </c>
    </row>
    <row r="38" spans="1:10" hidden="1" outlineLevel="1" x14ac:dyDescent="0.2">
      <c r="A38" s="13" t="s">
        <v>895</v>
      </c>
      <c r="B38" s="5">
        <v>1</v>
      </c>
      <c r="C38" s="12" t="b">
        <v>1</v>
      </c>
      <c r="D38" s="4">
        <f>IF(C38,MAX(D$4:D37)+1,"")</f>
        <v>14</v>
      </c>
      <c r="E38" s="4" t="str">
        <f t="shared" si="0"/>
        <v>Sack</v>
      </c>
      <c r="F38" s="4">
        <v>34</v>
      </c>
      <c r="G38" s="4" t="str">
        <f t="shared" si="1"/>
        <v/>
      </c>
      <c r="J38" s="13"/>
    </row>
    <row r="39" spans="1:10" hidden="1" outlineLevel="1" x14ac:dyDescent="0.2">
      <c r="A39" s="13" t="s">
        <v>896</v>
      </c>
      <c r="B39" s="5">
        <v>0</v>
      </c>
      <c r="C39" s="12" t="b">
        <v>0</v>
      </c>
      <c r="D39" s="4" t="str">
        <f>IF(C39,MAX(D$4:D38)+1,"")</f>
        <v/>
      </c>
      <c r="E39" s="4" t="str">
        <f t="shared" si="0"/>
        <v/>
      </c>
      <c r="F39" s="4">
        <v>35</v>
      </c>
      <c r="G39" s="4" t="str">
        <f t="shared" si="1"/>
        <v/>
      </c>
      <c r="J39" s="13"/>
    </row>
    <row r="40" spans="1:10" hidden="1" outlineLevel="1" x14ac:dyDescent="0.2">
      <c r="A40" s="13" t="s">
        <v>897</v>
      </c>
      <c r="B40" s="5">
        <v>1</v>
      </c>
      <c r="C40" s="12" t="b">
        <v>1</v>
      </c>
      <c r="D40" s="4">
        <f>IF(C40,MAX(D$4:D39)+1,"")</f>
        <v>15</v>
      </c>
      <c r="E40" s="4" t="str">
        <f t="shared" si="0"/>
        <v>Scroll Organizer</v>
      </c>
      <c r="F40" s="4">
        <v>36</v>
      </c>
      <c r="G40" s="4" t="str">
        <f t="shared" si="1"/>
        <v/>
      </c>
      <c r="J40" s="13"/>
    </row>
    <row r="41" spans="1:10" hidden="1" outlineLevel="1" x14ac:dyDescent="0.2">
      <c r="A41" s="13" t="s">
        <v>898</v>
      </c>
      <c r="B41" s="5">
        <v>0</v>
      </c>
      <c r="C41" s="12" t="b">
        <v>0</v>
      </c>
      <c r="D41" s="4" t="str">
        <f>IF(C41,MAX(D$4:D40)+1,"")</f>
        <v/>
      </c>
      <c r="E41" s="4" t="str">
        <f t="shared" si="0"/>
        <v/>
      </c>
      <c r="F41" s="4">
        <v>37</v>
      </c>
      <c r="G41" s="4" t="str">
        <f t="shared" si="1"/>
        <v/>
      </c>
      <c r="J41" s="13"/>
    </row>
    <row r="42" spans="1:10" hidden="1" outlineLevel="1" x14ac:dyDescent="0.2">
      <c r="A42" s="13" t="s">
        <v>899</v>
      </c>
      <c r="B42" s="5">
        <v>1</v>
      </c>
      <c r="C42" s="12" t="b">
        <v>0</v>
      </c>
      <c r="D42" s="4" t="str">
        <f>IF(C42,MAX(D$4:D41)+1,"")</f>
        <v/>
      </c>
      <c r="E42" s="4" t="str">
        <f t="shared" si="0"/>
        <v/>
      </c>
      <c r="F42" s="4">
        <v>38</v>
      </c>
      <c r="G42" s="4" t="str">
        <f t="shared" si="1"/>
        <v/>
      </c>
      <c r="J42" s="13"/>
    </row>
    <row r="43" spans="1:10" hidden="1" outlineLevel="1" x14ac:dyDescent="0.2">
      <c r="A43" s="13" t="s">
        <v>900</v>
      </c>
      <c r="B43" s="5">
        <v>1</v>
      </c>
      <c r="C43" s="12" t="b">
        <v>0</v>
      </c>
      <c r="D43" s="4" t="str">
        <f>IF(C43,MAX(D$4:D42)+1,"")</f>
        <v/>
      </c>
      <c r="E43" s="4" t="str">
        <f t="shared" si="0"/>
        <v/>
      </c>
      <c r="F43" s="4">
        <v>39</v>
      </c>
      <c r="G43" s="4" t="str">
        <f t="shared" si="1"/>
        <v/>
      </c>
      <c r="J43" s="13"/>
    </row>
    <row r="44" spans="1:10" hidden="1" outlineLevel="1" x14ac:dyDescent="0.2">
      <c r="A44" s="13"/>
      <c r="B44" s="5"/>
      <c r="C44" s="12"/>
      <c r="D44" s="4" t="str">
        <f>IF(C44,MAX(D$4:D43)+1,"")</f>
        <v/>
      </c>
      <c r="E44" s="4" t="str">
        <f t="shared" si="0"/>
        <v/>
      </c>
      <c r="F44" s="4">
        <v>40</v>
      </c>
      <c r="G44" s="4" t="str">
        <f t="shared" si="1"/>
        <v/>
      </c>
      <c r="J44" s="13"/>
    </row>
    <row r="45" spans="1:10" hidden="1" outlineLevel="1" x14ac:dyDescent="0.2">
      <c r="A45" s="13"/>
      <c r="B45" s="5"/>
      <c r="C45" s="12"/>
      <c r="D45" s="4" t="str">
        <f>IF(C45,MAX(D$4:D44)+1,"")</f>
        <v/>
      </c>
      <c r="E45" s="4" t="str">
        <f t="shared" si="0"/>
        <v/>
      </c>
      <c r="F45" s="4">
        <v>41</v>
      </c>
      <c r="G45" s="4" t="str">
        <f t="shared" si="1"/>
        <v/>
      </c>
      <c r="J45" s="13"/>
    </row>
    <row r="46" spans="1:10" hidden="1" outlineLevel="1" x14ac:dyDescent="0.2">
      <c r="A46" s="13"/>
      <c r="B46" s="5"/>
      <c r="C46" s="12"/>
      <c r="D46" s="4" t="str">
        <f>IF(C46,MAX(D$4:D45)+1,"")</f>
        <v/>
      </c>
      <c r="E46" s="4" t="str">
        <f t="shared" si="0"/>
        <v/>
      </c>
      <c r="F46" s="4">
        <v>42</v>
      </c>
      <c r="G46" s="4" t="str">
        <f t="shared" si="1"/>
        <v/>
      </c>
    </row>
    <row r="47" spans="1:10" collapsed="1" x14ac:dyDescent="0.2"/>
    <row r="50" spans="1:10" s="32" customFormat="1" ht="15.5" x14ac:dyDescent="0.25">
      <c r="A50" s="14" t="s">
        <v>901</v>
      </c>
    </row>
    <row r="51" spans="1:10" s="12" customFormat="1" outlineLevel="1" x14ac:dyDescent="0.25">
      <c r="A51" s="33">
        <v>1</v>
      </c>
      <c r="B51" s="33">
        <v>2</v>
      </c>
      <c r="C51" s="33">
        <v>3</v>
      </c>
      <c r="D51" s="33">
        <v>4</v>
      </c>
      <c r="E51" s="33">
        <v>5</v>
      </c>
      <c r="F51" s="33">
        <v>6</v>
      </c>
      <c r="G51" s="33">
        <v>7</v>
      </c>
      <c r="H51" s="33">
        <v>8</v>
      </c>
      <c r="I51" s="33">
        <v>9</v>
      </c>
      <c r="J51" s="33">
        <v>10</v>
      </c>
    </row>
    <row r="52" spans="1:10" s="10" customFormat="1" outlineLevel="1" x14ac:dyDescent="0.2">
      <c r="A52" s="12"/>
      <c r="B52" s="4"/>
      <c r="C52" s="4"/>
      <c r="D52" s="5" t="s">
        <v>1</v>
      </c>
      <c r="E52" s="5" t="s">
        <v>2</v>
      </c>
      <c r="F52" s="6" t="s">
        <v>3</v>
      </c>
      <c r="G52" s="6"/>
      <c r="H52" s="12"/>
      <c r="I52" s="12" t="s">
        <v>19</v>
      </c>
      <c r="J52" s="12"/>
    </row>
    <row r="53" spans="1:10" s="12" customFormat="1" outlineLevel="1" x14ac:dyDescent="0.2">
      <c r="A53" s="16" t="s">
        <v>902</v>
      </c>
      <c r="B53" s="9" t="s">
        <v>13</v>
      </c>
      <c r="C53" s="9" t="s">
        <v>14</v>
      </c>
      <c r="D53" s="9" t="s">
        <v>15</v>
      </c>
      <c r="E53" s="9" t="s">
        <v>16</v>
      </c>
      <c r="F53" s="9" t="s">
        <v>17</v>
      </c>
      <c r="G53" s="10" t="s">
        <v>21</v>
      </c>
      <c r="H53" s="10" t="s">
        <v>18</v>
      </c>
      <c r="I53" s="10" t="s">
        <v>903</v>
      </c>
      <c r="J53" s="10" t="s">
        <v>20</v>
      </c>
    </row>
    <row r="54" spans="1:10" s="12" customFormat="1" ht="11.25" customHeight="1" outlineLevel="1" x14ac:dyDescent="0.25">
      <c r="A54" s="11" t="s">
        <v>904</v>
      </c>
      <c r="B54" s="11" t="s">
        <v>905</v>
      </c>
      <c r="C54" s="11" t="s">
        <v>906</v>
      </c>
      <c r="D54" s="12" t="s">
        <v>37</v>
      </c>
      <c r="E54" s="12" t="s">
        <v>56</v>
      </c>
      <c r="G54" s="13" t="s">
        <v>907</v>
      </c>
      <c r="H54" s="12">
        <v>1</v>
      </c>
      <c r="I54" s="12" t="b">
        <v>0</v>
      </c>
      <c r="J54" s="12">
        <v>10</v>
      </c>
    </row>
    <row r="55" spans="1:10" s="12" customFormat="1" outlineLevel="1" x14ac:dyDescent="0.25">
      <c r="A55" s="11" t="s">
        <v>48</v>
      </c>
      <c r="B55" s="11" t="s">
        <v>908</v>
      </c>
      <c r="C55" s="11"/>
      <c r="G55" s="13"/>
      <c r="H55" s="12">
        <v>1</v>
      </c>
      <c r="I55" s="12" t="b">
        <v>0</v>
      </c>
      <c r="J55" s="12">
        <v>30</v>
      </c>
    </row>
    <row r="56" spans="1:10" s="12" customFormat="1" outlineLevel="1" x14ac:dyDescent="0.25">
      <c r="A56" s="11" t="s">
        <v>909</v>
      </c>
      <c r="B56" s="11" t="s">
        <v>905</v>
      </c>
      <c r="C56" s="11" t="s">
        <v>910</v>
      </c>
      <c r="D56" s="12" t="s">
        <v>37</v>
      </c>
      <c r="E56" s="12" t="s">
        <v>56</v>
      </c>
      <c r="G56" s="13" t="s">
        <v>907</v>
      </c>
      <c r="H56" s="12">
        <v>1</v>
      </c>
      <c r="I56" s="12" t="b">
        <v>0</v>
      </c>
      <c r="J56" s="12">
        <v>20</v>
      </c>
    </row>
    <row r="57" spans="1:10" s="12" customFormat="1" outlineLevel="1" x14ac:dyDescent="0.25">
      <c r="A57" s="11" t="s">
        <v>911</v>
      </c>
      <c r="B57" s="11" t="s">
        <v>912</v>
      </c>
      <c r="C57" s="11" t="s">
        <v>913</v>
      </c>
      <c r="D57" s="12" t="s">
        <v>37</v>
      </c>
      <c r="E57" s="12" t="s">
        <v>56</v>
      </c>
      <c r="G57" s="13" t="s">
        <v>914</v>
      </c>
      <c r="H57" s="12">
        <v>40</v>
      </c>
      <c r="I57" s="12" t="b">
        <v>0</v>
      </c>
      <c r="J57" s="12">
        <v>500</v>
      </c>
    </row>
    <row r="58" spans="1:10" s="12" customFormat="1" outlineLevel="1" x14ac:dyDescent="0.25">
      <c r="A58" s="11" t="s">
        <v>915</v>
      </c>
      <c r="B58" s="11" t="s">
        <v>916</v>
      </c>
      <c r="C58" s="11"/>
      <c r="G58" s="13"/>
      <c r="H58" s="12">
        <v>40</v>
      </c>
      <c r="I58" s="12" t="b">
        <v>1</v>
      </c>
      <c r="J58" s="12">
        <v>40</v>
      </c>
    </row>
    <row r="59" spans="1:10" s="12" customFormat="1" outlineLevel="1" x14ac:dyDescent="0.25">
      <c r="A59" s="11" t="s">
        <v>917</v>
      </c>
      <c r="B59" s="11" t="s">
        <v>916</v>
      </c>
      <c r="C59" s="11"/>
      <c r="G59" s="13"/>
      <c r="H59" s="12">
        <v>5</v>
      </c>
      <c r="I59" s="12" t="b">
        <v>1</v>
      </c>
      <c r="J59" s="12">
        <v>20</v>
      </c>
    </row>
    <row r="60" spans="1:10" s="12" customFormat="1" outlineLevel="1" x14ac:dyDescent="0.25">
      <c r="A60" s="11" t="s">
        <v>918</v>
      </c>
      <c r="B60" s="11"/>
      <c r="C60" s="11"/>
      <c r="G60" s="13"/>
      <c r="H60" s="12">
        <v>0</v>
      </c>
      <c r="I60" s="12" t="b">
        <v>0</v>
      </c>
      <c r="J60" s="12">
        <v>40</v>
      </c>
    </row>
    <row r="61" spans="1:10" s="12" customFormat="1" outlineLevel="1" x14ac:dyDescent="0.25">
      <c r="A61" s="11" t="s">
        <v>919</v>
      </c>
      <c r="B61" s="11"/>
      <c r="C61" s="11"/>
      <c r="G61" s="13"/>
      <c r="H61" s="12">
        <v>0</v>
      </c>
      <c r="I61" s="12" t="b">
        <v>0</v>
      </c>
      <c r="J61" s="12">
        <v>15</v>
      </c>
    </row>
    <row r="62" spans="1:10" s="12" customFormat="1" outlineLevel="1" x14ac:dyDescent="0.25">
      <c r="A62" s="11" t="s">
        <v>920</v>
      </c>
      <c r="B62" s="11"/>
      <c r="C62" s="11"/>
      <c r="G62" s="13"/>
      <c r="H62" s="12">
        <v>0</v>
      </c>
      <c r="I62" s="12" t="b">
        <v>0</v>
      </c>
      <c r="J62" s="12">
        <v>35</v>
      </c>
    </row>
    <row r="63" spans="1:10" s="12" customFormat="1" outlineLevel="1" x14ac:dyDescent="0.25">
      <c r="A63" s="11" t="s">
        <v>921</v>
      </c>
      <c r="B63" s="11"/>
      <c r="C63" s="11"/>
      <c r="G63" s="13"/>
      <c r="H63" s="12">
        <v>0</v>
      </c>
      <c r="I63" s="12" t="b">
        <v>0</v>
      </c>
      <c r="J63" s="12">
        <v>3</v>
      </c>
    </row>
    <row r="64" spans="1:10" s="12" customFormat="1" outlineLevel="1" x14ac:dyDescent="0.25">
      <c r="A64" s="11" t="s">
        <v>922</v>
      </c>
      <c r="B64" s="11"/>
      <c r="C64" s="11"/>
      <c r="G64" s="13"/>
      <c r="H64" s="12">
        <v>0</v>
      </c>
      <c r="I64" s="12" t="b">
        <v>0</v>
      </c>
      <c r="J64" s="12">
        <v>30</v>
      </c>
    </row>
    <row r="65" spans="1:10" s="12" customFormat="1" outlineLevel="1" x14ac:dyDescent="0.25">
      <c r="A65" s="11" t="s">
        <v>923</v>
      </c>
      <c r="B65" s="11" t="s">
        <v>924</v>
      </c>
      <c r="C65" s="11"/>
      <c r="G65" s="13"/>
      <c r="H65" s="12">
        <v>0</v>
      </c>
      <c r="I65" s="12" t="b">
        <v>0</v>
      </c>
      <c r="J65" s="12">
        <v>0</v>
      </c>
    </row>
    <row r="66" spans="1:10" s="12" customFormat="1" outlineLevel="1" x14ac:dyDescent="0.25">
      <c r="A66" s="11" t="s">
        <v>925</v>
      </c>
      <c r="B66" s="11"/>
      <c r="C66" s="11"/>
      <c r="G66" s="13"/>
      <c r="H66" s="12">
        <v>10</v>
      </c>
      <c r="I66" s="12" t="b">
        <v>0</v>
      </c>
      <c r="J66" s="12">
        <v>0.05</v>
      </c>
    </row>
    <row r="67" spans="1:10" s="12" customFormat="1" outlineLevel="1" x14ac:dyDescent="0.25">
      <c r="A67" s="11" t="s">
        <v>926</v>
      </c>
      <c r="B67" s="11" t="s">
        <v>927</v>
      </c>
      <c r="C67" s="11" t="s">
        <v>928</v>
      </c>
      <c r="D67" s="12" t="s">
        <v>37</v>
      </c>
      <c r="E67" s="12" t="s">
        <v>56</v>
      </c>
      <c r="G67" s="13" t="s">
        <v>907</v>
      </c>
      <c r="H67" s="12">
        <v>0.1</v>
      </c>
      <c r="I67" s="12" t="b">
        <v>0</v>
      </c>
      <c r="J67" s="12">
        <v>50</v>
      </c>
    </row>
    <row r="68" spans="1:10" s="12" customFormat="1" outlineLevel="1" x14ac:dyDescent="0.25">
      <c r="A68" s="11" t="s">
        <v>929</v>
      </c>
      <c r="B68" s="11"/>
      <c r="C68" s="11"/>
      <c r="G68" s="13"/>
      <c r="H68" s="12">
        <v>40</v>
      </c>
      <c r="I68" s="12" t="b">
        <v>0</v>
      </c>
      <c r="J68" s="12">
        <v>500</v>
      </c>
    </row>
    <row r="69" spans="1:10" s="12" customFormat="1" outlineLevel="1" x14ac:dyDescent="0.25">
      <c r="A69" s="11" t="s">
        <v>930</v>
      </c>
      <c r="B69" s="11" t="s">
        <v>931</v>
      </c>
      <c r="C69" s="11"/>
      <c r="G69" s="13"/>
      <c r="H69" s="12">
        <v>600</v>
      </c>
      <c r="I69" s="12" t="b">
        <v>0</v>
      </c>
      <c r="J69" s="12">
        <v>10000</v>
      </c>
    </row>
    <row r="70" spans="1:10" s="12" customFormat="1" outlineLevel="1" x14ac:dyDescent="0.25">
      <c r="A70" s="11" t="s">
        <v>932</v>
      </c>
      <c r="B70" s="11"/>
      <c r="C70" s="11" t="s">
        <v>933</v>
      </c>
      <c r="D70" s="12" t="s">
        <v>37</v>
      </c>
      <c r="E70" s="12" t="s">
        <v>56</v>
      </c>
      <c r="G70" s="13" t="s">
        <v>870</v>
      </c>
      <c r="H70" s="12">
        <v>4</v>
      </c>
      <c r="I70" s="12" t="b">
        <v>1</v>
      </c>
      <c r="J70" s="12">
        <v>1</v>
      </c>
    </row>
    <row r="71" spans="1:10" s="12" customFormat="1" outlineLevel="1" x14ac:dyDescent="0.25">
      <c r="A71" s="11" t="s">
        <v>934</v>
      </c>
      <c r="B71" s="11"/>
      <c r="C71" s="11" t="s">
        <v>935</v>
      </c>
      <c r="D71" s="12" t="s">
        <v>37</v>
      </c>
      <c r="E71" s="12" t="s">
        <v>56</v>
      </c>
      <c r="G71" s="13" t="s">
        <v>914</v>
      </c>
      <c r="H71" s="12">
        <v>5</v>
      </c>
      <c r="I71" s="12" t="b">
        <v>0</v>
      </c>
      <c r="J71" s="12">
        <v>5</v>
      </c>
    </row>
    <row r="72" spans="1:10" s="12" customFormat="1" outlineLevel="1" x14ac:dyDescent="0.25">
      <c r="A72" s="11" t="s">
        <v>936</v>
      </c>
      <c r="B72" s="11" t="s">
        <v>937</v>
      </c>
      <c r="C72" s="11" t="s">
        <v>938</v>
      </c>
      <c r="D72" s="12" t="s">
        <v>37</v>
      </c>
      <c r="E72" s="12" t="s">
        <v>56</v>
      </c>
      <c r="G72" s="13" t="s">
        <v>914</v>
      </c>
      <c r="H72" s="12">
        <v>5</v>
      </c>
      <c r="I72" s="12" t="b">
        <v>0</v>
      </c>
      <c r="J72" s="12">
        <v>55</v>
      </c>
    </row>
    <row r="73" spans="1:10" s="12" customFormat="1" outlineLevel="1" x14ac:dyDescent="0.25">
      <c r="A73" s="11" t="s">
        <v>939</v>
      </c>
      <c r="B73" s="11" t="s">
        <v>940</v>
      </c>
      <c r="C73" s="11"/>
      <c r="G73" s="13"/>
      <c r="H73" s="12">
        <v>3</v>
      </c>
      <c r="I73" s="12" t="b">
        <v>1</v>
      </c>
      <c r="J73" s="12">
        <v>45</v>
      </c>
    </row>
    <row r="74" spans="1:10" s="12" customFormat="1" outlineLevel="1" x14ac:dyDescent="0.25">
      <c r="A74" s="11" t="s">
        <v>941</v>
      </c>
      <c r="B74" s="11" t="s">
        <v>940</v>
      </c>
      <c r="C74" s="11"/>
      <c r="G74" s="13"/>
      <c r="H74" s="12">
        <v>3</v>
      </c>
      <c r="I74" s="12" t="b">
        <v>1</v>
      </c>
      <c r="J74" s="12">
        <v>5</v>
      </c>
    </row>
    <row r="75" spans="1:10" s="12" customFormat="1" outlineLevel="1" x14ac:dyDescent="0.25">
      <c r="A75" s="11" t="s">
        <v>942</v>
      </c>
      <c r="B75" s="11" t="s">
        <v>940</v>
      </c>
      <c r="C75" s="11"/>
      <c r="G75" s="13"/>
      <c r="H75" s="12">
        <v>3</v>
      </c>
      <c r="I75" s="12" t="b">
        <v>1</v>
      </c>
      <c r="J75" s="12">
        <v>20</v>
      </c>
    </row>
    <row r="76" spans="1:10" s="12" customFormat="1" outlineLevel="1" x14ac:dyDescent="0.25">
      <c r="A76" s="11" t="s">
        <v>943</v>
      </c>
      <c r="B76" s="11" t="s">
        <v>940</v>
      </c>
      <c r="C76" s="11"/>
      <c r="G76" s="13"/>
      <c r="H76" s="12">
        <v>3</v>
      </c>
      <c r="I76" s="12" t="b">
        <v>1</v>
      </c>
      <c r="J76" s="12">
        <v>50</v>
      </c>
    </row>
    <row r="77" spans="1:10" s="12" customFormat="1" outlineLevel="1" x14ac:dyDescent="0.25">
      <c r="A77" s="11" t="s">
        <v>863</v>
      </c>
      <c r="B77" s="11" t="s">
        <v>944</v>
      </c>
      <c r="C77" s="11"/>
      <c r="D77" s="12" t="s">
        <v>37</v>
      </c>
      <c r="E77" s="12" t="s">
        <v>56</v>
      </c>
      <c r="G77" s="13" t="s">
        <v>945</v>
      </c>
      <c r="H77" s="12">
        <v>2</v>
      </c>
      <c r="I77" s="12" t="b">
        <v>1</v>
      </c>
      <c r="J77" s="12">
        <v>2</v>
      </c>
    </row>
    <row r="78" spans="1:10" s="12" customFormat="1" outlineLevel="1" x14ac:dyDescent="0.25">
      <c r="A78" s="11" t="s">
        <v>865</v>
      </c>
      <c r="B78" s="11" t="s">
        <v>946</v>
      </c>
      <c r="C78" s="11"/>
      <c r="G78" s="13"/>
      <c r="H78" s="12">
        <v>0.5</v>
      </c>
      <c r="I78" s="12" t="b">
        <v>0</v>
      </c>
      <c r="J78" s="12">
        <v>0.5</v>
      </c>
    </row>
    <row r="79" spans="1:10" s="12" customFormat="1" outlineLevel="1" x14ac:dyDescent="0.25">
      <c r="A79" s="11" t="s">
        <v>947</v>
      </c>
      <c r="B79" s="11" t="s">
        <v>948</v>
      </c>
      <c r="C79" s="11"/>
      <c r="G79" s="13"/>
      <c r="H79" s="12">
        <v>0.5</v>
      </c>
      <c r="I79" s="12" t="b">
        <v>0</v>
      </c>
      <c r="J79" s="12">
        <v>5</v>
      </c>
    </row>
    <row r="80" spans="1:10" s="12" customFormat="1" outlineLevel="1" x14ac:dyDescent="0.25">
      <c r="A80" s="11" t="s">
        <v>949</v>
      </c>
      <c r="B80" s="11" t="s">
        <v>950</v>
      </c>
      <c r="C80" s="11"/>
      <c r="D80" s="12" t="s">
        <v>37</v>
      </c>
      <c r="E80" s="12" t="s">
        <v>56</v>
      </c>
      <c r="G80" s="13" t="s">
        <v>945</v>
      </c>
      <c r="H80" s="12">
        <v>30</v>
      </c>
      <c r="I80" s="12" t="b">
        <v>0</v>
      </c>
      <c r="J80" s="12">
        <v>2</v>
      </c>
    </row>
    <row r="81" spans="1:10" s="12" customFormat="1" outlineLevel="1" x14ac:dyDescent="0.25">
      <c r="A81" s="11" t="s">
        <v>951</v>
      </c>
      <c r="B81" s="11" t="s">
        <v>952</v>
      </c>
      <c r="C81" s="11"/>
      <c r="D81" s="12" t="s">
        <v>37</v>
      </c>
      <c r="E81" s="12" t="s">
        <v>56</v>
      </c>
      <c r="G81" s="13" t="s">
        <v>945</v>
      </c>
      <c r="H81" s="12">
        <v>1</v>
      </c>
      <c r="I81" s="12" t="b">
        <v>0</v>
      </c>
      <c r="J81" s="12">
        <v>0.4</v>
      </c>
    </row>
    <row r="82" spans="1:10" s="12" customFormat="1" outlineLevel="1" x14ac:dyDescent="0.25">
      <c r="A82" s="11" t="s">
        <v>953</v>
      </c>
      <c r="B82" s="11"/>
      <c r="C82" s="11"/>
      <c r="D82" s="12" t="s">
        <v>37</v>
      </c>
      <c r="E82" s="12" t="s">
        <v>56</v>
      </c>
      <c r="G82" s="13" t="s">
        <v>945</v>
      </c>
      <c r="H82" s="12">
        <v>5</v>
      </c>
      <c r="I82" s="12" t="b">
        <v>1</v>
      </c>
      <c r="J82" s="12">
        <v>0.1</v>
      </c>
    </row>
    <row r="83" spans="1:10" s="12" customFormat="1" outlineLevel="1" x14ac:dyDescent="0.25">
      <c r="A83" s="11" t="s">
        <v>954</v>
      </c>
      <c r="B83" s="11"/>
      <c r="C83" s="11"/>
      <c r="D83" s="12" t="s">
        <v>37</v>
      </c>
      <c r="E83" s="12" t="s">
        <v>56</v>
      </c>
      <c r="G83" s="13" t="s">
        <v>945</v>
      </c>
      <c r="H83" s="12">
        <v>0</v>
      </c>
      <c r="I83" s="12" t="b">
        <v>0</v>
      </c>
      <c r="J83" s="12">
        <v>1</v>
      </c>
    </row>
    <row r="84" spans="1:10" s="12" customFormat="1" outlineLevel="1" x14ac:dyDescent="0.25">
      <c r="A84" s="11" t="s">
        <v>955</v>
      </c>
      <c r="B84" s="11"/>
      <c r="C84" s="11"/>
      <c r="G84" s="13"/>
      <c r="H84" s="12">
        <v>3</v>
      </c>
      <c r="I84" s="12" t="b">
        <v>0</v>
      </c>
    </row>
    <row r="85" spans="1:10" s="12" customFormat="1" outlineLevel="1" x14ac:dyDescent="0.25">
      <c r="A85" s="11" t="s">
        <v>866</v>
      </c>
      <c r="B85" s="11"/>
      <c r="C85" s="11"/>
      <c r="G85" s="13"/>
      <c r="H85" s="12">
        <v>1</v>
      </c>
      <c r="I85" s="12" t="b">
        <v>1</v>
      </c>
      <c r="J85" s="12">
        <v>0</v>
      </c>
    </row>
    <row r="86" spans="1:10" s="12" customFormat="1" outlineLevel="1" x14ac:dyDescent="0.25">
      <c r="A86" s="11" t="s">
        <v>956</v>
      </c>
      <c r="B86" s="11"/>
      <c r="C86" s="11"/>
      <c r="G86" s="13"/>
      <c r="H86" s="12">
        <v>1</v>
      </c>
      <c r="I86" s="12" t="b">
        <v>0</v>
      </c>
      <c r="J86" s="12">
        <v>2</v>
      </c>
    </row>
    <row r="87" spans="1:10" s="12" customFormat="1" outlineLevel="1" x14ac:dyDescent="0.25">
      <c r="A87" s="11" t="s">
        <v>957</v>
      </c>
      <c r="B87" s="11"/>
      <c r="C87" s="11"/>
      <c r="D87" s="12" t="s">
        <v>37</v>
      </c>
      <c r="E87" s="12" t="s">
        <v>56</v>
      </c>
      <c r="G87" s="13" t="s">
        <v>945</v>
      </c>
      <c r="H87" s="12">
        <v>3</v>
      </c>
      <c r="I87" s="12" t="b">
        <v>1</v>
      </c>
      <c r="J87" s="12">
        <v>0.5</v>
      </c>
    </row>
    <row r="88" spans="1:10" s="12" customFormat="1" outlineLevel="1" x14ac:dyDescent="0.25">
      <c r="A88" s="11" t="s">
        <v>958</v>
      </c>
      <c r="B88" s="11"/>
      <c r="C88" s="11"/>
      <c r="D88" s="12" t="s">
        <v>37</v>
      </c>
      <c r="E88" s="12" t="s">
        <v>56</v>
      </c>
      <c r="G88" s="13" t="s">
        <v>945</v>
      </c>
      <c r="H88" s="12">
        <v>5</v>
      </c>
      <c r="I88" s="12" t="b">
        <v>0</v>
      </c>
      <c r="J88" s="12">
        <v>5</v>
      </c>
    </row>
    <row r="89" spans="1:10" s="12" customFormat="1" outlineLevel="1" x14ac:dyDescent="0.25">
      <c r="A89" s="11" t="s">
        <v>959</v>
      </c>
      <c r="B89" s="11"/>
      <c r="C89" s="11"/>
      <c r="G89" s="13"/>
      <c r="H89" s="12">
        <v>3</v>
      </c>
      <c r="I89" s="12" t="b">
        <v>0</v>
      </c>
      <c r="J89" s="12">
        <v>15</v>
      </c>
    </row>
    <row r="90" spans="1:10" s="12" customFormat="1" outlineLevel="1" x14ac:dyDescent="0.25">
      <c r="A90" s="11" t="s">
        <v>960</v>
      </c>
      <c r="B90" s="11"/>
      <c r="C90" s="11"/>
      <c r="G90" s="13"/>
      <c r="H90" s="12">
        <v>20</v>
      </c>
      <c r="I90" s="12" t="b">
        <v>0</v>
      </c>
    </row>
    <row r="91" spans="1:10" s="12" customFormat="1" outlineLevel="1" x14ac:dyDescent="0.25">
      <c r="A91" s="11" t="s">
        <v>961</v>
      </c>
      <c r="B91" s="11"/>
      <c r="C91" s="11"/>
      <c r="D91" s="12" t="s">
        <v>37</v>
      </c>
      <c r="E91" s="12" t="s">
        <v>56</v>
      </c>
      <c r="G91" s="13" t="s">
        <v>945</v>
      </c>
      <c r="H91" s="12">
        <v>0</v>
      </c>
      <c r="I91" s="12" t="b">
        <v>0</v>
      </c>
      <c r="J91" s="12">
        <v>2</v>
      </c>
    </row>
    <row r="92" spans="1:10" s="12" customFormat="1" outlineLevel="1" x14ac:dyDescent="0.25">
      <c r="A92" s="11" t="s">
        <v>625</v>
      </c>
      <c r="B92" s="11"/>
      <c r="C92" s="11"/>
      <c r="G92" s="13"/>
      <c r="H92" s="12">
        <v>1</v>
      </c>
      <c r="I92" s="12" t="b">
        <v>1</v>
      </c>
      <c r="J92" s="12">
        <v>0</v>
      </c>
    </row>
    <row r="93" spans="1:10" s="12" customFormat="1" outlineLevel="1" x14ac:dyDescent="0.25">
      <c r="A93" s="11" t="s">
        <v>962</v>
      </c>
      <c r="B93" s="11"/>
      <c r="C93" s="11"/>
      <c r="G93" s="13"/>
      <c r="H93" s="12">
        <v>5</v>
      </c>
      <c r="I93" s="12" t="b">
        <v>0</v>
      </c>
      <c r="J93" s="12">
        <v>4</v>
      </c>
    </row>
    <row r="94" spans="1:10" s="12" customFormat="1" outlineLevel="1" x14ac:dyDescent="0.25">
      <c r="A94" s="11" t="s">
        <v>963</v>
      </c>
      <c r="B94" s="11"/>
      <c r="C94" s="11"/>
      <c r="G94" s="13"/>
      <c r="H94" s="12">
        <v>6</v>
      </c>
      <c r="I94" s="12" t="b">
        <v>0</v>
      </c>
      <c r="J94" s="12">
        <v>15</v>
      </c>
    </row>
    <row r="95" spans="1:10" s="12" customFormat="1" outlineLevel="1" x14ac:dyDescent="0.25">
      <c r="A95" s="11" t="s">
        <v>964</v>
      </c>
      <c r="B95" s="11"/>
      <c r="C95" s="11"/>
      <c r="G95" s="13"/>
      <c r="H95" s="12">
        <v>75</v>
      </c>
      <c r="I95" s="12" t="b">
        <v>0</v>
      </c>
      <c r="J95" s="12">
        <v>30</v>
      </c>
    </row>
    <row r="96" spans="1:10" s="12" customFormat="1" outlineLevel="1" x14ac:dyDescent="0.25">
      <c r="A96" s="11" t="s">
        <v>965</v>
      </c>
      <c r="B96" s="11"/>
      <c r="C96" s="11"/>
      <c r="G96" s="13"/>
      <c r="H96" s="12">
        <v>160</v>
      </c>
      <c r="I96" s="12" t="b">
        <v>0</v>
      </c>
      <c r="J96" s="12">
        <v>110</v>
      </c>
    </row>
    <row r="97" spans="1:10" s="12" customFormat="1" outlineLevel="1" x14ac:dyDescent="0.25">
      <c r="A97" s="11" t="s">
        <v>966</v>
      </c>
      <c r="B97" s="11"/>
      <c r="C97" s="11"/>
      <c r="G97" s="13"/>
      <c r="H97" s="12">
        <v>80</v>
      </c>
      <c r="I97" s="12" t="b">
        <v>0</v>
      </c>
      <c r="J97" s="12">
        <v>70</v>
      </c>
    </row>
    <row r="98" spans="1:10" s="12" customFormat="1" outlineLevel="1" x14ac:dyDescent="0.25">
      <c r="A98" s="11" t="s">
        <v>967</v>
      </c>
      <c r="B98" s="11"/>
      <c r="C98" s="11"/>
      <c r="G98" s="13"/>
      <c r="H98" s="12">
        <v>25</v>
      </c>
      <c r="I98" s="12" t="b">
        <v>0</v>
      </c>
      <c r="J98" s="12">
        <v>17</v>
      </c>
    </row>
    <row r="99" spans="1:10" s="12" customFormat="1" outlineLevel="1" x14ac:dyDescent="0.25">
      <c r="A99" s="11" t="s">
        <v>968</v>
      </c>
      <c r="B99" s="11"/>
      <c r="C99" s="11"/>
      <c r="G99" s="13"/>
      <c r="H99" s="12">
        <v>60</v>
      </c>
      <c r="I99" s="12" t="b">
        <v>0</v>
      </c>
      <c r="J99" s="12">
        <v>70</v>
      </c>
    </row>
    <row r="100" spans="1:10" s="12" customFormat="1" outlineLevel="1" x14ac:dyDescent="0.25">
      <c r="A100" s="11" t="s">
        <v>969</v>
      </c>
      <c r="B100" s="11"/>
      <c r="C100" s="11"/>
      <c r="G100" s="13"/>
      <c r="H100" s="12">
        <v>30</v>
      </c>
      <c r="I100" s="12" t="b">
        <v>0</v>
      </c>
      <c r="J100" s="12">
        <v>30</v>
      </c>
    </row>
    <row r="101" spans="1:10" s="12" customFormat="1" outlineLevel="1" x14ac:dyDescent="0.25">
      <c r="A101" s="11" t="s">
        <v>970</v>
      </c>
      <c r="B101" s="11" t="s">
        <v>971</v>
      </c>
      <c r="C101" s="11"/>
      <c r="D101" s="12" t="s">
        <v>37</v>
      </c>
      <c r="E101" s="12" t="s">
        <v>56</v>
      </c>
      <c r="G101" s="13" t="s">
        <v>945</v>
      </c>
      <c r="H101" s="12">
        <v>2</v>
      </c>
      <c r="I101" s="12" t="b">
        <v>0</v>
      </c>
      <c r="J101" s="12">
        <v>0.5</v>
      </c>
    </row>
    <row r="102" spans="1:10" s="12" customFormat="1" ht="11.25" customHeight="1" outlineLevel="1" x14ac:dyDescent="0.25">
      <c r="A102" s="11" t="s">
        <v>972</v>
      </c>
      <c r="B102" s="11" t="s">
        <v>973</v>
      </c>
      <c r="C102" s="11" t="s">
        <v>974</v>
      </c>
      <c r="D102" s="12" t="s">
        <v>37</v>
      </c>
      <c r="E102" s="12" t="s">
        <v>56</v>
      </c>
      <c r="G102" s="13" t="s">
        <v>945</v>
      </c>
      <c r="H102" s="12">
        <v>2</v>
      </c>
      <c r="I102" s="12" t="b">
        <v>0</v>
      </c>
      <c r="J102" s="12">
        <v>1</v>
      </c>
    </row>
    <row r="103" spans="1:10" s="12" customFormat="1" outlineLevel="1" x14ac:dyDescent="0.25">
      <c r="A103" s="11" t="s">
        <v>975</v>
      </c>
      <c r="B103" s="11" t="s">
        <v>976</v>
      </c>
      <c r="C103" s="11"/>
      <c r="G103" s="13"/>
      <c r="H103" s="12">
        <v>6</v>
      </c>
      <c r="I103" s="12" t="b">
        <v>0</v>
      </c>
      <c r="J103" s="12">
        <v>45</v>
      </c>
    </row>
    <row r="104" spans="1:10" s="12" customFormat="1" outlineLevel="1" x14ac:dyDescent="0.25">
      <c r="A104" s="11" t="s">
        <v>977</v>
      </c>
      <c r="B104" s="11" t="s">
        <v>976</v>
      </c>
      <c r="C104" s="11"/>
      <c r="G104" s="13"/>
      <c r="H104" s="12">
        <v>3</v>
      </c>
      <c r="I104" s="12" t="b">
        <v>0</v>
      </c>
      <c r="J104" s="12">
        <v>25</v>
      </c>
    </row>
    <row r="105" spans="1:10" s="12" customFormat="1" outlineLevel="1" x14ac:dyDescent="0.25">
      <c r="A105" s="11" t="s">
        <v>978</v>
      </c>
      <c r="B105" s="11" t="s">
        <v>979</v>
      </c>
      <c r="C105" s="11"/>
      <c r="G105" s="13"/>
      <c r="H105" s="12">
        <v>2</v>
      </c>
      <c r="I105" s="12" t="b">
        <v>0</v>
      </c>
      <c r="J105" s="12">
        <v>35</v>
      </c>
    </row>
    <row r="106" spans="1:10" s="12" customFormat="1" outlineLevel="1" x14ac:dyDescent="0.25">
      <c r="A106" s="11" t="s">
        <v>980</v>
      </c>
      <c r="B106" s="11" t="s">
        <v>979</v>
      </c>
      <c r="C106" s="11"/>
      <c r="G106" s="13"/>
      <c r="H106" s="12">
        <v>1</v>
      </c>
      <c r="I106" s="12" t="b">
        <v>0</v>
      </c>
      <c r="J106" s="12">
        <v>20</v>
      </c>
    </row>
    <row r="107" spans="1:10" s="12" customFormat="1" outlineLevel="1" x14ac:dyDescent="0.25">
      <c r="A107" s="11" t="s">
        <v>981</v>
      </c>
      <c r="B107" s="11" t="s">
        <v>982</v>
      </c>
      <c r="C107" s="11" t="s">
        <v>983</v>
      </c>
      <c r="D107" s="12" t="s">
        <v>37</v>
      </c>
      <c r="E107" s="12" t="s">
        <v>56</v>
      </c>
      <c r="G107" s="13" t="s">
        <v>945</v>
      </c>
      <c r="H107" s="12">
        <v>0</v>
      </c>
      <c r="I107" s="12" t="b">
        <v>0</v>
      </c>
      <c r="J107" s="12">
        <v>0.01</v>
      </c>
    </row>
    <row r="108" spans="1:10" s="12" customFormat="1" outlineLevel="1" x14ac:dyDescent="0.25">
      <c r="A108" s="11" t="s">
        <v>984</v>
      </c>
      <c r="B108" s="11" t="s">
        <v>985</v>
      </c>
      <c r="C108" s="11"/>
      <c r="G108" s="13"/>
      <c r="H108" s="12">
        <v>0.25</v>
      </c>
      <c r="I108" s="12" t="b">
        <v>0</v>
      </c>
      <c r="J108" s="12">
        <v>0.5</v>
      </c>
    </row>
    <row r="109" spans="1:10" s="12" customFormat="1" outlineLevel="1" x14ac:dyDescent="0.25">
      <c r="A109" s="11" t="s">
        <v>986</v>
      </c>
      <c r="B109" s="11"/>
      <c r="C109" s="11"/>
      <c r="G109" s="13"/>
      <c r="H109" s="12">
        <v>0.5</v>
      </c>
      <c r="I109" s="12" t="b">
        <v>0</v>
      </c>
      <c r="J109" s="12">
        <v>1</v>
      </c>
    </row>
    <row r="110" spans="1:10" s="12" customFormat="1" outlineLevel="1" x14ac:dyDescent="0.25">
      <c r="A110" s="11" t="s">
        <v>987</v>
      </c>
      <c r="B110" s="11"/>
      <c r="C110" s="11"/>
      <c r="G110" s="13"/>
      <c r="H110" s="12">
        <v>0.25</v>
      </c>
      <c r="I110" s="12" t="b">
        <v>0</v>
      </c>
      <c r="J110" s="12">
        <v>1</v>
      </c>
    </row>
    <row r="111" spans="1:10" s="12" customFormat="1" outlineLevel="1" x14ac:dyDescent="0.25">
      <c r="A111" s="11" t="s">
        <v>988</v>
      </c>
      <c r="B111" s="11" t="s">
        <v>989</v>
      </c>
      <c r="C111" s="11"/>
      <c r="G111" s="13"/>
      <c r="H111" s="12">
        <v>0.5</v>
      </c>
      <c r="I111" s="12" t="b">
        <v>0</v>
      </c>
      <c r="J111" s="12">
        <v>10</v>
      </c>
    </row>
    <row r="112" spans="1:10" s="12" customFormat="1" outlineLevel="1" x14ac:dyDescent="0.25">
      <c r="A112" s="11" t="s">
        <v>990</v>
      </c>
      <c r="B112" s="11"/>
      <c r="C112" s="11"/>
      <c r="G112" s="13"/>
      <c r="H112" s="12">
        <v>2</v>
      </c>
      <c r="I112" s="12" t="b">
        <v>0</v>
      </c>
      <c r="J112" s="12">
        <v>20</v>
      </c>
    </row>
    <row r="113" spans="1:10" s="12" customFormat="1" outlineLevel="1" x14ac:dyDescent="0.25">
      <c r="A113" s="11" t="s">
        <v>991</v>
      </c>
      <c r="B113" s="11"/>
      <c r="C113" s="11"/>
      <c r="G113" s="13"/>
      <c r="H113" s="12">
        <v>1</v>
      </c>
      <c r="I113" s="12" t="b">
        <v>0</v>
      </c>
      <c r="J113" s="12">
        <v>3</v>
      </c>
    </row>
    <row r="114" spans="1:10" s="12" customFormat="1" outlineLevel="1" x14ac:dyDescent="0.25">
      <c r="A114" s="11" t="s">
        <v>992</v>
      </c>
      <c r="B114" s="11"/>
      <c r="C114" s="11"/>
      <c r="G114" s="13"/>
      <c r="H114" s="12">
        <v>0.5</v>
      </c>
      <c r="I114" s="12" t="b">
        <v>0</v>
      </c>
      <c r="J114" s="12">
        <v>0.5</v>
      </c>
    </row>
    <row r="115" spans="1:10" s="12" customFormat="1" outlineLevel="1" x14ac:dyDescent="0.25">
      <c r="A115" s="11" t="s">
        <v>993</v>
      </c>
      <c r="B115" s="11"/>
      <c r="C115" s="11"/>
      <c r="G115" s="13"/>
      <c r="H115" s="12">
        <v>1</v>
      </c>
      <c r="I115" s="12" t="b">
        <v>0</v>
      </c>
      <c r="J115" s="12">
        <v>12</v>
      </c>
    </row>
    <row r="116" spans="1:10" s="12" customFormat="1" outlineLevel="1" x14ac:dyDescent="0.25">
      <c r="A116" s="11" t="s">
        <v>994</v>
      </c>
      <c r="B116" s="11"/>
      <c r="C116" s="11"/>
      <c r="D116" s="12" t="s">
        <v>37</v>
      </c>
      <c r="E116" s="12" t="s">
        <v>56</v>
      </c>
      <c r="G116" s="13" t="s">
        <v>945</v>
      </c>
      <c r="H116" s="12">
        <v>1</v>
      </c>
      <c r="I116" s="12" t="b">
        <v>0</v>
      </c>
      <c r="J116" s="12">
        <v>0.1</v>
      </c>
    </row>
    <row r="117" spans="1:10" s="12" customFormat="1" outlineLevel="1" x14ac:dyDescent="0.25">
      <c r="A117" s="11" t="s">
        <v>995</v>
      </c>
      <c r="B117" s="11"/>
      <c r="C117" s="11" t="s">
        <v>996</v>
      </c>
      <c r="D117" s="12" t="s">
        <v>37</v>
      </c>
      <c r="E117" s="12" t="s">
        <v>56</v>
      </c>
      <c r="G117" s="13" t="s">
        <v>997</v>
      </c>
      <c r="I117" s="12" t="b">
        <v>0</v>
      </c>
    </row>
    <row r="118" spans="1:10" s="12" customFormat="1" outlineLevel="1" x14ac:dyDescent="0.25">
      <c r="A118" s="11" t="s">
        <v>869</v>
      </c>
      <c r="B118" s="11" t="s">
        <v>998</v>
      </c>
      <c r="C118" s="11" t="s">
        <v>999</v>
      </c>
      <c r="D118" s="12" t="s">
        <v>37</v>
      </c>
      <c r="E118" s="12" t="s">
        <v>56</v>
      </c>
      <c r="G118" s="13" t="s">
        <v>997</v>
      </c>
      <c r="H118" s="12">
        <v>200</v>
      </c>
      <c r="I118" s="12" t="b">
        <v>0</v>
      </c>
      <c r="J118" s="12">
        <v>15</v>
      </c>
    </row>
    <row r="119" spans="1:10" s="12" customFormat="1" outlineLevel="1" x14ac:dyDescent="0.25">
      <c r="A119" s="11" t="s">
        <v>1000</v>
      </c>
      <c r="B119" s="11"/>
      <c r="C119" s="11"/>
      <c r="D119" s="12" t="s">
        <v>37</v>
      </c>
      <c r="E119" s="12" t="s">
        <v>56</v>
      </c>
      <c r="G119" s="13" t="s">
        <v>945</v>
      </c>
      <c r="H119" s="12">
        <v>0.5</v>
      </c>
      <c r="I119" s="12" t="b">
        <v>0</v>
      </c>
      <c r="J119" s="12">
        <v>1</v>
      </c>
    </row>
    <row r="120" spans="1:10" s="12" customFormat="1" outlineLevel="1" x14ac:dyDescent="0.25">
      <c r="A120" s="11" t="s">
        <v>1001</v>
      </c>
      <c r="B120" s="11" t="s">
        <v>1002</v>
      </c>
      <c r="C120" s="11"/>
      <c r="G120" s="13"/>
      <c r="I120" s="12" t="b">
        <v>0</v>
      </c>
      <c r="J120" s="12">
        <v>500000</v>
      </c>
    </row>
    <row r="121" spans="1:10" s="12" customFormat="1" outlineLevel="1" x14ac:dyDescent="0.25">
      <c r="A121" s="11" t="s">
        <v>1003</v>
      </c>
      <c r="B121" s="11"/>
      <c r="C121" s="11"/>
      <c r="G121" s="13"/>
      <c r="H121" s="12">
        <v>1</v>
      </c>
      <c r="I121" s="12" t="b">
        <v>0</v>
      </c>
      <c r="J121" s="12">
        <v>1</v>
      </c>
    </row>
    <row r="122" spans="1:10" s="12" customFormat="1" outlineLevel="1" x14ac:dyDescent="0.25">
      <c r="A122" s="11" t="s">
        <v>1004</v>
      </c>
      <c r="B122" s="11"/>
      <c r="C122" s="11"/>
      <c r="G122" s="13"/>
      <c r="H122" s="12">
        <v>4</v>
      </c>
      <c r="I122" s="12" t="b">
        <v>0</v>
      </c>
      <c r="J122" s="12">
        <v>5</v>
      </c>
    </row>
    <row r="123" spans="1:10" s="12" customFormat="1" outlineLevel="1" x14ac:dyDescent="0.25">
      <c r="A123" s="11" t="s">
        <v>1005</v>
      </c>
      <c r="B123" s="11"/>
      <c r="C123" s="11"/>
      <c r="G123" s="13"/>
      <c r="H123" s="12">
        <v>2</v>
      </c>
      <c r="I123" s="12" t="b">
        <v>0</v>
      </c>
      <c r="J123" s="12">
        <v>3</v>
      </c>
    </row>
    <row r="124" spans="1:10" s="12" customFormat="1" outlineLevel="1" x14ac:dyDescent="0.25">
      <c r="A124" s="11" t="s">
        <v>1006</v>
      </c>
      <c r="B124" s="11" t="s">
        <v>1007</v>
      </c>
      <c r="C124" s="11" t="s">
        <v>1008</v>
      </c>
      <c r="D124" s="12" t="s">
        <v>37</v>
      </c>
      <c r="E124" s="12" t="s">
        <v>56</v>
      </c>
      <c r="G124" s="13" t="s">
        <v>945</v>
      </c>
      <c r="H124" s="12">
        <v>2</v>
      </c>
      <c r="I124" s="12" t="b">
        <v>0</v>
      </c>
      <c r="J124" s="12">
        <v>30</v>
      </c>
    </row>
    <row r="125" spans="1:10" s="12" customFormat="1" outlineLevel="1" x14ac:dyDescent="0.25">
      <c r="A125" s="11" t="s">
        <v>1009</v>
      </c>
      <c r="B125" s="11"/>
      <c r="C125" s="11"/>
      <c r="D125" s="12" t="s">
        <v>37</v>
      </c>
      <c r="E125" s="12" t="s">
        <v>56</v>
      </c>
      <c r="G125" s="13" t="s">
        <v>945</v>
      </c>
      <c r="H125" s="12">
        <v>0</v>
      </c>
      <c r="I125" s="12" t="b">
        <v>0</v>
      </c>
      <c r="J125" s="12">
        <v>0.01</v>
      </c>
    </row>
    <row r="126" spans="1:10" s="12" customFormat="1" outlineLevel="1" x14ac:dyDescent="0.25">
      <c r="A126" s="11" t="s">
        <v>1010</v>
      </c>
      <c r="B126" s="11"/>
      <c r="C126" s="11"/>
      <c r="G126" s="13"/>
      <c r="H126" s="12">
        <v>4</v>
      </c>
      <c r="I126" s="12" t="b">
        <v>0</v>
      </c>
      <c r="J126" s="12">
        <v>2</v>
      </c>
    </row>
    <row r="127" spans="1:10" s="12" customFormat="1" outlineLevel="1" x14ac:dyDescent="0.25">
      <c r="A127" s="11" t="s">
        <v>1011</v>
      </c>
      <c r="B127" s="11"/>
      <c r="C127" s="11"/>
      <c r="G127" s="13"/>
      <c r="H127" s="12">
        <v>7</v>
      </c>
      <c r="I127" s="12" t="b">
        <v>0</v>
      </c>
      <c r="J127" s="12">
        <v>25</v>
      </c>
    </row>
    <row r="128" spans="1:10" s="12" customFormat="1" outlineLevel="1" x14ac:dyDescent="0.25">
      <c r="A128" s="11" t="s">
        <v>1012</v>
      </c>
      <c r="B128" s="11" t="s">
        <v>952</v>
      </c>
      <c r="C128" s="11"/>
      <c r="D128" s="12" t="s">
        <v>37</v>
      </c>
      <c r="E128" s="12" t="s">
        <v>56</v>
      </c>
      <c r="G128" s="13" t="s">
        <v>945</v>
      </c>
      <c r="H128" s="12">
        <v>25</v>
      </c>
      <c r="I128" s="12" t="b">
        <v>0</v>
      </c>
      <c r="J128" s="12">
        <v>2</v>
      </c>
    </row>
    <row r="129" spans="1:10" s="12" customFormat="1" outlineLevel="1" x14ac:dyDescent="0.25">
      <c r="A129" s="11" t="s">
        <v>1013</v>
      </c>
      <c r="B129" s="11" t="s">
        <v>1014</v>
      </c>
      <c r="C129" s="11" t="s">
        <v>1015</v>
      </c>
      <c r="D129" s="12" t="s">
        <v>37</v>
      </c>
      <c r="E129" s="12" t="s">
        <v>56</v>
      </c>
      <c r="G129" s="13" t="s">
        <v>870</v>
      </c>
      <c r="H129" s="12">
        <v>6</v>
      </c>
      <c r="I129" s="12" t="b">
        <v>1</v>
      </c>
      <c r="J129" s="12">
        <v>5</v>
      </c>
    </row>
    <row r="130" spans="1:10" s="12" customFormat="1" outlineLevel="1" x14ac:dyDescent="0.25">
      <c r="A130" s="11" t="s">
        <v>1016</v>
      </c>
      <c r="B130" s="11" t="s">
        <v>1017</v>
      </c>
      <c r="C130" s="11" t="s">
        <v>1018</v>
      </c>
      <c r="D130" s="12" t="s">
        <v>37</v>
      </c>
      <c r="E130" s="12" t="s">
        <v>56</v>
      </c>
      <c r="G130" s="13" t="s">
        <v>914</v>
      </c>
      <c r="H130" s="12">
        <v>5</v>
      </c>
      <c r="I130" s="12" t="b">
        <v>1</v>
      </c>
      <c r="J130" s="12">
        <v>80</v>
      </c>
    </row>
    <row r="131" spans="1:10" s="12" customFormat="1" outlineLevel="1" x14ac:dyDescent="0.25">
      <c r="A131" s="11" t="s">
        <v>1019</v>
      </c>
      <c r="B131" s="11"/>
      <c r="C131" s="11"/>
      <c r="G131" s="13"/>
      <c r="H131" s="12">
        <f>1/50</f>
        <v>0.02</v>
      </c>
      <c r="I131" s="12" t="b">
        <v>0</v>
      </c>
      <c r="J131" s="12">
        <v>0.01</v>
      </c>
    </row>
    <row r="132" spans="1:10" s="12" customFormat="1" outlineLevel="1" x14ac:dyDescent="0.25">
      <c r="A132" s="11" t="s">
        <v>1020</v>
      </c>
      <c r="B132" s="11"/>
      <c r="C132" s="11"/>
      <c r="G132" s="13"/>
      <c r="H132" s="12">
        <f>1/50</f>
        <v>0.02</v>
      </c>
      <c r="I132" s="12" t="b">
        <v>0</v>
      </c>
      <c r="J132" s="12">
        <v>1</v>
      </c>
    </row>
    <row r="133" spans="1:10" s="12" customFormat="1" outlineLevel="1" x14ac:dyDescent="0.25">
      <c r="A133" s="11" t="s">
        <v>1021</v>
      </c>
      <c r="B133" s="11"/>
      <c r="C133" s="11"/>
      <c r="G133" s="13"/>
      <c r="H133" s="12">
        <f>1/50</f>
        <v>0.02</v>
      </c>
      <c r="I133" s="12" t="b">
        <v>0</v>
      </c>
      <c r="J133" s="12">
        <v>10</v>
      </c>
    </row>
    <row r="134" spans="1:10" s="12" customFormat="1" outlineLevel="1" x14ac:dyDescent="0.25">
      <c r="A134" s="11" t="s">
        <v>1022</v>
      </c>
      <c r="B134" s="11"/>
      <c r="C134" s="11"/>
      <c r="G134" s="13"/>
      <c r="H134" s="12">
        <f>1/50</f>
        <v>0.02</v>
      </c>
      <c r="I134" s="12" t="b">
        <v>0</v>
      </c>
      <c r="J134" s="12">
        <v>0.1</v>
      </c>
    </row>
    <row r="135" spans="1:10" s="12" customFormat="1" outlineLevel="1" x14ac:dyDescent="0.25">
      <c r="A135" s="11" t="s">
        <v>1023</v>
      </c>
      <c r="B135" s="11" t="s">
        <v>1024</v>
      </c>
      <c r="C135" s="11" t="s">
        <v>1025</v>
      </c>
      <c r="D135" s="12" t="s">
        <v>37</v>
      </c>
      <c r="E135" s="12" t="s">
        <v>56</v>
      </c>
      <c r="G135" s="13" t="s">
        <v>870</v>
      </c>
      <c r="H135" s="12">
        <v>7</v>
      </c>
      <c r="I135" s="12" t="b">
        <v>1</v>
      </c>
      <c r="J135" s="12">
        <v>8</v>
      </c>
    </row>
    <row r="136" spans="1:10" s="12" customFormat="1" outlineLevel="1" x14ac:dyDescent="0.25">
      <c r="A136" s="11" t="s">
        <v>1026</v>
      </c>
      <c r="B136" s="11"/>
      <c r="C136" s="11" t="s">
        <v>1027</v>
      </c>
      <c r="D136" s="12" t="s">
        <v>37</v>
      </c>
      <c r="E136" s="12" t="s">
        <v>56</v>
      </c>
      <c r="G136" s="13" t="s">
        <v>870</v>
      </c>
      <c r="H136" s="12">
        <v>6</v>
      </c>
      <c r="I136" s="12" t="b">
        <v>1</v>
      </c>
      <c r="J136" s="12">
        <v>30</v>
      </c>
    </row>
    <row r="137" spans="1:10" s="12" customFormat="1" outlineLevel="1" x14ac:dyDescent="0.25">
      <c r="A137" s="11" t="s">
        <v>1028</v>
      </c>
      <c r="B137" s="11"/>
      <c r="C137" s="11" t="s">
        <v>1029</v>
      </c>
      <c r="D137" s="12" t="s">
        <v>37</v>
      </c>
      <c r="E137" s="12" t="s">
        <v>56</v>
      </c>
      <c r="G137" s="13" t="s">
        <v>945</v>
      </c>
      <c r="H137" s="12">
        <v>5</v>
      </c>
      <c r="I137" s="12" t="b">
        <v>0</v>
      </c>
      <c r="J137" s="12">
        <v>2</v>
      </c>
    </row>
    <row r="138" spans="1:10" s="12" customFormat="1" outlineLevel="1" x14ac:dyDescent="0.25">
      <c r="A138" s="11" t="s">
        <v>1030</v>
      </c>
      <c r="B138" s="11" t="s">
        <v>1031</v>
      </c>
      <c r="C138" s="11"/>
      <c r="G138" s="13"/>
      <c r="H138" s="12">
        <v>0</v>
      </c>
      <c r="I138" s="12" t="b">
        <v>0</v>
      </c>
      <c r="J138" s="12">
        <v>5</v>
      </c>
    </row>
    <row r="139" spans="1:10" s="12" customFormat="1" outlineLevel="1" x14ac:dyDescent="0.25">
      <c r="A139" s="11" t="s">
        <v>1032</v>
      </c>
      <c r="B139" s="11"/>
      <c r="C139" s="11" t="s">
        <v>1033</v>
      </c>
      <c r="D139" s="12" t="s">
        <v>37</v>
      </c>
      <c r="E139" s="12" t="s">
        <v>56</v>
      </c>
      <c r="G139" s="13" t="s">
        <v>914</v>
      </c>
      <c r="H139" s="12">
        <v>8</v>
      </c>
      <c r="I139" s="12" t="b">
        <v>1</v>
      </c>
      <c r="J139" s="12">
        <v>50</v>
      </c>
    </row>
    <row r="140" spans="1:10" s="12" customFormat="1" outlineLevel="1" x14ac:dyDescent="0.25">
      <c r="A140" s="11" t="s">
        <v>1034</v>
      </c>
      <c r="B140" s="11"/>
      <c r="C140" s="11"/>
      <c r="D140" s="12" t="s">
        <v>37</v>
      </c>
      <c r="E140" s="12" t="s">
        <v>56</v>
      </c>
      <c r="G140" s="13" t="s">
        <v>1035</v>
      </c>
      <c r="I140" s="12" t="b">
        <v>0</v>
      </c>
      <c r="J140" s="12">
        <v>25</v>
      </c>
    </row>
    <row r="141" spans="1:10" s="12" customFormat="1" outlineLevel="1" x14ac:dyDescent="0.25">
      <c r="A141" s="11" t="s">
        <v>1036</v>
      </c>
      <c r="B141" s="11" t="s">
        <v>1037</v>
      </c>
      <c r="C141" s="11" t="s">
        <v>1038</v>
      </c>
      <c r="D141" s="12" t="s">
        <v>37</v>
      </c>
      <c r="E141" s="12" t="s">
        <v>56</v>
      </c>
      <c r="G141" s="13" t="s">
        <v>1035</v>
      </c>
      <c r="I141" s="12" t="b">
        <v>0</v>
      </c>
      <c r="J141" s="12">
        <v>150</v>
      </c>
    </row>
    <row r="142" spans="1:10" s="12" customFormat="1" outlineLevel="1" x14ac:dyDescent="0.25">
      <c r="A142" s="11" t="s">
        <v>1039</v>
      </c>
      <c r="B142" s="11" t="s">
        <v>1040</v>
      </c>
      <c r="C142" s="11" t="s">
        <v>1041</v>
      </c>
      <c r="D142" s="12" t="s">
        <v>37</v>
      </c>
      <c r="E142" s="12" t="s">
        <v>56</v>
      </c>
      <c r="G142" s="13" t="s">
        <v>1035</v>
      </c>
      <c r="I142" s="12" t="b">
        <v>0</v>
      </c>
      <c r="J142" s="12">
        <v>8</v>
      </c>
    </row>
    <row r="143" spans="1:10" s="12" customFormat="1" outlineLevel="1" x14ac:dyDescent="0.25">
      <c r="A143" s="11" t="s">
        <v>1042</v>
      </c>
      <c r="B143" s="11"/>
      <c r="C143" s="11"/>
      <c r="G143" s="13"/>
      <c r="H143" s="12">
        <v>2</v>
      </c>
      <c r="I143" s="12" t="b">
        <v>0</v>
      </c>
      <c r="J143" s="12">
        <v>1</v>
      </c>
    </row>
    <row r="144" spans="1:10" s="12" customFormat="1" outlineLevel="1" x14ac:dyDescent="0.25">
      <c r="A144" s="11" t="s">
        <v>1043</v>
      </c>
      <c r="B144" s="11" t="s">
        <v>1044</v>
      </c>
      <c r="C144" s="11"/>
      <c r="G144" s="13"/>
      <c r="H144" s="12">
        <v>0</v>
      </c>
      <c r="I144" s="12" t="b">
        <v>0</v>
      </c>
      <c r="J144" s="12">
        <v>0</v>
      </c>
    </row>
    <row r="145" spans="1:10" s="12" customFormat="1" outlineLevel="1" x14ac:dyDescent="0.25">
      <c r="A145" s="11" t="s">
        <v>1045</v>
      </c>
      <c r="B145" s="11" t="s">
        <v>1046</v>
      </c>
      <c r="C145" s="11" t="s">
        <v>1047</v>
      </c>
      <c r="D145" s="12" t="s">
        <v>37</v>
      </c>
      <c r="E145" s="12" t="s">
        <v>56</v>
      </c>
      <c r="G145" s="13" t="s">
        <v>870</v>
      </c>
      <c r="H145" s="12">
        <v>4</v>
      </c>
      <c r="I145" s="12" t="b">
        <v>1</v>
      </c>
      <c r="J145" s="12">
        <v>3</v>
      </c>
    </row>
    <row r="146" spans="1:10" s="12" customFormat="1" outlineLevel="1" x14ac:dyDescent="0.25">
      <c r="A146" s="11" t="s">
        <v>1048</v>
      </c>
      <c r="B146" s="11" t="s">
        <v>1049</v>
      </c>
      <c r="C146" s="11" t="s">
        <v>1050</v>
      </c>
      <c r="D146" s="12" t="s">
        <v>37</v>
      </c>
      <c r="E146" s="12" t="s">
        <v>56</v>
      </c>
      <c r="G146" s="13" t="s">
        <v>870</v>
      </c>
      <c r="H146" s="12">
        <v>8</v>
      </c>
      <c r="I146" s="12" t="b">
        <v>1</v>
      </c>
      <c r="J146" s="12">
        <v>1</v>
      </c>
    </row>
    <row r="147" spans="1:10" s="12" customFormat="1" outlineLevel="1" x14ac:dyDescent="0.25">
      <c r="A147" s="11" t="s">
        <v>1051</v>
      </c>
      <c r="B147" s="11" t="s">
        <v>1052</v>
      </c>
      <c r="C147" s="11"/>
      <c r="G147" s="13"/>
      <c r="H147" s="12">
        <v>18</v>
      </c>
      <c r="I147" s="12" t="b">
        <v>0</v>
      </c>
      <c r="J147" s="12">
        <v>15</v>
      </c>
    </row>
    <row r="148" spans="1:10" s="12" customFormat="1" outlineLevel="1" x14ac:dyDescent="0.25">
      <c r="A148" s="11" t="s">
        <v>1053</v>
      </c>
      <c r="B148" s="11" t="s">
        <v>1052</v>
      </c>
      <c r="C148" s="11"/>
      <c r="G148" s="13"/>
      <c r="H148" s="12">
        <v>8</v>
      </c>
      <c r="I148" s="12" t="b">
        <v>0</v>
      </c>
      <c r="J148" s="12">
        <v>8</v>
      </c>
    </row>
    <row r="149" spans="1:10" s="12" customFormat="1" outlineLevel="1" x14ac:dyDescent="0.25">
      <c r="A149" s="11" t="s">
        <v>1054</v>
      </c>
      <c r="B149" s="11" t="s">
        <v>1052</v>
      </c>
      <c r="C149" s="11"/>
      <c r="G149" s="13"/>
      <c r="H149" s="12">
        <v>200</v>
      </c>
      <c r="I149" s="12" t="b">
        <v>0</v>
      </c>
      <c r="J149" s="12">
        <v>120</v>
      </c>
    </row>
    <row r="150" spans="1:10" s="12" customFormat="1" outlineLevel="1" x14ac:dyDescent="0.25">
      <c r="A150" s="11" t="s">
        <v>1055</v>
      </c>
      <c r="B150" s="11" t="s">
        <v>1052</v>
      </c>
      <c r="C150" s="11"/>
      <c r="G150" s="13"/>
      <c r="H150" s="12">
        <v>90</v>
      </c>
      <c r="I150" s="12" t="b">
        <v>0</v>
      </c>
      <c r="J150" s="12">
        <v>60</v>
      </c>
    </row>
    <row r="151" spans="1:10" s="12" customFormat="1" outlineLevel="1" x14ac:dyDescent="0.25">
      <c r="A151" s="11" t="s">
        <v>1056</v>
      </c>
      <c r="B151" s="11" t="s">
        <v>1052</v>
      </c>
      <c r="C151" s="11"/>
      <c r="G151" s="13"/>
      <c r="H151" s="12">
        <v>40</v>
      </c>
      <c r="I151" s="12" t="b">
        <v>0</v>
      </c>
      <c r="J151" s="12">
        <v>30</v>
      </c>
    </row>
    <row r="152" spans="1:10" s="12" customFormat="1" outlineLevel="1" x14ac:dyDescent="0.25">
      <c r="A152" s="11" t="s">
        <v>1057</v>
      </c>
      <c r="B152" s="11"/>
      <c r="C152" s="11"/>
      <c r="D152" s="12" t="s">
        <v>37</v>
      </c>
      <c r="E152" s="12" t="s">
        <v>56</v>
      </c>
      <c r="G152" s="13" t="s">
        <v>945</v>
      </c>
      <c r="H152" s="12">
        <v>20</v>
      </c>
      <c r="I152" s="12" t="b">
        <v>0</v>
      </c>
      <c r="J152" s="12">
        <v>0.01</v>
      </c>
    </row>
    <row r="153" spans="1:10" s="12" customFormat="1" outlineLevel="1" x14ac:dyDescent="0.25">
      <c r="A153" s="11" t="s">
        <v>1058</v>
      </c>
      <c r="B153" s="11"/>
      <c r="C153" s="11"/>
      <c r="D153" s="12" t="s">
        <v>37</v>
      </c>
      <c r="E153" s="12" t="s">
        <v>56</v>
      </c>
      <c r="G153" s="13" t="s">
        <v>945</v>
      </c>
      <c r="H153" s="12">
        <v>0</v>
      </c>
      <c r="I153" s="12" t="b">
        <v>0</v>
      </c>
      <c r="J153" s="12">
        <v>0.1</v>
      </c>
    </row>
    <row r="154" spans="1:10" s="12" customFormat="1" outlineLevel="1" x14ac:dyDescent="0.25">
      <c r="A154" s="11" t="s">
        <v>1059</v>
      </c>
      <c r="B154" s="11"/>
      <c r="C154" s="11"/>
      <c r="D154" s="12" t="s">
        <v>37</v>
      </c>
      <c r="E154" s="12" t="s">
        <v>56</v>
      </c>
      <c r="G154" s="13" t="s">
        <v>945</v>
      </c>
      <c r="H154" s="12">
        <v>5</v>
      </c>
      <c r="I154" s="12" t="b">
        <v>0</v>
      </c>
      <c r="J154" s="12">
        <v>4</v>
      </c>
    </row>
    <row r="155" spans="1:10" s="12" customFormat="1" outlineLevel="1" x14ac:dyDescent="0.25">
      <c r="A155" s="11" t="s">
        <v>1060</v>
      </c>
      <c r="B155" s="11" t="s">
        <v>1061</v>
      </c>
      <c r="C155" s="11"/>
      <c r="G155" s="13"/>
      <c r="H155" s="12">
        <v>0</v>
      </c>
      <c r="I155" s="12" t="b">
        <v>0</v>
      </c>
      <c r="J155" s="12">
        <v>50</v>
      </c>
    </row>
    <row r="156" spans="1:10" s="12" customFormat="1" outlineLevel="1" x14ac:dyDescent="0.25">
      <c r="A156" s="11" t="s">
        <v>1062</v>
      </c>
      <c r="B156" s="11"/>
      <c r="C156" s="11"/>
      <c r="D156" s="12" t="s">
        <v>37</v>
      </c>
      <c r="E156" s="12" t="s">
        <v>56</v>
      </c>
      <c r="G156" s="13" t="s">
        <v>945</v>
      </c>
      <c r="H156" s="12">
        <v>0</v>
      </c>
      <c r="I156" s="12" t="b">
        <v>0</v>
      </c>
      <c r="J156" s="12">
        <v>0.03</v>
      </c>
    </row>
    <row r="157" spans="1:10" s="12" customFormat="1" outlineLevel="1" x14ac:dyDescent="0.25">
      <c r="A157" s="11" t="s">
        <v>1063</v>
      </c>
      <c r="B157" s="11" t="s">
        <v>1064</v>
      </c>
      <c r="C157" s="11" t="s">
        <v>1065</v>
      </c>
      <c r="D157" s="12" t="s">
        <v>37</v>
      </c>
      <c r="E157" s="12" t="s">
        <v>56</v>
      </c>
      <c r="G157" s="13" t="s">
        <v>945</v>
      </c>
      <c r="H157" s="12">
        <v>0</v>
      </c>
      <c r="I157" s="12" t="b">
        <v>0</v>
      </c>
      <c r="J157" s="12">
        <v>1</v>
      </c>
    </row>
    <row r="158" spans="1:10" s="12" customFormat="1" outlineLevel="1" x14ac:dyDescent="0.25">
      <c r="A158" s="11" t="s">
        <v>1066</v>
      </c>
      <c r="B158" s="11" t="s">
        <v>1067</v>
      </c>
      <c r="C158" s="11" t="s">
        <v>1068</v>
      </c>
      <c r="D158" s="12" t="s">
        <v>37</v>
      </c>
      <c r="E158" s="12" t="s">
        <v>56</v>
      </c>
      <c r="G158" s="13" t="s">
        <v>997</v>
      </c>
      <c r="I158" s="12" t="b">
        <v>0</v>
      </c>
      <c r="J158" s="12">
        <v>30000</v>
      </c>
    </row>
    <row r="159" spans="1:10" s="12" customFormat="1" outlineLevel="1" x14ac:dyDescent="0.25">
      <c r="A159" s="11" t="s">
        <v>1069</v>
      </c>
      <c r="B159" s="11" t="s">
        <v>1044</v>
      </c>
      <c r="C159" s="11"/>
      <c r="G159" s="13"/>
      <c r="H159" s="12">
        <v>0</v>
      </c>
      <c r="I159" s="12" t="b">
        <v>0</v>
      </c>
      <c r="J159" s="12">
        <v>0</v>
      </c>
    </row>
    <row r="160" spans="1:10" s="12" customFormat="1" outlineLevel="1" x14ac:dyDescent="0.25">
      <c r="A160" s="11" t="s">
        <v>1070</v>
      </c>
      <c r="B160" s="11"/>
      <c r="C160" s="11"/>
      <c r="G160" s="13"/>
      <c r="H160" s="12">
        <v>0</v>
      </c>
      <c r="I160" s="12" t="b">
        <v>0</v>
      </c>
      <c r="J160" s="12">
        <v>50</v>
      </c>
    </row>
    <row r="161" spans="1:10" s="12" customFormat="1" outlineLevel="1" x14ac:dyDescent="0.25">
      <c r="A161" s="11" t="s">
        <v>1071</v>
      </c>
      <c r="B161" s="11" t="s">
        <v>1072</v>
      </c>
      <c r="C161" s="11"/>
      <c r="G161" s="13"/>
      <c r="I161" s="12" t="b">
        <v>0</v>
      </c>
      <c r="J161" s="12">
        <v>5000</v>
      </c>
    </row>
    <row r="162" spans="1:10" s="12" customFormat="1" outlineLevel="1" x14ac:dyDescent="0.25">
      <c r="A162" s="11" t="s">
        <v>1073</v>
      </c>
      <c r="B162" s="11"/>
      <c r="C162" s="11" t="s">
        <v>1074</v>
      </c>
      <c r="D162" s="12" t="s">
        <v>37</v>
      </c>
      <c r="E162" s="12" t="s">
        <v>56</v>
      </c>
      <c r="G162" s="13" t="s">
        <v>945</v>
      </c>
      <c r="H162" s="12">
        <v>4</v>
      </c>
      <c r="I162" s="12" t="b">
        <v>0</v>
      </c>
      <c r="J162" s="12">
        <v>1</v>
      </c>
    </row>
    <row r="163" spans="1:10" s="12" customFormat="1" outlineLevel="1" x14ac:dyDescent="0.25">
      <c r="A163" s="11" t="s">
        <v>1075</v>
      </c>
      <c r="B163" s="11"/>
      <c r="C163" s="11" t="s">
        <v>1076</v>
      </c>
      <c r="D163" s="12" t="s">
        <v>37</v>
      </c>
      <c r="E163" s="12" t="s">
        <v>56</v>
      </c>
      <c r="G163" s="13" t="s">
        <v>945</v>
      </c>
      <c r="H163" s="12">
        <v>2</v>
      </c>
      <c r="I163" s="12" t="b">
        <v>0</v>
      </c>
      <c r="J163" s="12">
        <v>0.5</v>
      </c>
    </row>
    <row r="164" spans="1:10" s="12" customFormat="1" outlineLevel="1" x14ac:dyDescent="0.25">
      <c r="A164" s="11" t="s">
        <v>1077</v>
      </c>
      <c r="B164" s="11"/>
      <c r="C164" s="11"/>
      <c r="G164" s="13"/>
      <c r="H164" s="12">
        <v>2</v>
      </c>
      <c r="I164" s="12" t="b">
        <v>0</v>
      </c>
      <c r="J164" s="12">
        <v>0.1</v>
      </c>
    </row>
    <row r="165" spans="1:10" s="12" customFormat="1" outlineLevel="1" x14ac:dyDescent="0.25">
      <c r="A165" s="11" t="s">
        <v>1078</v>
      </c>
      <c r="B165" s="11"/>
      <c r="C165" s="11"/>
      <c r="G165" s="13"/>
      <c r="H165" s="12">
        <v>3</v>
      </c>
      <c r="I165" s="12" t="b">
        <v>0</v>
      </c>
    </row>
    <row r="166" spans="1:10" s="12" customFormat="1" outlineLevel="1" x14ac:dyDescent="0.25">
      <c r="A166" s="11" t="s">
        <v>1079</v>
      </c>
      <c r="B166" s="11"/>
      <c r="C166" s="11"/>
      <c r="G166" s="13"/>
      <c r="H166" s="12">
        <v>1</v>
      </c>
      <c r="I166" s="12" t="b">
        <v>0</v>
      </c>
    </row>
    <row r="167" spans="1:10" s="12" customFormat="1" outlineLevel="1" x14ac:dyDescent="0.25">
      <c r="A167" s="11" t="s">
        <v>1080</v>
      </c>
      <c r="B167" s="11"/>
      <c r="C167" s="11" t="s">
        <v>1081</v>
      </c>
      <c r="D167" s="12" t="s">
        <v>37</v>
      </c>
      <c r="E167" s="12" t="s">
        <v>56</v>
      </c>
      <c r="G167" s="13" t="s">
        <v>914</v>
      </c>
      <c r="H167" s="12">
        <v>1</v>
      </c>
      <c r="I167" s="12" t="b">
        <v>0</v>
      </c>
      <c r="J167" s="12">
        <v>50</v>
      </c>
    </row>
    <row r="168" spans="1:10" s="12" customFormat="1" outlineLevel="1" x14ac:dyDescent="0.25">
      <c r="A168" s="11" t="s">
        <v>1082</v>
      </c>
      <c r="B168" s="11" t="s">
        <v>1083</v>
      </c>
      <c r="C168" s="11"/>
      <c r="G168" s="13"/>
      <c r="H168" s="12">
        <v>0</v>
      </c>
      <c r="I168" s="12" t="b">
        <v>0</v>
      </c>
      <c r="J168" s="12">
        <v>50</v>
      </c>
    </row>
    <row r="169" spans="1:10" s="12" customFormat="1" outlineLevel="1" x14ac:dyDescent="0.25">
      <c r="A169" s="11" t="s">
        <v>1084</v>
      </c>
      <c r="B169" s="11" t="s">
        <v>1085</v>
      </c>
      <c r="C169" s="11"/>
      <c r="G169" s="13"/>
      <c r="H169" s="12">
        <v>10</v>
      </c>
      <c r="I169" s="12" t="b">
        <v>0</v>
      </c>
      <c r="J169" s="12">
        <v>1</v>
      </c>
    </row>
    <row r="170" spans="1:10" s="12" customFormat="1" outlineLevel="1" x14ac:dyDescent="0.25">
      <c r="A170" s="11" t="s">
        <v>1086</v>
      </c>
      <c r="B170" s="11" t="s">
        <v>1087</v>
      </c>
      <c r="C170" s="11"/>
      <c r="G170" s="13"/>
      <c r="H170" s="12">
        <v>0</v>
      </c>
      <c r="I170" s="12" t="b">
        <v>0</v>
      </c>
      <c r="J170" s="12">
        <v>1</v>
      </c>
    </row>
    <row r="171" spans="1:10" s="12" customFormat="1" outlineLevel="1" x14ac:dyDescent="0.25">
      <c r="A171" s="11" t="s">
        <v>1088</v>
      </c>
      <c r="B171" s="11" t="s">
        <v>1089</v>
      </c>
      <c r="C171" s="11"/>
      <c r="G171" s="13"/>
      <c r="H171" s="12">
        <v>0</v>
      </c>
      <c r="I171" s="12" t="b">
        <v>0</v>
      </c>
      <c r="J171" s="12">
        <v>0.2</v>
      </c>
    </row>
    <row r="172" spans="1:10" s="12" customFormat="1" outlineLevel="1" x14ac:dyDescent="0.25">
      <c r="A172" s="11" t="s">
        <v>1090</v>
      </c>
      <c r="B172" s="11"/>
      <c r="C172" s="11"/>
      <c r="G172" s="13"/>
      <c r="H172" s="12">
        <v>5</v>
      </c>
      <c r="I172" s="12" t="b">
        <v>1</v>
      </c>
      <c r="J172" s="12">
        <v>2000</v>
      </c>
    </row>
    <row r="173" spans="1:10" s="12" customFormat="1" outlineLevel="1" x14ac:dyDescent="0.25">
      <c r="A173" s="11" t="s">
        <v>1091</v>
      </c>
      <c r="B173" s="11"/>
      <c r="C173" s="11"/>
      <c r="D173" s="12" t="s">
        <v>37</v>
      </c>
      <c r="E173" s="12" t="s">
        <v>56</v>
      </c>
      <c r="G173" s="13" t="s">
        <v>914</v>
      </c>
      <c r="H173" s="12">
        <v>0</v>
      </c>
      <c r="I173" s="12" t="b">
        <v>0</v>
      </c>
      <c r="J173" s="12">
        <v>0</v>
      </c>
    </row>
    <row r="174" spans="1:10" s="12" customFormat="1" outlineLevel="1" x14ac:dyDescent="0.25">
      <c r="A174" s="11" t="s">
        <v>1092</v>
      </c>
      <c r="B174" s="11"/>
      <c r="C174" s="11"/>
      <c r="G174" s="13"/>
      <c r="H174" s="12">
        <v>1</v>
      </c>
      <c r="I174" s="12" t="b">
        <v>0</v>
      </c>
      <c r="J174" s="12">
        <v>10</v>
      </c>
    </row>
    <row r="175" spans="1:10" s="12" customFormat="1" outlineLevel="1" x14ac:dyDescent="0.25">
      <c r="A175" s="11" t="s">
        <v>1093</v>
      </c>
      <c r="B175" s="11"/>
      <c r="C175" s="11"/>
      <c r="G175" s="13"/>
      <c r="H175" s="12">
        <v>2</v>
      </c>
      <c r="I175" s="12" t="b">
        <v>0</v>
      </c>
      <c r="J175" s="12">
        <v>50</v>
      </c>
    </row>
    <row r="176" spans="1:10" s="12" customFormat="1" outlineLevel="1" x14ac:dyDescent="0.25">
      <c r="A176" s="11" t="s">
        <v>1094</v>
      </c>
      <c r="B176" s="11"/>
      <c r="C176" s="11" t="s">
        <v>1095</v>
      </c>
      <c r="D176" s="12" t="s">
        <v>37</v>
      </c>
      <c r="E176" s="12" t="s">
        <v>56</v>
      </c>
      <c r="G176" s="13" t="s">
        <v>914</v>
      </c>
      <c r="H176" s="12">
        <v>1</v>
      </c>
      <c r="I176" s="12" t="b">
        <v>0</v>
      </c>
      <c r="J176" s="12">
        <v>25</v>
      </c>
    </row>
    <row r="177" spans="1:10" s="12" customFormat="1" outlineLevel="1" x14ac:dyDescent="0.25">
      <c r="A177" s="11" t="s">
        <v>1096</v>
      </c>
      <c r="B177" s="11"/>
      <c r="C177" s="11" t="s">
        <v>1095</v>
      </c>
      <c r="D177" s="12" t="s">
        <v>37</v>
      </c>
      <c r="E177" s="12" t="s">
        <v>56</v>
      </c>
      <c r="G177" s="13" t="s">
        <v>914</v>
      </c>
      <c r="H177" s="12">
        <v>0.1</v>
      </c>
      <c r="I177" s="12" t="b">
        <v>0</v>
      </c>
      <c r="J177" s="12">
        <v>1</v>
      </c>
    </row>
    <row r="178" spans="1:10" s="12" customFormat="1" outlineLevel="1" x14ac:dyDescent="0.25">
      <c r="A178" s="11" t="s">
        <v>1097</v>
      </c>
      <c r="B178" s="11"/>
      <c r="C178" s="11" t="s">
        <v>1098</v>
      </c>
      <c r="D178" s="12" t="s">
        <v>37</v>
      </c>
      <c r="E178" s="12" t="s">
        <v>56</v>
      </c>
      <c r="G178" s="13" t="s">
        <v>907</v>
      </c>
      <c r="H178" s="12">
        <v>1</v>
      </c>
      <c r="I178" s="12" t="b">
        <v>0</v>
      </c>
      <c r="J178" s="12">
        <v>25</v>
      </c>
    </row>
    <row r="179" spans="1:10" s="12" customFormat="1" outlineLevel="1" x14ac:dyDescent="0.25">
      <c r="A179" s="11" t="s">
        <v>1099</v>
      </c>
      <c r="B179" s="11"/>
      <c r="C179" s="11"/>
      <c r="D179" s="12" t="s">
        <v>37</v>
      </c>
      <c r="E179" s="12" t="s">
        <v>56</v>
      </c>
      <c r="G179" s="13" t="s">
        <v>1035</v>
      </c>
      <c r="I179" s="12" t="b">
        <v>0</v>
      </c>
      <c r="J179" s="12">
        <v>200</v>
      </c>
    </row>
    <row r="180" spans="1:10" s="12" customFormat="1" outlineLevel="1" x14ac:dyDescent="0.25">
      <c r="A180" s="11" t="s">
        <v>1100</v>
      </c>
      <c r="B180" s="11"/>
      <c r="C180" s="11"/>
      <c r="D180" s="12" t="s">
        <v>37</v>
      </c>
      <c r="E180" s="12" t="s">
        <v>56</v>
      </c>
      <c r="G180" s="13" t="s">
        <v>1035</v>
      </c>
      <c r="I180" s="12" t="b">
        <v>0</v>
      </c>
      <c r="J180" s="12">
        <v>75</v>
      </c>
    </row>
    <row r="181" spans="1:10" s="12" customFormat="1" outlineLevel="1" x14ac:dyDescent="0.25">
      <c r="A181" s="11" t="s">
        <v>1101</v>
      </c>
      <c r="B181" s="11"/>
      <c r="C181" s="11"/>
      <c r="D181" s="12" t="s">
        <v>37</v>
      </c>
      <c r="E181" s="12" t="s">
        <v>56</v>
      </c>
      <c r="G181" s="13" t="s">
        <v>914</v>
      </c>
      <c r="H181" s="12">
        <v>1</v>
      </c>
      <c r="I181" s="12" t="b">
        <v>0</v>
      </c>
      <c r="J181" s="12">
        <v>25</v>
      </c>
    </row>
    <row r="182" spans="1:10" s="12" customFormat="1" outlineLevel="1" x14ac:dyDescent="0.25">
      <c r="A182" s="11" t="s">
        <v>1102</v>
      </c>
      <c r="B182" s="11" t="s">
        <v>1103</v>
      </c>
      <c r="C182" s="11"/>
      <c r="G182" s="13"/>
      <c r="I182" s="12" t="b">
        <v>0</v>
      </c>
      <c r="J182" s="12">
        <v>1000000</v>
      </c>
    </row>
    <row r="183" spans="1:10" s="12" customFormat="1" outlineLevel="1" x14ac:dyDescent="0.25">
      <c r="A183" s="11" t="s">
        <v>1104</v>
      </c>
      <c r="B183" s="11"/>
      <c r="C183" s="11"/>
      <c r="G183" s="13"/>
      <c r="H183" s="12">
        <v>1</v>
      </c>
      <c r="I183" s="12" t="b">
        <v>0</v>
      </c>
      <c r="J183" s="12">
        <v>5</v>
      </c>
    </row>
    <row r="184" spans="1:10" s="12" customFormat="1" outlineLevel="1" x14ac:dyDescent="0.25">
      <c r="A184" s="11" t="s">
        <v>1105</v>
      </c>
      <c r="B184" s="11"/>
      <c r="C184" s="11"/>
      <c r="G184" s="13"/>
      <c r="H184" s="12">
        <v>0</v>
      </c>
      <c r="I184" s="12" t="b">
        <v>0</v>
      </c>
      <c r="J184" s="12">
        <v>15</v>
      </c>
    </row>
    <row r="185" spans="1:10" s="12" customFormat="1" outlineLevel="1" x14ac:dyDescent="0.25">
      <c r="A185" s="11" t="s">
        <v>1106</v>
      </c>
      <c r="B185" s="11"/>
      <c r="C185" s="11" t="s">
        <v>1107</v>
      </c>
      <c r="D185" s="12" t="s">
        <v>37</v>
      </c>
      <c r="E185" s="12" t="s">
        <v>56</v>
      </c>
      <c r="G185" s="13" t="s">
        <v>945</v>
      </c>
      <c r="H185" s="12">
        <v>0</v>
      </c>
      <c r="I185" s="12" t="b">
        <v>0</v>
      </c>
      <c r="J185" s="12">
        <v>8</v>
      </c>
    </row>
    <row r="186" spans="1:10" s="12" customFormat="1" outlineLevel="1" x14ac:dyDescent="0.25">
      <c r="A186" s="11" t="s">
        <v>1108</v>
      </c>
      <c r="B186" s="11"/>
      <c r="C186" s="11"/>
      <c r="D186" s="12" t="s">
        <v>37</v>
      </c>
      <c r="E186" s="12" t="s">
        <v>56</v>
      </c>
      <c r="G186" s="13" t="s">
        <v>945</v>
      </c>
      <c r="H186" s="12">
        <v>0</v>
      </c>
      <c r="I186" s="12" t="b">
        <v>0</v>
      </c>
      <c r="J186" s="12">
        <v>0.1</v>
      </c>
    </row>
    <row r="187" spans="1:10" s="12" customFormat="1" outlineLevel="1" x14ac:dyDescent="0.25">
      <c r="A187" s="11" t="s">
        <v>1109</v>
      </c>
      <c r="B187" s="11" t="s">
        <v>1110</v>
      </c>
      <c r="C187" s="11"/>
      <c r="G187" s="13"/>
      <c r="H187" s="12">
        <v>1</v>
      </c>
      <c r="I187" s="12" t="b">
        <v>0</v>
      </c>
      <c r="J187" s="12">
        <v>5</v>
      </c>
    </row>
    <row r="188" spans="1:10" s="12" customFormat="1" outlineLevel="1" x14ac:dyDescent="0.25">
      <c r="A188" s="11" t="s">
        <v>1111</v>
      </c>
      <c r="B188" s="11" t="s">
        <v>924</v>
      </c>
      <c r="C188" s="11"/>
      <c r="G188" s="13"/>
      <c r="H188" s="12">
        <v>0</v>
      </c>
      <c r="I188" s="12" t="b">
        <v>0</v>
      </c>
      <c r="J188" s="12">
        <v>0</v>
      </c>
    </row>
    <row r="189" spans="1:10" s="12" customFormat="1" outlineLevel="1" x14ac:dyDescent="0.25">
      <c r="A189" s="11" t="s">
        <v>1112</v>
      </c>
      <c r="B189" s="11"/>
      <c r="C189" s="11" t="s">
        <v>1113</v>
      </c>
      <c r="D189" s="12" t="s">
        <v>37</v>
      </c>
      <c r="E189" s="12" t="s">
        <v>56</v>
      </c>
      <c r="G189" s="13" t="s">
        <v>945</v>
      </c>
      <c r="H189" s="12">
        <v>9</v>
      </c>
      <c r="I189" s="12" t="b">
        <v>0</v>
      </c>
      <c r="J189" s="12">
        <v>0.03</v>
      </c>
    </row>
    <row r="190" spans="1:10" s="12" customFormat="1" outlineLevel="1" x14ac:dyDescent="0.25">
      <c r="A190" s="11" t="s">
        <v>1114</v>
      </c>
      <c r="B190" s="11" t="s">
        <v>1115</v>
      </c>
      <c r="C190" s="11" t="s">
        <v>1116</v>
      </c>
      <c r="D190" s="12" t="s">
        <v>37</v>
      </c>
      <c r="E190" s="12" t="s">
        <v>56</v>
      </c>
      <c r="G190" s="13" t="s">
        <v>997</v>
      </c>
      <c r="I190" s="12" t="b">
        <v>0</v>
      </c>
      <c r="J190" s="12">
        <v>3000</v>
      </c>
    </row>
    <row r="191" spans="1:10" s="12" customFormat="1" outlineLevel="1" x14ac:dyDescent="0.25">
      <c r="A191" s="11" t="s">
        <v>1117</v>
      </c>
      <c r="B191" s="11" t="s">
        <v>1118</v>
      </c>
      <c r="C191" s="11"/>
      <c r="G191" s="13"/>
      <c r="I191" s="12" t="b">
        <v>0</v>
      </c>
      <c r="J191" s="12">
        <v>150000</v>
      </c>
    </row>
    <row r="192" spans="1:10" s="12" customFormat="1" outlineLevel="1" x14ac:dyDescent="0.25">
      <c r="A192" s="11" t="s">
        <v>1119</v>
      </c>
      <c r="B192" s="11"/>
      <c r="C192" s="11"/>
      <c r="D192" s="12" t="s">
        <v>37</v>
      </c>
      <c r="E192" s="12" t="s">
        <v>56</v>
      </c>
      <c r="G192" s="13" t="s">
        <v>945</v>
      </c>
      <c r="H192" s="12">
        <v>20</v>
      </c>
      <c r="I192" s="12" t="b">
        <v>0</v>
      </c>
      <c r="J192" s="12">
        <v>0.05</v>
      </c>
    </row>
    <row r="193" spans="1:10" s="12" customFormat="1" outlineLevel="1" x14ac:dyDescent="0.25">
      <c r="A193" s="11" t="s">
        <v>1120</v>
      </c>
      <c r="B193" s="11" t="s">
        <v>1121</v>
      </c>
      <c r="C193" s="11" t="s">
        <v>1122</v>
      </c>
      <c r="D193" s="12" t="s">
        <v>37</v>
      </c>
      <c r="E193" s="12" t="s">
        <v>56</v>
      </c>
      <c r="G193" s="13" t="s">
        <v>945</v>
      </c>
      <c r="H193" s="12">
        <v>1</v>
      </c>
      <c r="I193" s="12" t="b">
        <v>0</v>
      </c>
      <c r="J193" s="12">
        <v>0.1</v>
      </c>
    </row>
    <row r="194" spans="1:10" s="12" customFormat="1" outlineLevel="1" x14ac:dyDescent="0.25">
      <c r="A194" s="11" t="s">
        <v>1123</v>
      </c>
      <c r="B194" s="11" t="s">
        <v>1124</v>
      </c>
      <c r="C194" s="11" t="s">
        <v>1125</v>
      </c>
      <c r="D194" s="12" t="s">
        <v>37</v>
      </c>
      <c r="E194" s="12" t="s">
        <v>56</v>
      </c>
      <c r="G194" s="13" t="s">
        <v>945</v>
      </c>
      <c r="H194" s="12">
        <v>3</v>
      </c>
      <c r="I194" s="12" t="b">
        <v>0</v>
      </c>
      <c r="J194" s="12">
        <v>12</v>
      </c>
    </row>
    <row r="195" spans="1:10" s="12" customFormat="1" outlineLevel="1" x14ac:dyDescent="0.25">
      <c r="A195" s="11" t="s">
        <v>1126</v>
      </c>
      <c r="B195" s="11" t="s">
        <v>1127</v>
      </c>
      <c r="C195" s="11" t="s">
        <v>1128</v>
      </c>
      <c r="D195" s="12" t="s">
        <v>37</v>
      </c>
      <c r="E195" s="12" t="s">
        <v>56</v>
      </c>
      <c r="G195" s="13" t="s">
        <v>945</v>
      </c>
      <c r="H195" s="12">
        <v>2</v>
      </c>
      <c r="I195" s="12" t="b">
        <v>0</v>
      </c>
      <c r="J195" s="12">
        <v>7</v>
      </c>
    </row>
    <row r="196" spans="1:10" s="12" customFormat="1" outlineLevel="1" x14ac:dyDescent="0.25">
      <c r="A196" s="11" t="s">
        <v>1129</v>
      </c>
      <c r="B196" s="11" t="s">
        <v>1130</v>
      </c>
      <c r="C196" s="11"/>
      <c r="D196" s="12" t="s">
        <v>37</v>
      </c>
      <c r="E196" s="12" t="s">
        <v>56</v>
      </c>
      <c r="G196" s="13" t="s">
        <v>945</v>
      </c>
      <c r="H196" s="12">
        <v>1</v>
      </c>
      <c r="I196" s="12" t="b">
        <v>0</v>
      </c>
      <c r="J196" s="12">
        <v>40</v>
      </c>
    </row>
    <row r="197" spans="1:10" s="12" customFormat="1" outlineLevel="1" x14ac:dyDescent="0.25">
      <c r="A197" s="11" t="s">
        <v>1131</v>
      </c>
      <c r="B197" s="11" t="s">
        <v>1132</v>
      </c>
      <c r="C197" s="11"/>
      <c r="D197" s="12" t="s">
        <v>37</v>
      </c>
      <c r="E197" s="12" t="s">
        <v>56</v>
      </c>
      <c r="G197" s="13" t="s">
        <v>945</v>
      </c>
      <c r="H197" s="12">
        <v>1</v>
      </c>
      <c r="I197" s="12" t="b">
        <v>0</v>
      </c>
      <c r="J197" s="12">
        <v>80</v>
      </c>
    </row>
    <row r="198" spans="1:10" s="12" customFormat="1" outlineLevel="1" x14ac:dyDescent="0.25">
      <c r="A198" s="11" t="s">
        <v>1133</v>
      </c>
      <c r="B198" s="11" t="s">
        <v>1134</v>
      </c>
      <c r="C198" s="11"/>
      <c r="D198" s="12" t="s">
        <v>37</v>
      </c>
      <c r="E198" s="12" t="s">
        <v>56</v>
      </c>
      <c r="G198" s="13" t="s">
        <v>945</v>
      </c>
      <c r="H198" s="12">
        <v>1</v>
      </c>
      <c r="I198" s="12" t="b">
        <v>0</v>
      </c>
      <c r="J198" s="12">
        <v>20</v>
      </c>
    </row>
    <row r="199" spans="1:10" s="12" customFormat="1" outlineLevel="1" x14ac:dyDescent="0.25">
      <c r="A199" s="11" t="s">
        <v>1135</v>
      </c>
      <c r="B199" s="11" t="s">
        <v>1136</v>
      </c>
      <c r="C199" s="11"/>
      <c r="D199" s="12" t="s">
        <v>37</v>
      </c>
      <c r="E199" s="12" t="s">
        <v>56</v>
      </c>
      <c r="G199" s="13" t="s">
        <v>945</v>
      </c>
      <c r="H199" s="12">
        <v>1</v>
      </c>
      <c r="I199" s="12" t="b">
        <v>0</v>
      </c>
      <c r="J199" s="12">
        <v>150</v>
      </c>
    </row>
    <row r="200" spans="1:10" s="12" customFormat="1" outlineLevel="1" x14ac:dyDescent="0.25">
      <c r="A200" s="11" t="s">
        <v>1137</v>
      </c>
      <c r="B200" s="11" t="s">
        <v>1138</v>
      </c>
      <c r="C200" s="11" t="s">
        <v>1139</v>
      </c>
      <c r="D200" s="12" t="s">
        <v>37</v>
      </c>
      <c r="E200" s="12" t="s">
        <v>56</v>
      </c>
      <c r="G200" s="13" t="s">
        <v>997</v>
      </c>
      <c r="I200" s="12" t="b">
        <v>0</v>
      </c>
      <c r="J200" s="12">
        <v>10000</v>
      </c>
    </row>
    <row r="201" spans="1:10" s="12" customFormat="1" outlineLevel="1" x14ac:dyDescent="0.25">
      <c r="A201" s="11" t="s">
        <v>1140</v>
      </c>
      <c r="B201" s="11" t="s">
        <v>1141</v>
      </c>
      <c r="C201" s="11" t="s">
        <v>1142</v>
      </c>
      <c r="D201" s="12" t="s">
        <v>37</v>
      </c>
      <c r="E201" s="12" t="s">
        <v>56</v>
      </c>
      <c r="G201" s="13" t="s">
        <v>914</v>
      </c>
      <c r="H201" s="12">
        <v>0</v>
      </c>
      <c r="I201" s="12" t="b">
        <v>0</v>
      </c>
      <c r="J201" s="12">
        <v>100</v>
      </c>
    </row>
    <row r="202" spans="1:10" s="12" customFormat="1" outlineLevel="1" x14ac:dyDescent="0.25">
      <c r="A202" s="11" t="s">
        <v>1143</v>
      </c>
      <c r="B202" s="11" t="s">
        <v>1144</v>
      </c>
      <c r="C202" s="11"/>
      <c r="D202" s="12" t="s">
        <v>37</v>
      </c>
      <c r="E202" s="12" t="s">
        <v>56</v>
      </c>
      <c r="G202" s="13" t="s">
        <v>945</v>
      </c>
      <c r="H202" s="12">
        <v>2</v>
      </c>
      <c r="I202" s="12" t="b">
        <v>0</v>
      </c>
      <c r="J202" s="12">
        <v>15</v>
      </c>
    </row>
    <row r="203" spans="1:10" s="12" customFormat="1" outlineLevel="1" x14ac:dyDescent="0.25">
      <c r="A203" s="11" t="s">
        <v>1145</v>
      </c>
      <c r="B203" s="11" t="s">
        <v>1146</v>
      </c>
      <c r="C203" s="11"/>
      <c r="D203" s="12" t="s">
        <v>37</v>
      </c>
      <c r="E203" s="12" t="s">
        <v>56</v>
      </c>
      <c r="G203" s="13" t="s">
        <v>945</v>
      </c>
      <c r="H203" s="12">
        <v>2</v>
      </c>
      <c r="I203" s="12" t="b">
        <v>0</v>
      </c>
      <c r="J203" s="12">
        <v>50</v>
      </c>
    </row>
    <row r="204" spans="1:10" s="12" customFormat="1" outlineLevel="1" x14ac:dyDescent="0.25">
      <c r="A204" s="11" t="s">
        <v>1147</v>
      </c>
      <c r="B204" s="11" t="s">
        <v>1148</v>
      </c>
      <c r="C204" s="11"/>
      <c r="G204" s="13"/>
      <c r="I204" s="12" t="b">
        <v>0</v>
      </c>
      <c r="J204" s="12">
        <v>100000</v>
      </c>
    </row>
    <row r="205" spans="1:10" s="12" customFormat="1" outlineLevel="1" x14ac:dyDescent="0.25">
      <c r="A205" s="11" t="s">
        <v>1149</v>
      </c>
      <c r="B205" s="11"/>
      <c r="C205" s="11"/>
      <c r="G205" s="13"/>
      <c r="H205" s="12">
        <v>0.5</v>
      </c>
      <c r="I205" s="12" t="b">
        <v>0</v>
      </c>
      <c r="J205" s="12">
        <v>1</v>
      </c>
    </row>
    <row r="206" spans="1:10" s="12" customFormat="1" outlineLevel="1" x14ac:dyDescent="0.25">
      <c r="A206" s="11" t="s">
        <v>1150</v>
      </c>
      <c r="B206" s="11"/>
      <c r="C206" s="11"/>
      <c r="G206" s="13"/>
      <c r="H206" s="12">
        <v>1</v>
      </c>
      <c r="I206" s="12" t="b">
        <v>0</v>
      </c>
    </row>
    <row r="207" spans="1:10" s="12" customFormat="1" outlineLevel="1" x14ac:dyDescent="0.25">
      <c r="A207" s="11" t="s">
        <v>1151</v>
      </c>
      <c r="B207" s="11"/>
      <c r="C207" s="11"/>
      <c r="D207" s="12" t="s">
        <v>37</v>
      </c>
      <c r="E207" s="12" t="s">
        <v>56</v>
      </c>
      <c r="G207" s="13" t="s">
        <v>945</v>
      </c>
      <c r="H207" s="12">
        <v>0.5</v>
      </c>
      <c r="I207" s="12" t="b">
        <v>0</v>
      </c>
      <c r="J207" s="12">
        <v>1</v>
      </c>
    </row>
    <row r="208" spans="1:10" s="12" customFormat="1" outlineLevel="1" x14ac:dyDescent="0.25">
      <c r="A208" s="11" t="s">
        <v>1152</v>
      </c>
      <c r="B208" s="11" t="s">
        <v>1153</v>
      </c>
      <c r="C208" s="11"/>
      <c r="G208" s="13"/>
      <c r="I208" s="12" t="b">
        <v>0</v>
      </c>
      <c r="J208" s="12">
        <v>50000</v>
      </c>
    </row>
    <row r="209" spans="1:10" s="12" customFormat="1" outlineLevel="1" x14ac:dyDescent="0.25">
      <c r="A209" s="11" t="s">
        <v>1154</v>
      </c>
      <c r="B209" s="11"/>
      <c r="C209" s="11"/>
      <c r="G209" s="13"/>
      <c r="H209" s="12">
        <v>3</v>
      </c>
      <c r="I209" s="12" t="b">
        <v>0</v>
      </c>
    </row>
    <row r="210" spans="1:10" s="12" customFormat="1" outlineLevel="1" x14ac:dyDescent="0.25">
      <c r="A210" s="11" t="s">
        <v>1155</v>
      </c>
      <c r="B210" s="11" t="s">
        <v>1156</v>
      </c>
      <c r="C210" s="11" t="s">
        <v>1157</v>
      </c>
      <c r="D210" s="12" t="s">
        <v>37</v>
      </c>
      <c r="E210" s="12" t="s">
        <v>56</v>
      </c>
      <c r="G210" s="13" t="s">
        <v>870</v>
      </c>
      <c r="H210" s="12">
        <v>2</v>
      </c>
      <c r="I210" s="12" t="b">
        <v>1</v>
      </c>
      <c r="J210" s="12">
        <v>5</v>
      </c>
    </row>
    <row r="211" spans="1:10" s="12" customFormat="1" outlineLevel="1" x14ac:dyDescent="0.25">
      <c r="A211" s="11" t="s">
        <v>1158</v>
      </c>
      <c r="B211" s="11"/>
      <c r="C211" s="11"/>
      <c r="D211" s="12" t="s">
        <v>37</v>
      </c>
      <c r="E211" s="12" t="s">
        <v>56</v>
      </c>
      <c r="G211" s="13" t="s">
        <v>945</v>
      </c>
      <c r="H211" s="12">
        <v>1</v>
      </c>
      <c r="I211" s="12" t="b">
        <v>0</v>
      </c>
      <c r="J211" s="12">
        <v>0.02</v>
      </c>
    </row>
    <row r="212" spans="1:10" s="12" customFormat="1" outlineLevel="1" x14ac:dyDescent="0.25">
      <c r="A212" s="11" t="s">
        <v>1159</v>
      </c>
      <c r="B212" s="11" t="s">
        <v>1160</v>
      </c>
      <c r="C212" s="11" t="s">
        <v>1041</v>
      </c>
      <c r="D212" s="12" t="s">
        <v>37</v>
      </c>
      <c r="E212" s="12" t="s">
        <v>56</v>
      </c>
      <c r="G212" s="13" t="s">
        <v>1035</v>
      </c>
      <c r="I212" s="12" t="b">
        <v>0</v>
      </c>
      <c r="J212" s="12">
        <v>8</v>
      </c>
    </row>
    <row r="213" spans="1:10" s="12" customFormat="1" outlineLevel="1" x14ac:dyDescent="0.25">
      <c r="A213" s="11" t="s">
        <v>1161</v>
      </c>
      <c r="B213" s="11"/>
      <c r="C213" s="11"/>
      <c r="D213" s="12" t="s">
        <v>37</v>
      </c>
      <c r="E213" s="12" t="s">
        <v>56</v>
      </c>
      <c r="G213" s="13" t="s">
        <v>914</v>
      </c>
      <c r="H213" s="12">
        <v>3</v>
      </c>
      <c r="I213" s="12" t="b">
        <v>1</v>
      </c>
      <c r="J213" s="12">
        <v>5</v>
      </c>
    </row>
    <row r="214" spans="1:10" s="12" customFormat="1" outlineLevel="1" x14ac:dyDescent="0.25">
      <c r="A214" s="11" t="s">
        <v>1162</v>
      </c>
      <c r="B214" s="11" t="s">
        <v>1163</v>
      </c>
      <c r="C214" s="11" t="s">
        <v>1164</v>
      </c>
      <c r="D214" s="12" t="s">
        <v>37</v>
      </c>
      <c r="E214" s="12" t="s">
        <v>56</v>
      </c>
      <c r="G214" s="13" t="s">
        <v>914</v>
      </c>
      <c r="H214" s="12">
        <v>3</v>
      </c>
      <c r="I214" s="12" t="b">
        <v>1</v>
      </c>
      <c r="J214" s="12">
        <v>100</v>
      </c>
    </row>
    <row r="215" spans="1:10" s="12" customFormat="1" outlineLevel="1" x14ac:dyDescent="0.25">
      <c r="A215" s="11" t="s">
        <v>1165</v>
      </c>
      <c r="B215" s="11" t="s">
        <v>1166</v>
      </c>
      <c r="C215" s="11" t="s">
        <v>1167</v>
      </c>
      <c r="D215" s="12" t="s">
        <v>37</v>
      </c>
      <c r="E215" s="12" t="s">
        <v>56</v>
      </c>
      <c r="G215" s="13" t="s">
        <v>870</v>
      </c>
      <c r="H215" s="12">
        <v>10</v>
      </c>
      <c r="I215" s="12" t="b">
        <v>1</v>
      </c>
      <c r="J215" s="12">
        <v>75</v>
      </c>
    </row>
    <row r="216" spans="1:10" s="12" customFormat="1" outlineLevel="1" x14ac:dyDescent="0.25">
      <c r="A216" s="11" t="s">
        <v>1168</v>
      </c>
      <c r="B216" s="11"/>
      <c r="C216" s="11"/>
      <c r="G216" s="13"/>
      <c r="I216" s="12" t="b">
        <v>0</v>
      </c>
      <c r="J216" s="12">
        <v>2</v>
      </c>
    </row>
    <row r="217" spans="1:10" s="12" customFormat="1" outlineLevel="1" x14ac:dyDescent="0.25">
      <c r="A217" s="11" t="s">
        <v>1169</v>
      </c>
      <c r="B217" s="11" t="s">
        <v>1170</v>
      </c>
      <c r="C217" s="11" t="s">
        <v>1171</v>
      </c>
      <c r="D217" s="12" t="s">
        <v>37</v>
      </c>
      <c r="E217" s="12" t="s">
        <v>56</v>
      </c>
      <c r="G217" s="13" t="s">
        <v>945</v>
      </c>
      <c r="H217" s="12">
        <v>1</v>
      </c>
      <c r="I217" s="12" t="b">
        <v>0</v>
      </c>
      <c r="J217" s="12">
        <v>0.1</v>
      </c>
    </row>
    <row r="218" spans="1:10" s="12" customFormat="1" outlineLevel="1" x14ac:dyDescent="0.25">
      <c r="A218" s="11" t="s">
        <v>1172</v>
      </c>
      <c r="B218" s="11"/>
      <c r="C218" s="11"/>
      <c r="G218" s="13"/>
      <c r="H218" s="12">
        <v>1</v>
      </c>
      <c r="I218" s="12" t="b">
        <v>0</v>
      </c>
      <c r="J218" s="12">
        <v>0.2</v>
      </c>
    </row>
    <row r="219" spans="1:10" s="12" customFormat="1" outlineLevel="1" x14ac:dyDescent="0.25">
      <c r="A219" s="11" t="s">
        <v>1173</v>
      </c>
      <c r="B219" s="11"/>
      <c r="C219" s="11"/>
      <c r="D219" s="12" t="s">
        <v>37</v>
      </c>
      <c r="E219" s="12" t="s">
        <v>56</v>
      </c>
      <c r="G219" s="13" t="s">
        <v>945</v>
      </c>
      <c r="H219" s="12">
        <v>0</v>
      </c>
      <c r="I219" s="12" t="b">
        <v>0</v>
      </c>
      <c r="J219" s="12">
        <v>0.4</v>
      </c>
    </row>
    <row r="220" spans="1:10" s="12" customFormat="1" outlineLevel="1" x14ac:dyDescent="0.25">
      <c r="A220" s="11" t="s">
        <v>1174</v>
      </c>
      <c r="B220" s="11"/>
      <c r="C220" s="11"/>
      <c r="D220" s="12" t="s">
        <v>37</v>
      </c>
      <c r="E220" s="12" t="s">
        <v>56</v>
      </c>
      <c r="G220" s="13" t="s">
        <v>945</v>
      </c>
      <c r="H220" s="12">
        <v>0</v>
      </c>
      <c r="I220" s="12" t="b">
        <v>0</v>
      </c>
      <c r="J220" s="12">
        <v>0.2</v>
      </c>
    </row>
    <row r="221" spans="1:10" s="12" customFormat="1" outlineLevel="1" x14ac:dyDescent="0.25">
      <c r="A221" s="11" t="s">
        <v>1175</v>
      </c>
      <c r="B221" s="11" t="s">
        <v>1176</v>
      </c>
      <c r="C221" s="11" t="s">
        <v>1177</v>
      </c>
      <c r="D221" s="12" t="s">
        <v>37</v>
      </c>
      <c r="E221" s="12" t="s">
        <v>56</v>
      </c>
      <c r="G221" s="13" t="s">
        <v>870</v>
      </c>
      <c r="H221" s="12">
        <v>2</v>
      </c>
      <c r="I221" s="12" t="b">
        <v>1</v>
      </c>
      <c r="J221" s="12">
        <v>0.1</v>
      </c>
    </row>
    <row r="222" spans="1:10" s="12" customFormat="1" outlineLevel="1" x14ac:dyDescent="0.25">
      <c r="A222" s="11" t="s">
        <v>1178</v>
      </c>
      <c r="B222" s="11" t="s">
        <v>1031</v>
      </c>
      <c r="C222" s="11"/>
      <c r="G222" s="13"/>
      <c r="H222" s="12">
        <v>0</v>
      </c>
      <c r="I222" s="12" t="b">
        <v>0</v>
      </c>
      <c r="J222" s="12">
        <v>10</v>
      </c>
    </row>
    <row r="223" spans="1:10" s="12" customFormat="1" outlineLevel="1" x14ac:dyDescent="0.25">
      <c r="A223" s="11" t="s">
        <v>1179</v>
      </c>
      <c r="B223" s="11" t="s">
        <v>1031</v>
      </c>
      <c r="C223" s="11"/>
      <c r="G223" s="13"/>
      <c r="H223" s="12">
        <v>0</v>
      </c>
      <c r="I223" s="12" t="b">
        <v>0</v>
      </c>
      <c r="J223" s="12">
        <v>10</v>
      </c>
    </row>
    <row r="224" spans="1:10" s="12" customFormat="1" outlineLevel="1" x14ac:dyDescent="0.25">
      <c r="A224" s="11" t="s">
        <v>1180</v>
      </c>
      <c r="B224" s="11" t="s">
        <v>1031</v>
      </c>
      <c r="C224" s="11"/>
      <c r="G224" s="13"/>
      <c r="H224" s="12">
        <v>0</v>
      </c>
      <c r="I224" s="12" t="b">
        <v>0</v>
      </c>
      <c r="J224" s="12">
        <v>10</v>
      </c>
    </row>
    <row r="225" spans="1:10" s="12" customFormat="1" outlineLevel="1" x14ac:dyDescent="0.25">
      <c r="A225" s="11" t="s">
        <v>1181</v>
      </c>
      <c r="B225" s="11" t="s">
        <v>1031</v>
      </c>
      <c r="C225" s="11"/>
      <c r="G225" s="13"/>
      <c r="H225" s="12">
        <v>0</v>
      </c>
      <c r="I225" s="12" t="b">
        <v>0</v>
      </c>
      <c r="J225" s="12">
        <v>10</v>
      </c>
    </row>
    <row r="226" spans="1:10" s="12" customFormat="1" outlineLevel="1" x14ac:dyDescent="0.25">
      <c r="A226" s="11" t="s">
        <v>1182</v>
      </c>
      <c r="B226" s="11"/>
      <c r="C226" s="11"/>
      <c r="D226" s="12" t="s">
        <v>37</v>
      </c>
      <c r="E226" s="12" t="s">
        <v>56</v>
      </c>
      <c r="G226" s="13" t="s">
        <v>945</v>
      </c>
      <c r="H226" s="12">
        <v>10</v>
      </c>
      <c r="I226" s="12" t="b">
        <v>0</v>
      </c>
      <c r="J226" s="12">
        <v>3</v>
      </c>
    </row>
    <row r="227" spans="1:10" s="12" customFormat="1" outlineLevel="1" x14ac:dyDescent="0.25">
      <c r="A227" s="11" t="s">
        <v>1183</v>
      </c>
      <c r="B227" s="11" t="s">
        <v>1044</v>
      </c>
      <c r="C227" s="11"/>
      <c r="G227" s="13"/>
      <c r="H227" s="12">
        <v>3</v>
      </c>
      <c r="I227" s="12" t="b">
        <v>0</v>
      </c>
      <c r="J227" s="12">
        <v>0</v>
      </c>
    </row>
    <row r="228" spans="1:10" s="12" customFormat="1" outlineLevel="1" x14ac:dyDescent="0.25">
      <c r="A228" s="11" t="s">
        <v>1184</v>
      </c>
      <c r="B228" s="11"/>
      <c r="C228" s="11"/>
      <c r="D228" s="12" t="s">
        <v>37</v>
      </c>
      <c r="E228" s="12" t="s">
        <v>56</v>
      </c>
      <c r="G228" s="13" t="s">
        <v>945</v>
      </c>
      <c r="H228" s="12">
        <v>5</v>
      </c>
      <c r="I228" s="12" t="b">
        <v>0</v>
      </c>
      <c r="J228" s="12">
        <v>0.02</v>
      </c>
    </row>
    <row r="229" spans="1:10" s="12" customFormat="1" outlineLevel="1" x14ac:dyDescent="0.25">
      <c r="A229" s="11" t="s">
        <v>1185</v>
      </c>
      <c r="B229" s="11"/>
      <c r="C229" s="11"/>
      <c r="D229" s="12" t="s">
        <v>37</v>
      </c>
      <c r="E229" s="12" t="s">
        <v>56</v>
      </c>
      <c r="G229" s="13" t="s">
        <v>945</v>
      </c>
      <c r="H229" s="12">
        <v>0.5</v>
      </c>
      <c r="I229" s="12" t="b">
        <v>0</v>
      </c>
      <c r="J229" s="12">
        <v>0.1</v>
      </c>
    </row>
    <row r="230" spans="1:10" s="12" customFormat="1" outlineLevel="1" x14ac:dyDescent="0.25">
      <c r="A230" s="11" t="s">
        <v>1186</v>
      </c>
      <c r="B230" s="11"/>
      <c r="C230" s="11"/>
      <c r="D230" s="12" t="s">
        <v>37</v>
      </c>
      <c r="E230" s="12" t="s">
        <v>56</v>
      </c>
      <c r="G230" s="13" t="s">
        <v>945</v>
      </c>
      <c r="H230" s="12">
        <v>8</v>
      </c>
      <c r="I230" s="12" t="b">
        <v>0</v>
      </c>
      <c r="J230" s="12">
        <v>0.2</v>
      </c>
    </row>
    <row r="231" spans="1:10" s="12" customFormat="1" outlineLevel="1" x14ac:dyDescent="0.25">
      <c r="A231" s="11" t="s">
        <v>1187</v>
      </c>
      <c r="B231" s="11"/>
      <c r="C231" s="11"/>
      <c r="D231" s="12" t="s">
        <v>37</v>
      </c>
      <c r="E231" s="12" t="s">
        <v>56</v>
      </c>
      <c r="G231" s="13" t="s">
        <v>1035</v>
      </c>
      <c r="I231" s="12" t="b">
        <v>0</v>
      </c>
      <c r="J231" s="12">
        <v>30</v>
      </c>
    </row>
    <row r="232" spans="1:10" s="12" customFormat="1" outlineLevel="1" x14ac:dyDescent="0.25">
      <c r="A232" s="11" t="s">
        <v>1188</v>
      </c>
      <c r="B232" s="11"/>
      <c r="C232" s="11"/>
      <c r="G232" s="13"/>
      <c r="H232" s="12">
        <v>8</v>
      </c>
      <c r="I232" s="12" t="b">
        <v>0</v>
      </c>
      <c r="J232" s="12">
        <v>30</v>
      </c>
    </row>
    <row r="233" spans="1:10" s="12" customFormat="1" outlineLevel="1" x14ac:dyDescent="0.25">
      <c r="A233" s="11" t="s">
        <v>1189</v>
      </c>
      <c r="B233" s="11"/>
      <c r="C233" s="11"/>
      <c r="D233" s="12" t="s">
        <v>37</v>
      </c>
      <c r="E233" s="12" t="s">
        <v>56</v>
      </c>
      <c r="G233" s="13" t="s">
        <v>945</v>
      </c>
      <c r="H233" s="12">
        <v>10</v>
      </c>
      <c r="I233" s="12" t="b">
        <v>0</v>
      </c>
      <c r="J233" s="12">
        <v>0.5</v>
      </c>
    </row>
    <row r="234" spans="1:10" s="12" customFormat="1" outlineLevel="1" x14ac:dyDescent="0.25">
      <c r="A234" s="11" t="s">
        <v>1190</v>
      </c>
      <c r="B234" s="11" t="s">
        <v>1044</v>
      </c>
      <c r="C234" s="11"/>
      <c r="G234" s="13"/>
      <c r="H234" s="12">
        <v>0</v>
      </c>
      <c r="I234" s="12" t="b">
        <v>0</v>
      </c>
      <c r="J234" s="12">
        <v>0</v>
      </c>
    </row>
    <row r="235" spans="1:10" s="12" customFormat="1" outlineLevel="1" x14ac:dyDescent="0.25">
      <c r="A235" s="11" t="s">
        <v>886</v>
      </c>
      <c r="B235" s="11" t="s">
        <v>1191</v>
      </c>
      <c r="C235" s="11"/>
      <c r="G235" s="13"/>
      <c r="H235" s="12">
        <v>1</v>
      </c>
      <c r="I235" s="12" t="b">
        <v>0</v>
      </c>
      <c r="J235" s="12">
        <v>1</v>
      </c>
    </row>
    <row r="236" spans="1:10" s="12" customFormat="1" outlineLevel="1" x14ac:dyDescent="0.25">
      <c r="A236" s="11" t="s">
        <v>1192</v>
      </c>
      <c r="B236" s="11" t="s">
        <v>1193</v>
      </c>
      <c r="C236" s="11"/>
      <c r="G236" s="13"/>
      <c r="H236" s="12">
        <v>1</v>
      </c>
      <c r="I236" s="12" t="b">
        <v>0</v>
      </c>
      <c r="J236" s="12">
        <v>60</v>
      </c>
    </row>
    <row r="237" spans="1:10" s="12" customFormat="1" outlineLevel="1" x14ac:dyDescent="0.25">
      <c r="A237" s="11" t="s">
        <v>1194</v>
      </c>
      <c r="B237" s="11" t="s">
        <v>1195</v>
      </c>
      <c r="C237" s="11"/>
      <c r="D237" s="12" t="s">
        <v>37</v>
      </c>
      <c r="E237" s="12" t="s">
        <v>56</v>
      </c>
      <c r="G237" s="13" t="s">
        <v>945</v>
      </c>
      <c r="H237" s="12">
        <v>3</v>
      </c>
      <c r="I237" s="12" t="b">
        <v>1</v>
      </c>
      <c r="J237" s="12">
        <v>1</v>
      </c>
    </row>
    <row r="238" spans="1:10" s="12" customFormat="1" outlineLevel="1" x14ac:dyDescent="0.25">
      <c r="A238" s="11" t="s">
        <v>1196</v>
      </c>
      <c r="B238" s="11" t="s">
        <v>1197</v>
      </c>
      <c r="C238" s="11"/>
      <c r="G238" s="13"/>
      <c r="H238" s="12">
        <v>3</v>
      </c>
      <c r="I238" s="12" t="b">
        <v>0</v>
      </c>
      <c r="J238" s="12">
        <v>55</v>
      </c>
    </row>
    <row r="239" spans="1:10" s="12" customFormat="1" outlineLevel="1" x14ac:dyDescent="0.25">
      <c r="A239" s="11" t="s">
        <v>1198</v>
      </c>
      <c r="B239" s="11" t="s">
        <v>1199</v>
      </c>
      <c r="C239" s="11"/>
      <c r="G239" s="13"/>
      <c r="H239" s="12">
        <v>20</v>
      </c>
      <c r="I239" s="12" t="b">
        <v>0</v>
      </c>
      <c r="J239" s="12">
        <v>400</v>
      </c>
    </row>
    <row r="240" spans="1:10" s="12" customFormat="1" outlineLevel="1" x14ac:dyDescent="0.25">
      <c r="A240" s="11" t="s">
        <v>1200</v>
      </c>
      <c r="B240" s="11"/>
      <c r="C240" s="11"/>
      <c r="G240" s="13"/>
      <c r="H240" s="12">
        <v>3</v>
      </c>
      <c r="I240" s="12" t="b">
        <v>1</v>
      </c>
      <c r="J240" s="12">
        <v>10</v>
      </c>
    </row>
    <row r="241" spans="1:10" s="12" customFormat="1" outlineLevel="1" x14ac:dyDescent="0.25">
      <c r="A241" s="11" t="s">
        <v>1201</v>
      </c>
      <c r="B241" s="11"/>
      <c r="C241" s="11"/>
      <c r="G241" s="13"/>
      <c r="H241" s="12">
        <v>1</v>
      </c>
      <c r="I241" s="12" t="b">
        <v>1</v>
      </c>
      <c r="J241" s="12">
        <v>15</v>
      </c>
    </row>
    <row r="242" spans="1:10" s="12" customFormat="1" outlineLevel="1" x14ac:dyDescent="0.25">
      <c r="A242" s="11" t="s">
        <v>1202</v>
      </c>
      <c r="B242" s="11" t="s">
        <v>1203</v>
      </c>
      <c r="C242" s="11" t="s">
        <v>1204</v>
      </c>
      <c r="D242" s="12" t="s">
        <v>37</v>
      </c>
      <c r="E242" s="12" t="s">
        <v>56</v>
      </c>
      <c r="G242" s="13" t="s">
        <v>945</v>
      </c>
      <c r="H242" s="12">
        <v>20</v>
      </c>
      <c r="I242" s="12" t="b">
        <v>0</v>
      </c>
      <c r="J242" s="12">
        <v>10</v>
      </c>
    </row>
    <row r="243" spans="1:10" s="12" customFormat="1" outlineLevel="1" x14ac:dyDescent="0.25">
      <c r="A243" s="11" t="s">
        <v>1205</v>
      </c>
      <c r="B243" s="11"/>
      <c r="C243" s="11"/>
      <c r="D243" s="12" t="s">
        <v>37</v>
      </c>
      <c r="E243" s="12" t="s">
        <v>56</v>
      </c>
      <c r="G243" s="13" t="s">
        <v>945</v>
      </c>
      <c r="H243" s="12">
        <v>1</v>
      </c>
      <c r="I243" s="12" t="b">
        <v>1</v>
      </c>
      <c r="J243" s="12">
        <v>0.5</v>
      </c>
    </row>
    <row r="244" spans="1:10" s="12" customFormat="1" outlineLevel="1" x14ac:dyDescent="0.25">
      <c r="A244" s="11" t="s">
        <v>1206</v>
      </c>
      <c r="B244" s="11"/>
      <c r="C244" s="11"/>
      <c r="G244" s="13"/>
      <c r="H244" s="12">
        <v>3</v>
      </c>
      <c r="I244" s="12" t="b">
        <v>0</v>
      </c>
      <c r="J244" s="12">
        <v>15</v>
      </c>
    </row>
    <row r="245" spans="1:10" s="12" customFormat="1" outlineLevel="1" x14ac:dyDescent="0.25">
      <c r="A245" s="11" t="s">
        <v>1207</v>
      </c>
      <c r="B245" s="11" t="s">
        <v>1044</v>
      </c>
      <c r="C245" s="11"/>
      <c r="G245" s="13"/>
      <c r="H245" s="12">
        <v>0</v>
      </c>
      <c r="I245" s="12" t="b">
        <v>0</v>
      </c>
      <c r="J245" s="12">
        <v>0</v>
      </c>
    </row>
    <row r="246" spans="1:10" s="12" customFormat="1" outlineLevel="1" x14ac:dyDescent="0.25">
      <c r="A246" s="11" t="s">
        <v>1208</v>
      </c>
      <c r="B246" s="11" t="s">
        <v>1044</v>
      </c>
      <c r="C246" s="11"/>
      <c r="G246" s="13"/>
      <c r="H246" s="12">
        <v>1</v>
      </c>
      <c r="I246" s="12" t="b">
        <v>1</v>
      </c>
      <c r="J246" s="12">
        <v>0</v>
      </c>
    </row>
    <row r="247" spans="1:10" s="12" customFormat="1" outlineLevel="1" x14ac:dyDescent="0.25">
      <c r="A247" s="11" t="s">
        <v>1209</v>
      </c>
      <c r="B247" s="11" t="s">
        <v>1044</v>
      </c>
      <c r="C247" s="11"/>
      <c r="G247" s="13"/>
      <c r="H247" s="12">
        <v>5</v>
      </c>
      <c r="I247" s="12" t="b">
        <v>0</v>
      </c>
      <c r="J247" s="12">
        <v>0</v>
      </c>
    </row>
    <row r="248" spans="1:10" s="12" customFormat="1" outlineLevel="1" x14ac:dyDescent="0.25">
      <c r="A248" s="11" t="s">
        <v>1210</v>
      </c>
      <c r="B248" s="11"/>
      <c r="C248" s="11"/>
      <c r="G248" s="13"/>
      <c r="H248" s="12">
        <v>3</v>
      </c>
      <c r="I248" s="12" t="b">
        <v>0</v>
      </c>
    </row>
    <row r="249" spans="1:10" s="12" customFormat="1" outlineLevel="1" x14ac:dyDescent="0.25">
      <c r="A249" s="11" t="s">
        <v>1211</v>
      </c>
      <c r="B249" s="11" t="s">
        <v>1085</v>
      </c>
      <c r="C249" s="11" t="s">
        <v>1212</v>
      </c>
      <c r="D249" s="12" t="s">
        <v>37</v>
      </c>
      <c r="E249" s="12" t="s">
        <v>56</v>
      </c>
      <c r="G249" s="13" t="s">
        <v>945</v>
      </c>
      <c r="H249" s="12">
        <v>10</v>
      </c>
      <c r="I249" s="12" t="b">
        <v>0</v>
      </c>
      <c r="J249" s="12">
        <v>1</v>
      </c>
    </row>
    <row r="250" spans="1:10" s="12" customFormat="1" outlineLevel="1" x14ac:dyDescent="0.25">
      <c r="A250" s="11" t="s">
        <v>1213</v>
      </c>
      <c r="B250" s="11" t="s">
        <v>1214</v>
      </c>
      <c r="C250" s="11" t="s">
        <v>1215</v>
      </c>
      <c r="D250" s="12" t="s">
        <v>37</v>
      </c>
      <c r="E250" s="12" t="s">
        <v>56</v>
      </c>
      <c r="G250" s="13" t="s">
        <v>945</v>
      </c>
      <c r="H250" s="12">
        <v>5</v>
      </c>
      <c r="I250" s="12" t="b">
        <v>0</v>
      </c>
      <c r="J250" s="12">
        <v>10</v>
      </c>
    </row>
    <row r="251" spans="1:10" s="12" customFormat="1" outlineLevel="1" x14ac:dyDescent="0.25">
      <c r="A251" s="11" t="s">
        <v>1216</v>
      </c>
      <c r="B251" s="11" t="s">
        <v>1217</v>
      </c>
      <c r="C251" s="11" t="s">
        <v>1218</v>
      </c>
      <c r="D251" s="12" t="s">
        <v>37</v>
      </c>
      <c r="E251" s="12" t="s">
        <v>56</v>
      </c>
      <c r="G251" s="13" t="s">
        <v>997</v>
      </c>
      <c r="I251" s="12" t="b">
        <v>0</v>
      </c>
      <c r="J251" s="12">
        <v>50</v>
      </c>
    </row>
    <row r="252" spans="1:10" s="12" customFormat="1" outlineLevel="1" x14ac:dyDescent="0.25">
      <c r="A252" s="11" t="s">
        <v>1219</v>
      </c>
      <c r="B252" s="11" t="s">
        <v>1220</v>
      </c>
      <c r="C252" s="11" t="s">
        <v>1221</v>
      </c>
      <c r="D252" s="12" t="s">
        <v>37</v>
      </c>
      <c r="E252" s="12" t="s">
        <v>56</v>
      </c>
      <c r="G252" s="13" t="s">
        <v>870</v>
      </c>
      <c r="H252" s="12">
        <v>15</v>
      </c>
      <c r="I252" s="12" t="b">
        <v>1</v>
      </c>
      <c r="J252" s="12">
        <v>200</v>
      </c>
    </row>
    <row r="253" spans="1:10" s="12" customFormat="1" outlineLevel="1" x14ac:dyDescent="0.25">
      <c r="A253" s="11" t="s">
        <v>895</v>
      </c>
      <c r="B253" s="11" t="s">
        <v>971</v>
      </c>
      <c r="C253" s="11"/>
      <c r="D253" s="12" t="s">
        <v>37</v>
      </c>
      <c r="E253" s="12" t="s">
        <v>56</v>
      </c>
      <c r="G253" s="13" t="s">
        <v>945</v>
      </c>
      <c r="H253" s="12">
        <v>0.5</v>
      </c>
      <c r="I253" s="12" t="b">
        <v>1</v>
      </c>
      <c r="J253" s="12">
        <v>0.1</v>
      </c>
    </row>
    <row r="254" spans="1:10" s="12" customFormat="1" outlineLevel="1" x14ac:dyDescent="0.25">
      <c r="A254" s="11" t="s">
        <v>1222</v>
      </c>
      <c r="B254" s="11" t="s">
        <v>1223</v>
      </c>
      <c r="C254" s="11" t="s">
        <v>1224</v>
      </c>
      <c r="D254" s="12" t="s">
        <v>37</v>
      </c>
      <c r="E254" s="12" t="s">
        <v>56</v>
      </c>
      <c r="G254" s="13" t="s">
        <v>1035</v>
      </c>
      <c r="H254" s="12">
        <v>40</v>
      </c>
      <c r="I254" s="12" t="b">
        <v>0</v>
      </c>
      <c r="J254" s="12">
        <v>60</v>
      </c>
    </row>
    <row r="255" spans="1:10" s="12" customFormat="1" outlineLevel="1" x14ac:dyDescent="0.25">
      <c r="A255" s="11" t="s">
        <v>1225</v>
      </c>
      <c r="B255" s="11" t="s">
        <v>1226</v>
      </c>
      <c r="C255" s="11" t="s">
        <v>1224</v>
      </c>
      <c r="D255" s="12" t="s">
        <v>37</v>
      </c>
      <c r="E255" s="12" t="s">
        <v>56</v>
      </c>
      <c r="G255" s="13" t="s">
        <v>1035</v>
      </c>
      <c r="H255" s="12">
        <v>20</v>
      </c>
      <c r="I255" s="12" t="b">
        <v>0</v>
      </c>
      <c r="J255" s="12">
        <v>15</v>
      </c>
    </row>
    <row r="256" spans="1:10" s="12" customFormat="1" outlineLevel="1" x14ac:dyDescent="0.25">
      <c r="A256" s="11" t="s">
        <v>1227</v>
      </c>
      <c r="B256" s="11" t="s">
        <v>1228</v>
      </c>
      <c r="C256" s="11" t="s">
        <v>1224</v>
      </c>
      <c r="D256" s="12" t="s">
        <v>37</v>
      </c>
      <c r="E256" s="12" t="s">
        <v>56</v>
      </c>
      <c r="G256" s="13" t="s">
        <v>1035</v>
      </c>
      <c r="H256" s="12">
        <v>30</v>
      </c>
      <c r="I256" s="12" t="b">
        <v>0</v>
      </c>
      <c r="J256" s="12">
        <v>30</v>
      </c>
    </row>
    <row r="257" spans="1:10" s="12" customFormat="1" outlineLevel="1" x14ac:dyDescent="0.25">
      <c r="A257" s="11" t="s">
        <v>1229</v>
      </c>
      <c r="B257" s="11" t="s">
        <v>1223</v>
      </c>
      <c r="C257" s="11" t="s">
        <v>1230</v>
      </c>
      <c r="D257" s="12" t="s">
        <v>37</v>
      </c>
      <c r="E257" s="12" t="s">
        <v>56</v>
      </c>
      <c r="G257" s="13" t="s">
        <v>1035</v>
      </c>
      <c r="H257" s="12">
        <v>30</v>
      </c>
      <c r="I257" s="12" t="b">
        <v>0</v>
      </c>
      <c r="J257" s="12">
        <v>20</v>
      </c>
    </row>
    <row r="258" spans="1:10" s="12" customFormat="1" outlineLevel="1" x14ac:dyDescent="0.25">
      <c r="A258" s="11" t="s">
        <v>1231</v>
      </c>
      <c r="B258" s="11" t="s">
        <v>1226</v>
      </c>
      <c r="C258" s="11" t="s">
        <v>1232</v>
      </c>
      <c r="D258" s="12" t="s">
        <v>37</v>
      </c>
      <c r="E258" s="12" t="s">
        <v>56</v>
      </c>
      <c r="G258" s="13" t="s">
        <v>1035</v>
      </c>
      <c r="H258" s="12">
        <v>15</v>
      </c>
      <c r="I258" s="12" t="b">
        <v>0</v>
      </c>
      <c r="J258" s="12">
        <v>5</v>
      </c>
    </row>
    <row r="259" spans="1:10" s="12" customFormat="1" outlineLevel="1" x14ac:dyDescent="0.25">
      <c r="A259" s="11" t="s">
        <v>1233</v>
      </c>
      <c r="B259" s="11" t="s">
        <v>1228</v>
      </c>
      <c r="C259" s="11" t="s">
        <v>1234</v>
      </c>
      <c r="D259" s="12" t="s">
        <v>37</v>
      </c>
      <c r="E259" s="12" t="s">
        <v>56</v>
      </c>
      <c r="G259" s="13" t="s">
        <v>1035</v>
      </c>
      <c r="H259" s="12">
        <v>25</v>
      </c>
      <c r="I259" s="12" t="b">
        <v>0</v>
      </c>
      <c r="J259" s="12">
        <v>10</v>
      </c>
    </row>
    <row r="260" spans="1:10" s="12" customFormat="1" outlineLevel="1" x14ac:dyDescent="0.25">
      <c r="A260" s="11" t="s">
        <v>896</v>
      </c>
      <c r="B260" s="11"/>
      <c r="C260" s="11"/>
      <c r="D260" s="12" t="s">
        <v>37</v>
      </c>
      <c r="E260" s="12" t="s">
        <v>56</v>
      </c>
      <c r="G260" s="13" t="s">
        <v>1035</v>
      </c>
      <c r="H260" s="12">
        <v>8</v>
      </c>
      <c r="I260" s="12" t="b">
        <v>0</v>
      </c>
      <c r="J260" s="12">
        <v>4</v>
      </c>
    </row>
    <row r="261" spans="1:10" s="12" customFormat="1" outlineLevel="1" x14ac:dyDescent="0.25">
      <c r="A261" s="11" t="s">
        <v>896</v>
      </c>
      <c r="B261" s="11"/>
      <c r="C261" s="11"/>
      <c r="G261" s="13"/>
      <c r="H261" s="12">
        <v>4</v>
      </c>
      <c r="I261" s="12" t="b">
        <v>0</v>
      </c>
      <c r="J261" s="12">
        <v>8</v>
      </c>
    </row>
    <row r="262" spans="1:10" s="12" customFormat="1" outlineLevel="1" x14ac:dyDescent="0.25">
      <c r="A262" s="11" t="s">
        <v>1235</v>
      </c>
      <c r="B262" s="11" t="s">
        <v>1236</v>
      </c>
      <c r="C262" s="11" t="s">
        <v>1237</v>
      </c>
      <c r="D262" s="12" t="s">
        <v>37</v>
      </c>
      <c r="E262" s="12" t="s">
        <v>56</v>
      </c>
      <c r="G262" s="13" t="s">
        <v>997</v>
      </c>
      <c r="I262" s="12" t="b">
        <v>0</v>
      </c>
      <c r="J262" s="12">
        <v>10000</v>
      </c>
    </row>
    <row r="263" spans="1:10" s="12" customFormat="1" outlineLevel="1" x14ac:dyDescent="0.25">
      <c r="A263" s="11" t="s">
        <v>1238</v>
      </c>
      <c r="B263" s="11" t="s">
        <v>1239</v>
      </c>
      <c r="C263" s="11" t="s">
        <v>1240</v>
      </c>
      <c r="D263" s="12" t="s">
        <v>37</v>
      </c>
      <c r="E263" s="12" t="s">
        <v>56</v>
      </c>
      <c r="G263" s="13" t="s">
        <v>914</v>
      </c>
      <c r="H263" s="12">
        <v>1</v>
      </c>
      <c r="I263" s="12" t="b">
        <v>0</v>
      </c>
      <c r="J263" s="12">
        <v>2</v>
      </c>
    </row>
    <row r="264" spans="1:10" s="12" customFormat="1" outlineLevel="1" x14ac:dyDescent="0.25">
      <c r="A264" s="11" t="s">
        <v>1241</v>
      </c>
      <c r="B264" s="11" t="s">
        <v>1242</v>
      </c>
      <c r="C264" s="11"/>
      <c r="G264" s="13"/>
      <c r="H264" s="12">
        <v>0</v>
      </c>
      <c r="I264" s="12" t="b">
        <v>0</v>
      </c>
      <c r="J264" s="12">
        <v>5</v>
      </c>
    </row>
    <row r="265" spans="1:10" s="12" customFormat="1" outlineLevel="1" x14ac:dyDescent="0.25">
      <c r="A265" s="11" t="s">
        <v>1243</v>
      </c>
      <c r="B265" s="11" t="s">
        <v>1244</v>
      </c>
      <c r="C265" s="11" t="s">
        <v>1245</v>
      </c>
      <c r="D265" s="12" t="s">
        <v>37</v>
      </c>
      <c r="E265" s="12" t="s">
        <v>56</v>
      </c>
      <c r="G265" s="13" t="s">
        <v>870</v>
      </c>
      <c r="H265" s="12">
        <v>6</v>
      </c>
      <c r="I265" s="12" t="b">
        <v>1</v>
      </c>
      <c r="J265" s="12">
        <v>5</v>
      </c>
    </row>
    <row r="266" spans="1:10" s="12" customFormat="1" outlineLevel="1" x14ac:dyDescent="0.25">
      <c r="A266" s="11" t="s">
        <v>1246</v>
      </c>
      <c r="B266" s="11"/>
      <c r="C266" s="11"/>
      <c r="G266" s="13"/>
      <c r="H266" s="12">
        <v>3</v>
      </c>
      <c r="I266" s="12" t="b">
        <v>1</v>
      </c>
      <c r="J266" s="12">
        <v>10</v>
      </c>
    </row>
    <row r="267" spans="1:10" s="12" customFormat="1" outlineLevel="1" x14ac:dyDescent="0.25">
      <c r="A267" s="11" t="s">
        <v>1247</v>
      </c>
      <c r="B267" s="11"/>
      <c r="C267" s="11"/>
      <c r="G267" s="13"/>
      <c r="H267" s="12">
        <v>1</v>
      </c>
      <c r="I267" s="12" t="b">
        <v>1</v>
      </c>
      <c r="J267" s="12">
        <v>15</v>
      </c>
    </row>
    <row r="268" spans="1:10" s="12" customFormat="1" outlineLevel="1" x14ac:dyDescent="0.25">
      <c r="A268" s="11" t="s">
        <v>1248</v>
      </c>
      <c r="B268" s="11" t="s">
        <v>1044</v>
      </c>
      <c r="C268" s="11"/>
      <c r="G268" s="13"/>
      <c r="H268" s="12">
        <v>0</v>
      </c>
      <c r="I268" s="12" t="b">
        <v>0</v>
      </c>
      <c r="J268" s="12">
        <v>0</v>
      </c>
    </row>
    <row r="269" spans="1:10" s="12" customFormat="1" outlineLevel="1" x14ac:dyDescent="0.25">
      <c r="A269" s="11" t="s">
        <v>897</v>
      </c>
      <c r="B269" s="11" t="s">
        <v>1249</v>
      </c>
      <c r="C269" s="11"/>
      <c r="G269" s="13"/>
      <c r="H269" s="12">
        <v>0.5</v>
      </c>
      <c r="I269" s="12" t="b">
        <v>0</v>
      </c>
      <c r="J269" s="12">
        <v>5</v>
      </c>
    </row>
    <row r="270" spans="1:10" s="12" customFormat="1" outlineLevel="1" x14ac:dyDescent="0.25">
      <c r="A270" s="11" t="s">
        <v>1250</v>
      </c>
      <c r="B270" s="11"/>
      <c r="C270" s="11"/>
      <c r="D270" s="12" t="s">
        <v>37</v>
      </c>
      <c r="E270" s="12" t="s">
        <v>56</v>
      </c>
      <c r="G270" s="13" t="s">
        <v>945</v>
      </c>
      <c r="H270" s="12">
        <v>1</v>
      </c>
      <c r="I270" s="12" t="b">
        <v>0</v>
      </c>
      <c r="J270" s="12">
        <v>1</v>
      </c>
    </row>
    <row r="271" spans="1:10" s="12" customFormat="1" outlineLevel="1" x14ac:dyDescent="0.25">
      <c r="A271" s="11" t="s">
        <v>1251</v>
      </c>
      <c r="B271" s="11" t="s">
        <v>1252</v>
      </c>
      <c r="C271" s="11"/>
      <c r="G271" s="13"/>
      <c r="H271" s="12">
        <v>0</v>
      </c>
      <c r="I271" s="12" t="b">
        <v>0</v>
      </c>
      <c r="J271" s="12">
        <v>15</v>
      </c>
    </row>
    <row r="272" spans="1:10" s="12" customFormat="1" outlineLevel="1" x14ac:dyDescent="0.25">
      <c r="A272" s="11" t="s">
        <v>1253</v>
      </c>
      <c r="B272" s="11" t="s">
        <v>1252</v>
      </c>
      <c r="C272" s="11"/>
      <c r="G272" s="13"/>
      <c r="H272" s="12">
        <v>0</v>
      </c>
      <c r="I272" s="12" t="b">
        <v>0</v>
      </c>
      <c r="J272" s="12">
        <v>5</v>
      </c>
    </row>
    <row r="273" spans="1:10" s="12" customFormat="1" outlineLevel="1" x14ac:dyDescent="0.25">
      <c r="A273" s="11" t="s">
        <v>1254</v>
      </c>
      <c r="B273" s="11"/>
      <c r="C273" s="11"/>
      <c r="D273" s="12" t="s">
        <v>37</v>
      </c>
      <c r="E273" s="12" t="s">
        <v>56</v>
      </c>
      <c r="G273" s="13" t="s">
        <v>945</v>
      </c>
      <c r="H273" s="12">
        <v>0</v>
      </c>
      <c r="I273" s="12" t="b">
        <v>0</v>
      </c>
      <c r="J273" s="12">
        <v>0.5</v>
      </c>
    </row>
    <row r="274" spans="1:10" s="12" customFormat="1" outlineLevel="1" x14ac:dyDescent="0.25">
      <c r="A274" s="11" t="s">
        <v>1255</v>
      </c>
      <c r="B274" s="11"/>
      <c r="C274" s="11"/>
      <c r="D274" s="12" t="s">
        <v>37</v>
      </c>
      <c r="E274" s="12" t="s">
        <v>56</v>
      </c>
      <c r="G274" s="13" t="s">
        <v>945</v>
      </c>
      <c r="H274" s="12">
        <v>0.1</v>
      </c>
      <c r="I274" s="12" t="b">
        <v>0</v>
      </c>
      <c r="J274" s="12">
        <v>0.8</v>
      </c>
    </row>
    <row r="275" spans="1:10" s="12" customFormat="1" outlineLevel="1" x14ac:dyDescent="0.25">
      <c r="A275" s="11" t="s">
        <v>1256</v>
      </c>
      <c r="B275" s="11"/>
      <c r="C275" s="11"/>
      <c r="D275" s="12" t="s">
        <v>37</v>
      </c>
      <c r="E275" s="12" t="s">
        <v>56</v>
      </c>
      <c r="G275" s="13" t="s">
        <v>945</v>
      </c>
      <c r="H275" s="12">
        <v>0</v>
      </c>
      <c r="I275" s="12" t="b">
        <v>0</v>
      </c>
      <c r="J275" s="12">
        <v>5</v>
      </c>
    </row>
    <row r="276" spans="1:10" s="12" customFormat="1" outlineLevel="1" x14ac:dyDescent="0.25">
      <c r="A276" s="11" t="s">
        <v>1257</v>
      </c>
      <c r="B276" s="11" t="s">
        <v>1258</v>
      </c>
      <c r="C276" s="11"/>
      <c r="G276" s="13"/>
      <c r="I276" s="12" t="b">
        <v>0</v>
      </c>
      <c r="J276" s="12">
        <v>1000</v>
      </c>
    </row>
    <row r="277" spans="1:10" s="12" customFormat="1" outlineLevel="1" x14ac:dyDescent="0.25">
      <c r="A277" s="11" t="s">
        <v>1259</v>
      </c>
      <c r="B277" s="11" t="s">
        <v>1260</v>
      </c>
      <c r="C277" s="11" t="s">
        <v>1261</v>
      </c>
      <c r="D277" s="12" t="s">
        <v>37</v>
      </c>
      <c r="E277" s="12" t="s">
        <v>56</v>
      </c>
      <c r="G277" s="13" t="s">
        <v>997</v>
      </c>
      <c r="H277" s="12">
        <v>300</v>
      </c>
      <c r="I277" s="12" t="b">
        <v>0</v>
      </c>
      <c r="J277" s="12">
        <v>20</v>
      </c>
    </row>
    <row r="278" spans="1:10" s="12" customFormat="1" outlineLevel="1" x14ac:dyDescent="0.25">
      <c r="A278" s="11" t="s">
        <v>1262</v>
      </c>
      <c r="B278" s="11"/>
      <c r="C278" s="11"/>
      <c r="D278" s="12" t="s">
        <v>37</v>
      </c>
      <c r="E278" s="12" t="s">
        <v>56</v>
      </c>
      <c r="G278" s="13" t="s">
        <v>945</v>
      </c>
      <c r="H278" s="12">
        <v>10</v>
      </c>
      <c r="I278" s="12" t="b">
        <v>0</v>
      </c>
      <c r="J278" s="12">
        <v>1</v>
      </c>
    </row>
    <row r="279" spans="1:10" s="12" customFormat="1" outlineLevel="1" x14ac:dyDescent="0.25">
      <c r="A279" s="11" t="s">
        <v>1263</v>
      </c>
      <c r="B279" s="11"/>
      <c r="C279" s="11" t="s">
        <v>1264</v>
      </c>
      <c r="D279" s="12" t="s">
        <v>37</v>
      </c>
      <c r="E279" s="12" t="s">
        <v>56</v>
      </c>
      <c r="G279" s="13" t="s">
        <v>907</v>
      </c>
      <c r="H279" s="12">
        <v>0.5</v>
      </c>
      <c r="I279" s="12" t="b">
        <v>0</v>
      </c>
      <c r="J279" s="12">
        <v>20</v>
      </c>
    </row>
    <row r="280" spans="1:10" s="12" customFormat="1" outlineLevel="1" x14ac:dyDescent="0.25">
      <c r="A280" s="11" t="s">
        <v>1265</v>
      </c>
      <c r="B280" s="11"/>
      <c r="C280" s="11"/>
      <c r="G280" s="13"/>
      <c r="H280" s="12">
        <v>4</v>
      </c>
      <c r="I280" s="12" t="b">
        <v>0</v>
      </c>
      <c r="J280" s="12">
        <v>6</v>
      </c>
    </row>
    <row r="281" spans="1:10" s="12" customFormat="1" outlineLevel="1" x14ac:dyDescent="0.25">
      <c r="A281" s="11" t="s">
        <v>1266</v>
      </c>
      <c r="B281" s="11"/>
      <c r="C281" s="11"/>
      <c r="D281" s="12" t="s">
        <v>37</v>
      </c>
      <c r="E281" s="12" t="s">
        <v>56</v>
      </c>
      <c r="G281" s="13" t="s">
        <v>945</v>
      </c>
      <c r="H281" s="12">
        <v>1</v>
      </c>
      <c r="I281" s="12" t="b">
        <v>0</v>
      </c>
      <c r="J281" s="12">
        <v>0.5</v>
      </c>
    </row>
    <row r="282" spans="1:10" s="12" customFormat="1" outlineLevel="1" x14ac:dyDescent="0.25">
      <c r="A282" s="11" t="s">
        <v>1267</v>
      </c>
      <c r="B282" s="11"/>
      <c r="C282" s="11"/>
      <c r="G282" s="13"/>
      <c r="H282" s="12">
        <v>3</v>
      </c>
      <c r="I282" s="12" t="b">
        <v>1</v>
      </c>
      <c r="J282" s="12">
        <v>15</v>
      </c>
    </row>
    <row r="283" spans="1:10" s="12" customFormat="1" outlineLevel="1" x14ac:dyDescent="0.25">
      <c r="A283" s="11" t="s">
        <v>1268</v>
      </c>
      <c r="B283" s="11"/>
      <c r="C283" s="11"/>
      <c r="D283" s="12" t="s">
        <v>37</v>
      </c>
      <c r="E283" s="12" t="s">
        <v>56</v>
      </c>
      <c r="G283" s="13" t="s">
        <v>945</v>
      </c>
      <c r="H283" s="12">
        <v>8</v>
      </c>
      <c r="I283" s="12" t="b">
        <v>0</v>
      </c>
      <c r="J283" s="12">
        <v>2</v>
      </c>
    </row>
    <row r="284" spans="1:10" s="12" customFormat="1" outlineLevel="1" x14ac:dyDescent="0.25">
      <c r="A284" s="11" t="s">
        <v>1269</v>
      </c>
      <c r="B284" s="11" t="s">
        <v>1270</v>
      </c>
      <c r="C284" s="11" t="s">
        <v>1271</v>
      </c>
      <c r="D284" s="12" t="s">
        <v>37</v>
      </c>
      <c r="E284" s="12" t="s">
        <v>56</v>
      </c>
      <c r="G284" s="13" t="s">
        <v>914</v>
      </c>
      <c r="H284" s="12">
        <v>3</v>
      </c>
      <c r="I284" s="12" t="b">
        <v>1</v>
      </c>
      <c r="J284" s="12">
        <v>5</v>
      </c>
    </row>
    <row r="285" spans="1:10" s="12" customFormat="1" outlineLevel="1" x14ac:dyDescent="0.25">
      <c r="A285" s="11" t="s">
        <v>1272</v>
      </c>
      <c r="B285" s="11"/>
      <c r="C285" s="11" t="s">
        <v>1273</v>
      </c>
      <c r="D285" s="12" t="s">
        <v>37</v>
      </c>
      <c r="E285" s="12" t="s">
        <v>56</v>
      </c>
      <c r="G285" s="13" t="s">
        <v>914</v>
      </c>
      <c r="H285" s="12">
        <v>3</v>
      </c>
      <c r="I285" s="12" t="b">
        <v>1</v>
      </c>
      <c r="J285" s="12">
        <v>15</v>
      </c>
    </row>
    <row r="286" spans="1:10" s="12" customFormat="1" outlineLevel="1" x14ac:dyDescent="0.25">
      <c r="A286" s="11" t="s">
        <v>1274</v>
      </c>
      <c r="B286" s="11"/>
      <c r="C286" s="11" t="s">
        <v>1275</v>
      </c>
      <c r="D286" s="12" t="s">
        <v>37</v>
      </c>
      <c r="E286" s="12" t="s">
        <v>56</v>
      </c>
      <c r="G286" s="13" t="s">
        <v>945</v>
      </c>
      <c r="H286" s="12">
        <v>1</v>
      </c>
      <c r="I286" s="12" t="b">
        <v>0</v>
      </c>
      <c r="J286" s="12">
        <v>1000</v>
      </c>
    </row>
    <row r="287" spans="1:10" s="12" customFormat="1" outlineLevel="1" x14ac:dyDescent="0.25">
      <c r="A287" s="11" t="s">
        <v>1276</v>
      </c>
      <c r="B287" s="11" t="s">
        <v>1044</v>
      </c>
      <c r="C287" s="11"/>
      <c r="G287" s="13"/>
      <c r="H287" s="12">
        <v>5</v>
      </c>
      <c r="I287" s="12" t="b">
        <v>0</v>
      </c>
      <c r="J287" s="12">
        <v>0</v>
      </c>
    </row>
    <row r="288" spans="1:10" s="12" customFormat="1" outlineLevel="1" x14ac:dyDescent="0.25">
      <c r="A288" s="11" t="s">
        <v>1277</v>
      </c>
      <c r="B288" s="11"/>
      <c r="C288" s="11" t="s">
        <v>1278</v>
      </c>
      <c r="D288" s="12" t="s">
        <v>37</v>
      </c>
      <c r="E288" s="12" t="s">
        <v>56</v>
      </c>
      <c r="G288" s="13" t="s">
        <v>907</v>
      </c>
      <c r="H288" s="12">
        <v>1</v>
      </c>
      <c r="I288" s="12" t="b">
        <v>0</v>
      </c>
      <c r="J288" s="12">
        <v>2</v>
      </c>
    </row>
    <row r="289" spans="1:10" s="12" customFormat="1" outlineLevel="1" x14ac:dyDescent="0.25">
      <c r="A289" s="11" t="s">
        <v>1279</v>
      </c>
      <c r="B289" s="11"/>
      <c r="C289" s="11"/>
      <c r="G289" s="13"/>
      <c r="H289" s="12">
        <v>0</v>
      </c>
      <c r="I289" s="12" t="b">
        <v>0</v>
      </c>
      <c r="J289" s="12">
        <v>20</v>
      </c>
    </row>
    <row r="290" spans="1:10" s="12" customFormat="1" outlineLevel="1" x14ac:dyDescent="0.25">
      <c r="A290" s="11" t="s">
        <v>1280</v>
      </c>
      <c r="B290" s="11"/>
      <c r="C290" s="11"/>
      <c r="G290" s="13"/>
      <c r="H290" s="12">
        <v>0.25</v>
      </c>
      <c r="I290" s="12" t="b">
        <v>0</v>
      </c>
      <c r="J290" s="12">
        <v>2</v>
      </c>
    </row>
    <row r="291" spans="1:10" s="12" customFormat="1" outlineLevel="1" x14ac:dyDescent="0.25">
      <c r="A291" s="11" t="s">
        <v>296</v>
      </c>
      <c r="B291" s="11"/>
      <c r="C291" s="11" t="s">
        <v>1281</v>
      </c>
      <c r="D291" s="12" t="s">
        <v>37</v>
      </c>
      <c r="E291" s="12" t="s">
        <v>56</v>
      </c>
      <c r="G291" s="13" t="s">
        <v>907</v>
      </c>
      <c r="H291" s="12">
        <v>4</v>
      </c>
      <c r="I291" s="12" t="b">
        <v>0</v>
      </c>
      <c r="J291" s="12">
        <v>50</v>
      </c>
    </row>
    <row r="292" spans="1:10" s="12" customFormat="1" outlineLevel="1" x14ac:dyDescent="0.25">
      <c r="A292" s="11" t="s">
        <v>1282</v>
      </c>
      <c r="B292" s="11"/>
      <c r="C292" s="11"/>
      <c r="D292" s="12" t="s">
        <v>37</v>
      </c>
      <c r="E292" s="12" t="s">
        <v>56</v>
      </c>
      <c r="G292" s="13" t="s">
        <v>945</v>
      </c>
      <c r="H292" s="12">
        <v>20</v>
      </c>
      <c r="I292" s="12" t="b">
        <v>1</v>
      </c>
      <c r="J292" s="12">
        <v>1</v>
      </c>
    </row>
    <row r="293" spans="1:10" s="12" customFormat="1" outlineLevel="1" x14ac:dyDescent="0.25">
      <c r="A293" s="11" t="s">
        <v>1283</v>
      </c>
      <c r="B293" s="11"/>
      <c r="C293" s="11" t="s">
        <v>1284</v>
      </c>
      <c r="D293" s="12" t="s">
        <v>37</v>
      </c>
      <c r="E293" s="12" t="s">
        <v>56</v>
      </c>
      <c r="G293" s="13" t="s">
        <v>914</v>
      </c>
      <c r="H293" s="12">
        <v>1</v>
      </c>
      <c r="I293" s="12" t="b">
        <v>0</v>
      </c>
      <c r="J293" s="12">
        <v>3</v>
      </c>
    </row>
    <row r="294" spans="1:10" s="12" customFormat="1" outlineLevel="1" x14ac:dyDescent="0.25">
      <c r="A294" s="11" t="s">
        <v>1285</v>
      </c>
      <c r="B294" s="11" t="s">
        <v>1286</v>
      </c>
      <c r="C294" s="11" t="s">
        <v>1287</v>
      </c>
      <c r="D294" s="12" t="s">
        <v>37</v>
      </c>
      <c r="E294" s="12" t="s">
        <v>56</v>
      </c>
      <c r="G294" s="13" t="s">
        <v>914</v>
      </c>
      <c r="H294" s="12">
        <v>2</v>
      </c>
      <c r="I294" s="12" t="b">
        <v>0</v>
      </c>
      <c r="J294" s="12">
        <v>1</v>
      </c>
    </row>
    <row r="295" spans="1:10" s="12" customFormat="1" outlineLevel="1" x14ac:dyDescent="0.25">
      <c r="A295" s="11" t="s">
        <v>304</v>
      </c>
      <c r="B295" s="11"/>
      <c r="C295" s="11" t="s">
        <v>1288</v>
      </c>
      <c r="D295" s="12" t="s">
        <v>37</v>
      </c>
      <c r="E295" s="12" t="s">
        <v>56</v>
      </c>
      <c r="G295" s="13" t="s">
        <v>907</v>
      </c>
      <c r="H295" s="12">
        <v>1</v>
      </c>
      <c r="I295" s="12" t="b">
        <v>0</v>
      </c>
      <c r="J295" s="12">
        <v>30</v>
      </c>
    </row>
    <row r="296" spans="1:10" s="12" customFormat="1" outlineLevel="1" x14ac:dyDescent="0.25">
      <c r="A296" s="11" t="s">
        <v>1289</v>
      </c>
      <c r="B296" s="11"/>
      <c r="C296" s="11" t="s">
        <v>1290</v>
      </c>
      <c r="D296" s="12" t="s">
        <v>37</v>
      </c>
      <c r="E296" s="12" t="s">
        <v>56</v>
      </c>
      <c r="G296" s="13" t="s">
        <v>907</v>
      </c>
      <c r="H296" s="12">
        <v>0</v>
      </c>
      <c r="I296" s="12" t="b">
        <v>0</v>
      </c>
      <c r="J296" s="12">
        <v>1</v>
      </c>
    </row>
    <row r="297" spans="1:10" s="12" customFormat="1" outlineLevel="1" x14ac:dyDescent="0.25">
      <c r="A297" s="11" t="s">
        <v>1291</v>
      </c>
      <c r="B297" s="11"/>
      <c r="C297" s="11" t="s">
        <v>1292</v>
      </c>
      <c r="D297" s="12" t="s">
        <v>37</v>
      </c>
      <c r="E297" s="12" t="s">
        <v>56</v>
      </c>
      <c r="G297" s="13" t="s">
        <v>914</v>
      </c>
      <c r="I297" s="12" t="b">
        <v>1</v>
      </c>
    </row>
    <row r="298" spans="1:10" s="12" customFormat="1" outlineLevel="1" x14ac:dyDescent="0.25">
      <c r="A298" s="11" t="s">
        <v>1293</v>
      </c>
      <c r="B298" s="11" t="s">
        <v>1294</v>
      </c>
      <c r="C298" s="11" t="s">
        <v>1295</v>
      </c>
      <c r="D298" s="12" t="s">
        <v>37</v>
      </c>
      <c r="E298" s="12" t="s">
        <v>56</v>
      </c>
      <c r="G298" s="13" t="s">
        <v>945</v>
      </c>
      <c r="H298" s="12">
        <v>1</v>
      </c>
      <c r="I298" s="12" t="b">
        <v>0</v>
      </c>
      <c r="J298" s="12">
        <v>0.01</v>
      </c>
    </row>
    <row r="299" spans="1:10" s="12" customFormat="1" outlineLevel="1" x14ac:dyDescent="0.25">
      <c r="A299" s="11" t="s">
        <v>1296</v>
      </c>
      <c r="B299" s="11"/>
      <c r="C299" s="11" t="s">
        <v>1297</v>
      </c>
      <c r="D299" s="12" t="s">
        <v>37</v>
      </c>
      <c r="E299" s="12" t="s">
        <v>56</v>
      </c>
      <c r="G299" s="13" t="s">
        <v>907</v>
      </c>
      <c r="I299" s="12" t="b">
        <v>0</v>
      </c>
    </row>
    <row r="300" spans="1:10" s="12" customFormat="1" outlineLevel="1" x14ac:dyDescent="0.25">
      <c r="A300" s="11" t="s">
        <v>1298</v>
      </c>
      <c r="B300" s="11" t="s">
        <v>1299</v>
      </c>
      <c r="C300" s="11"/>
      <c r="G300" s="13"/>
      <c r="I300" s="12" t="b">
        <v>0</v>
      </c>
      <c r="J300" s="12">
        <v>50000</v>
      </c>
    </row>
    <row r="301" spans="1:10" s="12" customFormat="1" outlineLevel="1" x14ac:dyDescent="0.25">
      <c r="A301" s="11" t="s">
        <v>1300</v>
      </c>
      <c r="B301" s="11" t="s">
        <v>1301</v>
      </c>
      <c r="C301" s="11" t="s">
        <v>1302</v>
      </c>
      <c r="D301" s="12" t="s">
        <v>37</v>
      </c>
      <c r="E301" s="12" t="s">
        <v>56</v>
      </c>
      <c r="G301" s="13" t="s">
        <v>870</v>
      </c>
      <c r="H301" s="12">
        <v>5</v>
      </c>
      <c r="I301" s="12" t="b">
        <v>1</v>
      </c>
      <c r="J301" s="12">
        <v>1</v>
      </c>
    </row>
    <row r="302" spans="1:10" s="12" customFormat="1" outlineLevel="1" x14ac:dyDescent="0.25">
      <c r="A302" s="11" t="s">
        <v>1303</v>
      </c>
      <c r="B302" s="11"/>
      <c r="C302" s="11" t="s">
        <v>1304</v>
      </c>
      <c r="D302" s="12" t="s">
        <v>37</v>
      </c>
      <c r="E302" s="12" t="s">
        <v>56</v>
      </c>
      <c r="G302" s="13" t="s">
        <v>945</v>
      </c>
      <c r="H302" s="12">
        <v>0</v>
      </c>
      <c r="I302" s="12" t="b">
        <v>0</v>
      </c>
      <c r="J302" s="12">
        <v>1</v>
      </c>
    </row>
    <row r="303" spans="1:10" s="12" customFormat="1" outlineLevel="1" x14ac:dyDescent="0.25">
      <c r="A303" s="11" t="s">
        <v>1305</v>
      </c>
      <c r="B303" s="11" t="s">
        <v>1306</v>
      </c>
      <c r="C303" s="11" t="s">
        <v>1307</v>
      </c>
      <c r="D303" s="12" t="s">
        <v>37</v>
      </c>
      <c r="E303" s="12" t="s">
        <v>56</v>
      </c>
      <c r="G303" s="13" t="s">
        <v>997</v>
      </c>
      <c r="H303" s="12">
        <v>400</v>
      </c>
      <c r="I303" s="12" t="b">
        <v>0</v>
      </c>
      <c r="J303" s="12">
        <v>35</v>
      </c>
    </row>
    <row r="304" spans="1:10" s="12" customFormat="1" outlineLevel="1" x14ac:dyDescent="0.25">
      <c r="A304" s="11" t="s">
        <v>1308</v>
      </c>
      <c r="B304" s="11" t="s">
        <v>1044</v>
      </c>
      <c r="C304" s="11"/>
      <c r="G304" s="13"/>
      <c r="H304" s="12">
        <v>0</v>
      </c>
      <c r="I304" s="12" t="b">
        <v>0</v>
      </c>
      <c r="J304" s="12">
        <v>0</v>
      </c>
    </row>
    <row r="305" spans="1:10" s="12" customFormat="1" outlineLevel="1" x14ac:dyDescent="0.25">
      <c r="A305" s="11" t="s">
        <v>1309</v>
      </c>
      <c r="B305" s="11"/>
      <c r="C305" s="11"/>
      <c r="D305" s="12" t="s">
        <v>37</v>
      </c>
      <c r="E305" s="12" t="s">
        <v>56</v>
      </c>
      <c r="G305" s="13" t="s">
        <v>1035</v>
      </c>
      <c r="I305" s="12" t="b">
        <v>0</v>
      </c>
      <c r="J305" s="12">
        <v>400</v>
      </c>
    </row>
    <row r="306" spans="1:10" s="12" customFormat="1" outlineLevel="1" x14ac:dyDescent="0.25">
      <c r="A306" s="11" t="s">
        <v>1310</v>
      </c>
      <c r="B306" s="11"/>
      <c r="C306" s="11"/>
      <c r="D306" s="12" t="s">
        <v>37</v>
      </c>
      <c r="E306" s="12" t="s">
        <v>56</v>
      </c>
      <c r="G306" s="13" t="s">
        <v>1035</v>
      </c>
      <c r="I306" s="12" t="b">
        <v>0</v>
      </c>
      <c r="J306" s="12">
        <v>150</v>
      </c>
    </row>
    <row r="307" spans="1:10" s="12" customFormat="1" outlineLevel="1" x14ac:dyDescent="0.25">
      <c r="A307" s="11" t="s">
        <v>1311</v>
      </c>
      <c r="B307" s="11"/>
      <c r="C307" s="11"/>
      <c r="D307" s="12" t="s">
        <v>37</v>
      </c>
      <c r="E307" s="12" t="s">
        <v>56</v>
      </c>
      <c r="G307" s="13" t="s">
        <v>1035</v>
      </c>
      <c r="I307" s="12" t="b">
        <v>0</v>
      </c>
      <c r="J307" s="12">
        <v>100</v>
      </c>
    </row>
    <row r="308" spans="1:10" s="12" customFormat="1" outlineLevel="1" x14ac:dyDescent="0.25">
      <c r="A308" s="11" t="s">
        <v>1312</v>
      </c>
      <c r="B308" s="11" t="s">
        <v>1313</v>
      </c>
      <c r="C308" s="11" t="s">
        <v>1314</v>
      </c>
      <c r="D308" s="12" t="s">
        <v>37</v>
      </c>
      <c r="E308" s="12" t="s">
        <v>56</v>
      </c>
      <c r="G308" s="13" t="s">
        <v>997</v>
      </c>
      <c r="I308" s="12" t="b">
        <v>0</v>
      </c>
      <c r="J308" s="12">
        <v>25000</v>
      </c>
    </row>
    <row r="309" spans="1:10" s="12" customFormat="1" outlineLevel="1" x14ac:dyDescent="0.25">
      <c r="A309" s="11" t="s">
        <v>1315</v>
      </c>
      <c r="B309" s="11"/>
      <c r="C309" s="11" t="s">
        <v>1316</v>
      </c>
      <c r="D309" s="12" t="s">
        <v>37</v>
      </c>
      <c r="E309" s="12" t="s">
        <v>56</v>
      </c>
      <c r="G309" s="13" t="s">
        <v>914</v>
      </c>
      <c r="H309" s="12">
        <v>200</v>
      </c>
      <c r="I309" s="12" t="b">
        <v>0</v>
      </c>
      <c r="J309" s="12">
        <v>1000</v>
      </c>
    </row>
    <row r="310" spans="1:10" s="12" customFormat="1" outlineLevel="1" x14ac:dyDescent="0.25">
      <c r="A310" s="11" t="s">
        <v>1317</v>
      </c>
      <c r="B310" s="11" t="s">
        <v>1318</v>
      </c>
      <c r="C310" s="11"/>
      <c r="D310" s="12" t="s">
        <v>37</v>
      </c>
      <c r="E310" s="12" t="s">
        <v>56</v>
      </c>
      <c r="G310" s="13" t="s">
        <v>945</v>
      </c>
      <c r="H310" s="12">
        <v>4</v>
      </c>
      <c r="I310" s="12" t="b">
        <v>1</v>
      </c>
      <c r="J310" s="12">
        <v>1</v>
      </c>
    </row>
    <row r="311" spans="1:10" s="12" customFormat="1" outlineLevel="1" x14ac:dyDescent="0.25">
      <c r="A311" s="11" t="s">
        <v>1319</v>
      </c>
      <c r="B311" s="11"/>
      <c r="C311" s="11"/>
      <c r="D311" s="12" t="s">
        <v>37</v>
      </c>
      <c r="E311" s="12" t="s">
        <v>56</v>
      </c>
      <c r="G311" s="13" t="s">
        <v>945</v>
      </c>
      <c r="H311" s="12">
        <v>1</v>
      </c>
      <c r="I311" s="12" t="b">
        <v>0</v>
      </c>
      <c r="J311" s="12">
        <v>0.2</v>
      </c>
    </row>
  </sheetData>
  <dataValidations count="1">
    <dataValidation type="list" allowBlank="1" showInputMessage="1" showErrorMessage="1" sqref="I54:I311 JE54:JE311 TA54:TA311 ACW54:ACW311 AMS54:AMS311 AWO54:AWO311 BGK54:BGK311 BQG54:BQG311 CAC54:CAC311 CJY54:CJY311 CTU54:CTU311 DDQ54:DDQ311 DNM54:DNM311 DXI54:DXI311 EHE54:EHE311 ERA54:ERA311 FAW54:FAW311 FKS54:FKS311 FUO54:FUO311 GEK54:GEK311 GOG54:GOG311 GYC54:GYC311 HHY54:HHY311 HRU54:HRU311 IBQ54:IBQ311 ILM54:ILM311 IVI54:IVI311 JFE54:JFE311 JPA54:JPA311 JYW54:JYW311 KIS54:KIS311 KSO54:KSO311 LCK54:LCK311 LMG54:LMG311 LWC54:LWC311 MFY54:MFY311 MPU54:MPU311 MZQ54:MZQ311 NJM54:NJM311 NTI54:NTI311 ODE54:ODE311 ONA54:ONA311 OWW54:OWW311 PGS54:PGS311 PQO54:PQO311 QAK54:QAK311 QKG54:QKG311 QUC54:QUC311 RDY54:RDY311 RNU54:RNU311 RXQ54:RXQ311 SHM54:SHM311 SRI54:SRI311 TBE54:TBE311 TLA54:TLA311 TUW54:TUW311 UES54:UES311 UOO54:UOO311 UYK54:UYK311 VIG54:VIG311 VSC54:VSC311 WBY54:WBY311 WLU54:WLU311 WVQ54:WVQ311 I65590:I65847 JE65590:JE65847 TA65590:TA65847 ACW65590:ACW65847 AMS65590:AMS65847 AWO65590:AWO65847 BGK65590:BGK65847 BQG65590:BQG65847 CAC65590:CAC65847 CJY65590:CJY65847 CTU65590:CTU65847 DDQ65590:DDQ65847 DNM65590:DNM65847 DXI65590:DXI65847 EHE65590:EHE65847 ERA65590:ERA65847 FAW65590:FAW65847 FKS65590:FKS65847 FUO65590:FUO65847 GEK65590:GEK65847 GOG65590:GOG65847 GYC65590:GYC65847 HHY65590:HHY65847 HRU65590:HRU65847 IBQ65590:IBQ65847 ILM65590:ILM65847 IVI65590:IVI65847 JFE65590:JFE65847 JPA65590:JPA65847 JYW65590:JYW65847 KIS65590:KIS65847 KSO65590:KSO65847 LCK65590:LCK65847 LMG65590:LMG65847 LWC65590:LWC65847 MFY65590:MFY65847 MPU65590:MPU65847 MZQ65590:MZQ65847 NJM65590:NJM65847 NTI65590:NTI65847 ODE65590:ODE65847 ONA65590:ONA65847 OWW65590:OWW65847 PGS65590:PGS65847 PQO65590:PQO65847 QAK65590:QAK65847 QKG65590:QKG65847 QUC65590:QUC65847 RDY65590:RDY65847 RNU65590:RNU65847 RXQ65590:RXQ65847 SHM65590:SHM65847 SRI65590:SRI65847 TBE65590:TBE65847 TLA65590:TLA65847 TUW65590:TUW65847 UES65590:UES65847 UOO65590:UOO65847 UYK65590:UYK65847 VIG65590:VIG65847 VSC65590:VSC65847 WBY65590:WBY65847 WLU65590:WLU65847 WVQ65590:WVQ65847 I131126:I131383 JE131126:JE131383 TA131126:TA131383 ACW131126:ACW131383 AMS131126:AMS131383 AWO131126:AWO131383 BGK131126:BGK131383 BQG131126:BQG131383 CAC131126:CAC131383 CJY131126:CJY131383 CTU131126:CTU131383 DDQ131126:DDQ131383 DNM131126:DNM131383 DXI131126:DXI131383 EHE131126:EHE131383 ERA131126:ERA131383 FAW131126:FAW131383 FKS131126:FKS131383 FUO131126:FUO131383 GEK131126:GEK131383 GOG131126:GOG131383 GYC131126:GYC131383 HHY131126:HHY131383 HRU131126:HRU131383 IBQ131126:IBQ131383 ILM131126:ILM131383 IVI131126:IVI131383 JFE131126:JFE131383 JPA131126:JPA131383 JYW131126:JYW131383 KIS131126:KIS131383 KSO131126:KSO131383 LCK131126:LCK131383 LMG131126:LMG131383 LWC131126:LWC131383 MFY131126:MFY131383 MPU131126:MPU131383 MZQ131126:MZQ131383 NJM131126:NJM131383 NTI131126:NTI131383 ODE131126:ODE131383 ONA131126:ONA131383 OWW131126:OWW131383 PGS131126:PGS131383 PQO131126:PQO131383 QAK131126:QAK131383 QKG131126:QKG131383 QUC131126:QUC131383 RDY131126:RDY131383 RNU131126:RNU131383 RXQ131126:RXQ131383 SHM131126:SHM131383 SRI131126:SRI131383 TBE131126:TBE131383 TLA131126:TLA131383 TUW131126:TUW131383 UES131126:UES131383 UOO131126:UOO131383 UYK131126:UYK131383 VIG131126:VIG131383 VSC131126:VSC131383 WBY131126:WBY131383 WLU131126:WLU131383 WVQ131126:WVQ131383 I196662:I196919 JE196662:JE196919 TA196662:TA196919 ACW196662:ACW196919 AMS196662:AMS196919 AWO196662:AWO196919 BGK196662:BGK196919 BQG196662:BQG196919 CAC196662:CAC196919 CJY196662:CJY196919 CTU196662:CTU196919 DDQ196662:DDQ196919 DNM196662:DNM196919 DXI196662:DXI196919 EHE196662:EHE196919 ERA196662:ERA196919 FAW196662:FAW196919 FKS196662:FKS196919 FUO196662:FUO196919 GEK196662:GEK196919 GOG196662:GOG196919 GYC196662:GYC196919 HHY196662:HHY196919 HRU196662:HRU196919 IBQ196662:IBQ196919 ILM196662:ILM196919 IVI196662:IVI196919 JFE196662:JFE196919 JPA196662:JPA196919 JYW196662:JYW196919 KIS196662:KIS196919 KSO196662:KSO196919 LCK196662:LCK196919 LMG196662:LMG196919 LWC196662:LWC196919 MFY196662:MFY196919 MPU196662:MPU196919 MZQ196662:MZQ196919 NJM196662:NJM196919 NTI196662:NTI196919 ODE196662:ODE196919 ONA196662:ONA196919 OWW196662:OWW196919 PGS196662:PGS196919 PQO196662:PQO196919 QAK196662:QAK196919 QKG196662:QKG196919 QUC196662:QUC196919 RDY196662:RDY196919 RNU196662:RNU196919 RXQ196662:RXQ196919 SHM196662:SHM196919 SRI196662:SRI196919 TBE196662:TBE196919 TLA196662:TLA196919 TUW196662:TUW196919 UES196662:UES196919 UOO196662:UOO196919 UYK196662:UYK196919 VIG196662:VIG196919 VSC196662:VSC196919 WBY196662:WBY196919 WLU196662:WLU196919 WVQ196662:WVQ196919 I262198:I262455 JE262198:JE262455 TA262198:TA262455 ACW262198:ACW262455 AMS262198:AMS262455 AWO262198:AWO262455 BGK262198:BGK262455 BQG262198:BQG262455 CAC262198:CAC262455 CJY262198:CJY262455 CTU262198:CTU262455 DDQ262198:DDQ262455 DNM262198:DNM262455 DXI262198:DXI262455 EHE262198:EHE262455 ERA262198:ERA262455 FAW262198:FAW262455 FKS262198:FKS262455 FUO262198:FUO262455 GEK262198:GEK262455 GOG262198:GOG262455 GYC262198:GYC262455 HHY262198:HHY262455 HRU262198:HRU262455 IBQ262198:IBQ262455 ILM262198:ILM262455 IVI262198:IVI262455 JFE262198:JFE262455 JPA262198:JPA262455 JYW262198:JYW262455 KIS262198:KIS262455 KSO262198:KSO262455 LCK262198:LCK262455 LMG262198:LMG262455 LWC262198:LWC262455 MFY262198:MFY262455 MPU262198:MPU262455 MZQ262198:MZQ262455 NJM262198:NJM262455 NTI262198:NTI262455 ODE262198:ODE262455 ONA262198:ONA262455 OWW262198:OWW262455 PGS262198:PGS262455 PQO262198:PQO262455 QAK262198:QAK262455 QKG262198:QKG262455 QUC262198:QUC262455 RDY262198:RDY262455 RNU262198:RNU262455 RXQ262198:RXQ262455 SHM262198:SHM262455 SRI262198:SRI262455 TBE262198:TBE262455 TLA262198:TLA262455 TUW262198:TUW262455 UES262198:UES262455 UOO262198:UOO262455 UYK262198:UYK262455 VIG262198:VIG262455 VSC262198:VSC262455 WBY262198:WBY262455 WLU262198:WLU262455 WVQ262198:WVQ262455 I327734:I327991 JE327734:JE327991 TA327734:TA327991 ACW327734:ACW327991 AMS327734:AMS327991 AWO327734:AWO327991 BGK327734:BGK327991 BQG327734:BQG327991 CAC327734:CAC327991 CJY327734:CJY327991 CTU327734:CTU327991 DDQ327734:DDQ327991 DNM327734:DNM327991 DXI327734:DXI327991 EHE327734:EHE327991 ERA327734:ERA327991 FAW327734:FAW327991 FKS327734:FKS327991 FUO327734:FUO327991 GEK327734:GEK327991 GOG327734:GOG327991 GYC327734:GYC327991 HHY327734:HHY327991 HRU327734:HRU327991 IBQ327734:IBQ327991 ILM327734:ILM327991 IVI327734:IVI327991 JFE327734:JFE327991 JPA327734:JPA327991 JYW327734:JYW327991 KIS327734:KIS327991 KSO327734:KSO327991 LCK327734:LCK327991 LMG327734:LMG327991 LWC327734:LWC327991 MFY327734:MFY327991 MPU327734:MPU327991 MZQ327734:MZQ327991 NJM327734:NJM327991 NTI327734:NTI327991 ODE327734:ODE327991 ONA327734:ONA327991 OWW327734:OWW327991 PGS327734:PGS327991 PQO327734:PQO327991 QAK327734:QAK327991 QKG327734:QKG327991 QUC327734:QUC327991 RDY327734:RDY327991 RNU327734:RNU327991 RXQ327734:RXQ327991 SHM327734:SHM327991 SRI327734:SRI327991 TBE327734:TBE327991 TLA327734:TLA327991 TUW327734:TUW327991 UES327734:UES327991 UOO327734:UOO327991 UYK327734:UYK327991 VIG327734:VIG327991 VSC327734:VSC327991 WBY327734:WBY327991 WLU327734:WLU327991 WVQ327734:WVQ327991 I393270:I393527 JE393270:JE393527 TA393270:TA393527 ACW393270:ACW393527 AMS393270:AMS393527 AWO393270:AWO393527 BGK393270:BGK393527 BQG393270:BQG393527 CAC393270:CAC393527 CJY393270:CJY393527 CTU393270:CTU393527 DDQ393270:DDQ393527 DNM393270:DNM393527 DXI393270:DXI393527 EHE393270:EHE393527 ERA393270:ERA393527 FAW393270:FAW393527 FKS393270:FKS393527 FUO393270:FUO393527 GEK393270:GEK393527 GOG393270:GOG393527 GYC393270:GYC393527 HHY393270:HHY393527 HRU393270:HRU393527 IBQ393270:IBQ393527 ILM393270:ILM393527 IVI393270:IVI393527 JFE393270:JFE393527 JPA393270:JPA393527 JYW393270:JYW393527 KIS393270:KIS393527 KSO393270:KSO393527 LCK393270:LCK393527 LMG393270:LMG393527 LWC393270:LWC393527 MFY393270:MFY393527 MPU393270:MPU393527 MZQ393270:MZQ393527 NJM393270:NJM393527 NTI393270:NTI393527 ODE393270:ODE393527 ONA393270:ONA393527 OWW393270:OWW393527 PGS393270:PGS393527 PQO393270:PQO393527 QAK393270:QAK393527 QKG393270:QKG393527 QUC393270:QUC393527 RDY393270:RDY393527 RNU393270:RNU393527 RXQ393270:RXQ393527 SHM393270:SHM393527 SRI393270:SRI393527 TBE393270:TBE393527 TLA393270:TLA393527 TUW393270:TUW393527 UES393270:UES393527 UOO393270:UOO393527 UYK393270:UYK393527 VIG393270:VIG393527 VSC393270:VSC393527 WBY393270:WBY393527 WLU393270:WLU393527 WVQ393270:WVQ393527 I458806:I459063 JE458806:JE459063 TA458806:TA459063 ACW458806:ACW459063 AMS458806:AMS459063 AWO458806:AWO459063 BGK458806:BGK459063 BQG458806:BQG459063 CAC458806:CAC459063 CJY458806:CJY459063 CTU458806:CTU459063 DDQ458806:DDQ459063 DNM458806:DNM459063 DXI458806:DXI459063 EHE458806:EHE459063 ERA458806:ERA459063 FAW458806:FAW459063 FKS458806:FKS459063 FUO458806:FUO459063 GEK458806:GEK459063 GOG458806:GOG459063 GYC458806:GYC459063 HHY458806:HHY459063 HRU458806:HRU459063 IBQ458806:IBQ459063 ILM458806:ILM459063 IVI458806:IVI459063 JFE458806:JFE459063 JPA458806:JPA459063 JYW458806:JYW459063 KIS458806:KIS459063 KSO458806:KSO459063 LCK458806:LCK459063 LMG458806:LMG459063 LWC458806:LWC459063 MFY458806:MFY459063 MPU458806:MPU459063 MZQ458806:MZQ459063 NJM458806:NJM459063 NTI458806:NTI459063 ODE458806:ODE459063 ONA458806:ONA459063 OWW458806:OWW459063 PGS458806:PGS459063 PQO458806:PQO459063 QAK458806:QAK459063 QKG458806:QKG459063 QUC458806:QUC459063 RDY458806:RDY459063 RNU458806:RNU459063 RXQ458806:RXQ459063 SHM458806:SHM459063 SRI458806:SRI459063 TBE458806:TBE459063 TLA458806:TLA459063 TUW458806:TUW459063 UES458806:UES459063 UOO458806:UOO459063 UYK458806:UYK459063 VIG458806:VIG459063 VSC458806:VSC459063 WBY458806:WBY459063 WLU458806:WLU459063 WVQ458806:WVQ459063 I524342:I524599 JE524342:JE524599 TA524342:TA524599 ACW524342:ACW524599 AMS524342:AMS524599 AWO524342:AWO524599 BGK524342:BGK524599 BQG524342:BQG524599 CAC524342:CAC524599 CJY524342:CJY524599 CTU524342:CTU524599 DDQ524342:DDQ524599 DNM524342:DNM524599 DXI524342:DXI524599 EHE524342:EHE524599 ERA524342:ERA524599 FAW524342:FAW524599 FKS524342:FKS524599 FUO524342:FUO524599 GEK524342:GEK524599 GOG524342:GOG524599 GYC524342:GYC524599 HHY524342:HHY524599 HRU524342:HRU524599 IBQ524342:IBQ524599 ILM524342:ILM524599 IVI524342:IVI524599 JFE524342:JFE524599 JPA524342:JPA524599 JYW524342:JYW524599 KIS524342:KIS524599 KSO524342:KSO524599 LCK524342:LCK524599 LMG524342:LMG524599 LWC524342:LWC524599 MFY524342:MFY524599 MPU524342:MPU524599 MZQ524342:MZQ524599 NJM524342:NJM524599 NTI524342:NTI524599 ODE524342:ODE524599 ONA524342:ONA524599 OWW524342:OWW524599 PGS524342:PGS524599 PQO524342:PQO524599 QAK524342:QAK524599 QKG524342:QKG524599 QUC524342:QUC524599 RDY524342:RDY524599 RNU524342:RNU524599 RXQ524342:RXQ524599 SHM524342:SHM524599 SRI524342:SRI524599 TBE524342:TBE524599 TLA524342:TLA524599 TUW524342:TUW524599 UES524342:UES524599 UOO524342:UOO524599 UYK524342:UYK524599 VIG524342:VIG524599 VSC524342:VSC524599 WBY524342:WBY524599 WLU524342:WLU524599 WVQ524342:WVQ524599 I589878:I590135 JE589878:JE590135 TA589878:TA590135 ACW589878:ACW590135 AMS589878:AMS590135 AWO589878:AWO590135 BGK589878:BGK590135 BQG589878:BQG590135 CAC589878:CAC590135 CJY589878:CJY590135 CTU589878:CTU590135 DDQ589878:DDQ590135 DNM589878:DNM590135 DXI589878:DXI590135 EHE589878:EHE590135 ERA589878:ERA590135 FAW589878:FAW590135 FKS589878:FKS590135 FUO589878:FUO590135 GEK589878:GEK590135 GOG589878:GOG590135 GYC589878:GYC590135 HHY589878:HHY590135 HRU589878:HRU590135 IBQ589878:IBQ590135 ILM589878:ILM590135 IVI589878:IVI590135 JFE589878:JFE590135 JPA589878:JPA590135 JYW589878:JYW590135 KIS589878:KIS590135 KSO589878:KSO590135 LCK589878:LCK590135 LMG589878:LMG590135 LWC589878:LWC590135 MFY589878:MFY590135 MPU589878:MPU590135 MZQ589878:MZQ590135 NJM589878:NJM590135 NTI589878:NTI590135 ODE589878:ODE590135 ONA589878:ONA590135 OWW589878:OWW590135 PGS589878:PGS590135 PQO589878:PQO590135 QAK589878:QAK590135 QKG589878:QKG590135 QUC589878:QUC590135 RDY589878:RDY590135 RNU589878:RNU590135 RXQ589878:RXQ590135 SHM589878:SHM590135 SRI589878:SRI590135 TBE589878:TBE590135 TLA589878:TLA590135 TUW589878:TUW590135 UES589878:UES590135 UOO589878:UOO590135 UYK589878:UYK590135 VIG589878:VIG590135 VSC589878:VSC590135 WBY589878:WBY590135 WLU589878:WLU590135 WVQ589878:WVQ590135 I655414:I655671 JE655414:JE655671 TA655414:TA655671 ACW655414:ACW655671 AMS655414:AMS655671 AWO655414:AWO655671 BGK655414:BGK655671 BQG655414:BQG655671 CAC655414:CAC655671 CJY655414:CJY655671 CTU655414:CTU655671 DDQ655414:DDQ655671 DNM655414:DNM655671 DXI655414:DXI655671 EHE655414:EHE655671 ERA655414:ERA655671 FAW655414:FAW655671 FKS655414:FKS655671 FUO655414:FUO655671 GEK655414:GEK655671 GOG655414:GOG655671 GYC655414:GYC655671 HHY655414:HHY655671 HRU655414:HRU655671 IBQ655414:IBQ655671 ILM655414:ILM655671 IVI655414:IVI655671 JFE655414:JFE655671 JPA655414:JPA655671 JYW655414:JYW655671 KIS655414:KIS655671 KSO655414:KSO655671 LCK655414:LCK655671 LMG655414:LMG655671 LWC655414:LWC655671 MFY655414:MFY655671 MPU655414:MPU655671 MZQ655414:MZQ655671 NJM655414:NJM655671 NTI655414:NTI655671 ODE655414:ODE655671 ONA655414:ONA655671 OWW655414:OWW655671 PGS655414:PGS655671 PQO655414:PQO655671 QAK655414:QAK655671 QKG655414:QKG655671 QUC655414:QUC655671 RDY655414:RDY655671 RNU655414:RNU655671 RXQ655414:RXQ655671 SHM655414:SHM655671 SRI655414:SRI655671 TBE655414:TBE655671 TLA655414:TLA655671 TUW655414:TUW655671 UES655414:UES655671 UOO655414:UOO655671 UYK655414:UYK655671 VIG655414:VIG655671 VSC655414:VSC655671 WBY655414:WBY655671 WLU655414:WLU655671 WVQ655414:WVQ655671 I720950:I721207 JE720950:JE721207 TA720950:TA721207 ACW720950:ACW721207 AMS720950:AMS721207 AWO720950:AWO721207 BGK720950:BGK721207 BQG720950:BQG721207 CAC720950:CAC721207 CJY720950:CJY721207 CTU720950:CTU721207 DDQ720950:DDQ721207 DNM720950:DNM721207 DXI720950:DXI721207 EHE720950:EHE721207 ERA720950:ERA721207 FAW720950:FAW721207 FKS720950:FKS721207 FUO720950:FUO721207 GEK720950:GEK721207 GOG720950:GOG721207 GYC720950:GYC721207 HHY720950:HHY721207 HRU720950:HRU721207 IBQ720950:IBQ721207 ILM720950:ILM721207 IVI720950:IVI721207 JFE720950:JFE721207 JPA720950:JPA721207 JYW720950:JYW721207 KIS720950:KIS721207 KSO720950:KSO721207 LCK720950:LCK721207 LMG720950:LMG721207 LWC720950:LWC721207 MFY720950:MFY721207 MPU720950:MPU721207 MZQ720950:MZQ721207 NJM720950:NJM721207 NTI720950:NTI721207 ODE720950:ODE721207 ONA720950:ONA721207 OWW720950:OWW721207 PGS720950:PGS721207 PQO720950:PQO721207 QAK720950:QAK721207 QKG720950:QKG721207 QUC720950:QUC721207 RDY720950:RDY721207 RNU720950:RNU721207 RXQ720950:RXQ721207 SHM720950:SHM721207 SRI720950:SRI721207 TBE720950:TBE721207 TLA720950:TLA721207 TUW720950:TUW721207 UES720950:UES721207 UOO720950:UOO721207 UYK720950:UYK721207 VIG720950:VIG721207 VSC720950:VSC721207 WBY720950:WBY721207 WLU720950:WLU721207 WVQ720950:WVQ721207 I786486:I786743 JE786486:JE786743 TA786486:TA786743 ACW786486:ACW786743 AMS786486:AMS786743 AWO786486:AWO786743 BGK786486:BGK786743 BQG786486:BQG786743 CAC786486:CAC786743 CJY786486:CJY786743 CTU786486:CTU786743 DDQ786486:DDQ786743 DNM786486:DNM786743 DXI786486:DXI786743 EHE786486:EHE786743 ERA786486:ERA786743 FAW786486:FAW786743 FKS786486:FKS786743 FUO786486:FUO786743 GEK786486:GEK786743 GOG786486:GOG786743 GYC786486:GYC786743 HHY786486:HHY786743 HRU786486:HRU786743 IBQ786486:IBQ786743 ILM786486:ILM786743 IVI786486:IVI786743 JFE786486:JFE786743 JPA786486:JPA786743 JYW786486:JYW786743 KIS786486:KIS786743 KSO786486:KSO786743 LCK786486:LCK786743 LMG786486:LMG786743 LWC786486:LWC786743 MFY786486:MFY786743 MPU786486:MPU786743 MZQ786486:MZQ786743 NJM786486:NJM786743 NTI786486:NTI786743 ODE786486:ODE786743 ONA786486:ONA786743 OWW786486:OWW786743 PGS786486:PGS786743 PQO786486:PQO786743 QAK786486:QAK786743 QKG786486:QKG786743 QUC786486:QUC786743 RDY786486:RDY786743 RNU786486:RNU786743 RXQ786486:RXQ786743 SHM786486:SHM786743 SRI786486:SRI786743 TBE786486:TBE786743 TLA786486:TLA786743 TUW786486:TUW786743 UES786486:UES786743 UOO786486:UOO786743 UYK786486:UYK786743 VIG786486:VIG786743 VSC786486:VSC786743 WBY786486:WBY786743 WLU786486:WLU786743 WVQ786486:WVQ786743 I852022:I852279 JE852022:JE852279 TA852022:TA852279 ACW852022:ACW852279 AMS852022:AMS852279 AWO852022:AWO852279 BGK852022:BGK852279 BQG852022:BQG852279 CAC852022:CAC852279 CJY852022:CJY852279 CTU852022:CTU852279 DDQ852022:DDQ852279 DNM852022:DNM852279 DXI852022:DXI852279 EHE852022:EHE852279 ERA852022:ERA852279 FAW852022:FAW852279 FKS852022:FKS852279 FUO852022:FUO852279 GEK852022:GEK852279 GOG852022:GOG852279 GYC852022:GYC852279 HHY852022:HHY852279 HRU852022:HRU852279 IBQ852022:IBQ852279 ILM852022:ILM852279 IVI852022:IVI852279 JFE852022:JFE852279 JPA852022:JPA852279 JYW852022:JYW852279 KIS852022:KIS852279 KSO852022:KSO852279 LCK852022:LCK852279 LMG852022:LMG852279 LWC852022:LWC852279 MFY852022:MFY852279 MPU852022:MPU852279 MZQ852022:MZQ852279 NJM852022:NJM852279 NTI852022:NTI852279 ODE852022:ODE852279 ONA852022:ONA852279 OWW852022:OWW852279 PGS852022:PGS852279 PQO852022:PQO852279 QAK852022:QAK852279 QKG852022:QKG852279 QUC852022:QUC852279 RDY852022:RDY852279 RNU852022:RNU852279 RXQ852022:RXQ852279 SHM852022:SHM852279 SRI852022:SRI852279 TBE852022:TBE852279 TLA852022:TLA852279 TUW852022:TUW852279 UES852022:UES852279 UOO852022:UOO852279 UYK852022:UYK852279 VIG852022:VIG852279 VSC852022:VSC852279 WBY852022:WBY852279 WLU852022:WLU852279 WVQ852022:WVQ852279 I917558:I917815 JE917558:JE917815 TA917558:TA917815 ACW917558:ACW917815 AMS917558:AMS917815 AWO917558:AWO917815 BGK917558:BGK917815 BQG917558:BQG917815 CAC917558:CAC917815 CJY917558:CJY917815 CTU917558:CTU917815 DDQ917558:DDQ917815 DNM917558:DNM917815 DXI917558:DXI917815 EHE917558:EHE917815 ERA917558:ERA917815 FAW917558:FAW917815 FKS917558:FKS917815 FUO917558:FUO917815 GEK917558:GEK917815 GOG917558:GOG917815 GYC917558:GYC917815 HHY917558:HHY917815 HRU917558:HRU917815 IBQ917558:IBQ917815 ILM917558:ILM917815 IVI917558:IVI917815 JFE917558:JFE917815 JPA917558:JPA917815 JYW917558:JYW917815 KIS917558:KIS917815 KSO917558:KSO917815 LCK917558:LCK917815 LMG917558:LMG917815 LWC917558:LWC917815 MFY917558:MFY917815 MPU917558:MPU917815 MZQ917558:MZQ917815 NJM917558:NJM917815 NTI917558:NTI917815 ODE917558:ODE917815 ONA917558:ONA917815 OWW917558:OWW917815 PGS917558:PGS917815 PQO917558:PQO917815 QAK917558:QAK917815 QKG917558:QKG917815 QUC917558:QUC917815 RDY917558:RDY917815 RNU917558:RNU917815 RXQ917558:RXQ917815 SHM917558:SHM917815 SRI917558:SRI917815 TBE917558:TBE917815 TLA917558:TLA917815 TUW917558:TUW917815 UES917558:UES917815 UOO917558:UOO917815 UYK917558:UYK917815 VIG917558:VIG917815 VSC917558:VSC917815 WBY917558:WBY917815 WLU917558:WLU917815 WVQ917558:WVQ917815 I983094:I983351 JE983094:JE983351 TA983094:TA983351 ACW983094:ACW983351 AMS983094:AMS983351 AWO983094:AWO983351 BGK983094:BGK983351 BQG983094:BQG983351 CAC983094:CAC983351 CJY983094:CJY983351 CTU983094:CTU983351 DDQ983094:DDQ983351 DNM983094:DNM983351 DXI983094:DXI983351 EHE983094:EHE983351 ERA983094:ERA983351 FAW983094:FAW983351 FKS983094:FKS983351 FUO983094:FUO983351 GEK983094:GEK983351 GOG983094:GOG983351 GYC983094:GYC983351 HHY983094:HHY983351 HRU983094:HRU983351 IBQ983094:IBQ983351 ILM983094:ILM983351 IVI983094:IVI983351 JFE983094:JFE983351 JPA983094:JPA983351 JYW983094:JYW983351 KIS983094:KIS983351 KSO983094:KSO983351 LCK983094:LCK983351 LMG983094:LMG983351 LWC983094:LWC983351 MFY983094:MFY983351 MPU983094:MPU983351 MZQ983094:MZQ983351 NJM983094:NJM983351 NTI983094:NTI983351 ODE983094:ODE983351 ONA983094:ONA983351 OWW983094:OWW983351 PGS983094:PGS983351 PQO983094:PQO983351 QAK983094:QAK983351 QKG983094:QKG983351 QUC983094:QUC983351 RDY983094:RDY983351 RNU983094:RNU983351 RXQ983094:RXQ983351 SHM983094:SHM983351 SRI983094:SRI983351 TBE983094:TBE983351 TLA983094:TLA983351 TUW983094:TUW983351 UES983094:UES983351 UOO983094:UOO983351 UYK983094:UYK983351 VIG983094:VIG983351 VSC983094:VSC983351 WBY983094:WBY983351 WLU983094:WLU983351 WVQ983094:WVQ983351" xr:uid="{14BFF189-DB0F-449B-AE7E-BA8E19B8A2B9}">
      <formula1>TrueFalse</formula1>
    </dataValidation>
  </dataValidation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0BD79-7743-4920-B316-C1A5E5796EB4}">
  <dimension ref="A1:AB192"/>
  <sheetViews>
    <sheetView workbookViewId="0">
      <selection activeCell="H3" sqref="H3:H4"/>
    </sheetView>
  </sheetViews>
  <sheetFormatPr defaultColWidth="9.08984375" defaultRowHeight="10" outlineLevelRow="1" x14ac:dyDescent="0.2"/>
  <cols>
    <col min="1" max="1" width="15.90625" style="4" bestFit="1" customWidth="1"/>
    <col min="2" max="2" width="9.08984375" style="4"/>
    <col min="3" max="3" width="37.90625" style="4" customWidth="1"/>
    <col min="4" max="257" width="9.08984375" style="4"/>
    <col min="258" max="258" width="15.90625" style="4" bestFit="1" customWidth="1"/>
    <col min="259" max="513" width="9.08984375" style="4"/>
    <col min="514" max="514" width="15.90625" style="4" bestFit="1" customWidth="1"/>
    <col min="515" max="769" width="9.08984375" style="4"/>
    <col min="770" max="770" width="15.90625" style="4" bestFit="1" customWidth="1"/>
    <col min="771" max="1025" width="9.08984375" style="4"/>
    <col min="1026" max="1026" width="15.90625" style="4" bestFit="1" customWidth="1"/>
    <col min="1027" max="1281" width="9.08984375" style="4"/>
    <col min="1282" max="1282" width="15.90625" style="4" bestFit="1" customWidth="1"/>
    <col min="1283" max="1537" width="9.08984375" style="4"/>
    <col min="1538" max="1538" width="15.90625" style="4" bestFit="1" customWidth="1"/>
    <col min="1539" max="1793" width="9.08984375" style="4"/>
    <col min="1794" max="1794" width="15.90625" style="4" bestFit="1" customWidth="1"/>
    <col min="1795" max="2049" width="9.08984375" style="4"/>
    <col min="2050" max="2050" width="15.90625" style="4" bestFit="1" customWidth="1"/>
    <col min="2051" max="2305" width="9.08984375" style="4"/>
    <col min="2306" max="2306" width="15.90625" style="4" bestFit="1" customWidth="1"/>
    <col min="2307" max="2561" width="9.08984375" style="4"/>
    <col min="2562" max="2562" width="15.90625" style="4" bestFit="1" customWidth="1"/>
    <col min="2563" max="2817" width="9.08984375" style="4"/>
    <col min="2818" max="2818" width="15.90625" style="4" bestFit="1" customWidth="1"/>
    <col min="2819" max="3073" width="9.08984375" style="4"/>
    <col min="3074" max="3074" width="15.90625" style="4" bestFit="1" customWidth="1"/>
    <col min="3075" max="3329" width="9.08984375" style="4"/>
    <col min="3330" max="3330" width="15.90625" style="4" bestFit="1" customWidth="1"/>
    <col min="3331" max="3585" width="9.08984375" style="4"/>
    <col min="3586" max="3586" width="15.90625" style="4" bestFit="1" customWidth="1"/>
    <col min="3587" max="3841" width="9.08984375" style="4"/>
    <col min="3842" max="3842" width="15.90625" style="4" bestFit="1" customWidth="1"/>
    <col min="3843" max="4097" width="9.08984375" style="4"/>
    <col min="4098" max="4098" width="15.90625" style="4" bestFit="1" customWidth="1"/>
    <col min="4099" max="4353" width="9.08984375" style="4"/>
    <col min="4354" max="4354" width="15.90625" style="4" bestFit="1" customWidth="1"/>
    <col min="4355" max="4609" width="9.08984375" style="4"/>
    <col min="4610" max="4610" width="15.90625" style="4" bestFit="1" customWidth="1"/>
    <col min="4611" max="4865" width="9.08984375" style="4"/>
    <col min="4866" max="4866" width="15.90625" style="4" bestFit="1" customWidth="1"/>
    <col min="4867" max="5121" width="9.08984375" style="4"/>
    <col min="5122" max="5122" width="15.90625" style="4" bestFit="1" customWidth="1"/>
    <col min="5123" max="5377" width="9.08984375" style="4"/>
    <col min="5378" max="5378" width="15.90625" style="4" bestFit="1" customWidth="1"/>
    <col min="5379" max="5633" width="9.08984375" style="4"/>
    <col min="5634" max="5634" width="15.90625" style="4" bestFit="1" customWidth="1"/>
    <col min="5635" max="5889" width="9.08984375" style="4"/>
    <col min="5890" max="5890" width="15.90625" style="4" bestFit="1" customWidth="1"/>
    <col min="5891" max="6145" width="9.08984375" style="4"/>
    <col min="6146" max="6146" width="15.90625" style="4" bestFit="1" customWidth="1"/>
    <col min="6147" max="6401" width="9.08984375" style="4"/>
    <col min="6402" max="6402" width="15.90625" style="4" bestFit="1" customWidth="1"/>
    <col min="6403" max="6657" width="9.08984375" style="4"/>
    <col min="6658" max="6658" width="15.90625" style="4" bestFit="1" customWidth="1"/>
    <col min="6659" max="6913" width="9.08984375" style="4"/>
    <col min="6914" max="6914" width="15.90625" style="4" bestFit="1" customWidth="1"/>
    <col min="6915" max="7169" width="9.08984375" style="4"/>
    <col min="7170" max="7170" width="15.90625" style="4" bestFit="1" customWidth="1"/>
    <col min="7171" max="7425" width="9.08984375" style="4"/>
    <col min="7426" max="7426" width="15.90625" style="4" bestFit="1" customWidth="1"/>
    <col min="7427" max="7681" width="9.08984375" style="4"/>
    <col min="7682" max="7682" width="15.90625" style="4" bestFit="1" customWidth="1"/>
    <col min="7683" max="7937" width="9.08984375" style="4"/>
    <col min="7938" max="7938" width="15.90625" style="4" bestFit="1" customWidth="1"/>
    <col min="7939" max="8193" width="9.08984375" style="4"/>
    <col min="8194" max="8194" width="15.90625" style="4" bestFit="1" customWidth="1"/>
    <col min="8195" max="8449" width="9.08984375" style="4"/>
    <col min="8450" max="8450" width="15.90625" style="4" bestFit="1" customWidth="1"/>
    <col min="8451" max="8705" width="9.08984375" style="4"/>
    <col min="8706" max="8706" width="15.90625" style="4" bestFit="1" customWidth="1"/>
    <col min="8707" max="8961" width="9.08984375" style="4"/>
    <col min="8962" max="8962" width="15.90625" style="4" bestFit="1" customWidth="1"/>
    <col min="8963" max="9217" width="9.08984375" style="4"/>
    <col min="9218" max="9218" width="15.90625" style="4" bestFit="1" customWidth="1"/>
    <col min="9219" max="9473" width="9.08984375" style="4"/>
    <col min="9474" max="9474" width="15.90625" style="4" bestFit="1" customWidth="1"/>
    <col min="9475" max="9729" width="9.08984375" style="4"/>
    <col min="9730" max="9730" width="15.90625" style="4" bestFit="1" customWidth="1"/>
    <col min="9731" max="9985" width="9.08984375" style="4"/>
    <col min="9986" max="9986" width="15.90625" style="4" bestFit="1" customWidth="1"/>
    <col min="9987" max="10241" width="9.08984375" style="4"/>
    <col min="10242" max="10242" width="15.90625" style="4" bestFit="1" customWidth="1"/>
    <col min="10243" max="10497" width="9.08984375" style="4"/>
    <col min="10498" max="10498" width="15.90625" style="4" bestFit="1" customWidth="1"/>
    <col min="10499" max="10753" width="9.08984375" style="4"/>
    <col min="10754" max="10754" width="15.90625" style="4" bestFit="1" customWidth="1"/>
    <col min="10755" max="11009" width="9.08984375" style="4"/>
    <col min="11010" max="11010" width="15.90625" style="4" bestFit="1" customWidth="1"/>
    <col min="11011" max="11265" width="9.08984375" style="4"/>
    <col min="11266" max="11266" width="15.90625" style="4" bestFit="1" customWidth="1"/>
    <col min="11267" max="11521" width="9.08984375" style="4"/>
    <col min="11522" max="11522" width="15.90625" style="4" bestFit="1" customWidth="1"/>
    <col min="11523" max="11777" width="9.08984375" style="4"/>
    <col min="11778" max="11778" width="15.90625" style="4" bestFit="1" customWidth="1"/>
    <col min="11779" max="12033" width="9.08984375" style="4"/>
    <col min="12034" max="12034" width="15.90625" style="4" bestFit="1" customWidth="1"/>
    <col min="12035" max="12289" width="9.08984375" style="4"/>
    <col min="12290" max="12290" width="15.90625" style="4" bestFit="1" customWidth="1"/>
    <col min="12291" max="12545" width="9.08984375" style="4"/>
    <col min="12546" max="12546" width="15.90625" style="4" bestFit="1" customWidth="1"/>
    <col min="12547" max="12801" width="9.08984375" style="4"/>
    <col min="12802" max="12802" width="15.90625" style="4" bestFit="1" customWidth="1"/>
    <col min="12803" max="13057" width="9.08984375" style="4"/>
    <col min="13058" max="13058" width="15.90625" style="4" bestFit="1" customWidth="1"/>
    <col min="13059" max="13313" width="9.08984375" style="4"/>
    <col min="13314" max="13314" width="15.90625" style="4" bestFit="1" customWidth="1"/>
    <col min="13315" max="13569" width="9.08984375" style="4"/>
    <col min="13570" max="13570" width="15.90625" style="4" bestFit="1" customWidth="1"/>
    <col min="13571" max="13825" width="9.08984375" style="4"/>
    <col min="13826" max="13826" width="15.90625" style="4" bestFit="1" customWidth="1"/>
    <col min="13827" max="14081" width="9.08984375" style="4"/>
    <col min="14082" max="14082" width="15.90625" style="4" bestFit="1" customWidth="1"/>
    <col min="14083" max="14337" width="9.08984375" style="4"/>
    <col min="14338" max="14338" width="15.90625" style="4" bestFit="1" customWidth="1"/>
    <col min="14339" max="14593" width="9.08984375" style="4"/>
    <col min="14594" max="14594" width="15.90625" style="4" bestFit="1" customWidth="1"/>
    <col min="14595" max="14849" width="9.08984375" style="4"/>
    <col min="14850" max="14850" width="15.90625" style="4" bestFit="1" customWidth="1"/>
    <col min="14851" max="15105" width="9.08984375" style="4"/>
    <col min="15106" max="15106" width="15.90625" style="4" bestFit="1" customWidth="1"/>
    <col min="15107" max="15361" width="9.08984375" style="4"/>
    <col min="15362" max="15362" width="15.90625" style="4" bestFit="1" customWidth="1"/>
    <col min="15363" max="15617" width="9.08984375" style="4"/>
    <col min="15618" max="15618" width="15.90625" style="4" bestFit="1" customWidth="1"/>
    <col min="15619" max="15873" width="9.08984375" style="4"/>
    <col min="15874" max="15874" width="15.90625" style="4" bestFit="1" customWidth="1"/>
    <col min="15875" max="16129" width="9.08984375" style="4"/>
    <col min="16130" max="16130" width="15.90625" style="4" bestFit="1" customWidth="1"/>
    <col min="16131" max="16384" width="9.08984375" style="4"/>
  </cols>
  <sheetData>
    <row r="1" spans="1:18" ht="15.5" x14ac:dyDescent="0.2">
      <c r="A1" s="14" t="s">
        <v>610</v>
      </c>
      <c r="B1" s="26"/>
      <c r="C1" s="26"/>
      <c r="D1" s="26"/>
      <c r="E1" s="26"/>
      <c r="F1" s="26"/>
      <c r="G1" s="26"/>
      <c r="H1" s="26"/>
      <c r="I1" s="26"/>
      <c r="J1" s="26"/>
      <c r="K1" s="26"/>
    </row>
    <row r="2" spans="1:18" outlineLevel="1" x14ac:dyDescent="0.2">
      <c r="A2" s="3">
        <v>1</v>
      </c>
      <c r="B2" s="3">
        <v>2</v>
      </c>
      <c r="C2" s="3">
        <v>3</v>
      </c>
      <c r="D2" s="3">
        <v>4</v>
      </c>
      <c r="E2" s="3">
        <v>5</v>
      </c>
      <c r="F2" s="3">
        <v>6</v>
      </c>
      <c r="G2" s="3">
        <v>7</v>
      </c>
      <c r="H2" s="3">
        <v>8</v>
      </c>
      <c r="I2" s="3">
        <v>9</v>
      </c>
      <c r="J2" s="3">
        <v>10</v>
      </c>
      <c r="K2" s="3"/>
      <c r="L2" s="3">
        <v>11</v>
      </c>
      <c r="M2" s="3">
        <v>12</v>
      </c>
      <c r="N2" s="3">
        <v>13</v>
      </c>
      <c r="O2" s="3">
        <v>14</v>
      </c>
      <c r="P2" s="3">
        <v>15</v>
      </c>
      <c r="Q2" s="3">
        <v>16</v>
      </c>
    </row>
    <row r="3" spans="1:18" outlineLevel="1" x14ac:dyDescent="0.2">
      <c r="A3" s="11"/>
      <c r="D3" s="5" t="s">
        <v>1</v>
      </c>
      <c r="E3" s="5" t="s">
        <v>2</v>
      </c>
      <c r="F3" s="6" t="s">
        <v>3</v>
      </c>
      <c r="G3" s="5"/>
      <c r="H3" s="5" t="s">
        <v>4</v>
      </c>
      <c r="I3" s="5"/>
      <c r="J3" s="5" t="s">
        <v>58</v>
      </c>
      <c r="K3" s="5"/>
      <c r="L3" s="12" t="s">
        <v>4</v>
      </c>
      <c r="M3" s="12" t="s">
        <v>611</v>
      </c>
      <c r="N3" s="12" t="s">
        <v>612</v>
      </c>
      <c r="O3" s="12" t="s">
        <v>613</v>
      </c>
      <c r="P3" s="12"/>
    </row>
    <row r="4" spans="1:18" s="8" customFormat="1" outlineLevel="1" x14ac:dyDescent="0.2">
      <c r="A4" s="10" t="s">
        <v>58</v>
      </c>
      <c r="B4" s="9" t="s">
        <v>13</v>
      </c>
      <c r="C4" s="9" t="s">
        <v>14</v>
      </c>
      <c r="D4" s="9" t="s">
        <v>15</v>
      </c>
      <c r="E4" s="9" t="s">
        <v>16</v>
      </c>
      <c r="F4" s="9" t="s">
        <v>17</v>
      </c>
      <c r="G4" s="10" t="s">
        <v>18</v>
      </c>
      <c r="H4" s="10" t="s">
        <v>19</v>
      </c>
      <c r="I4" s="10" t="s">
        <v>20</v>
      </c>
      <c r="J4" s="10" t="s">
        <v>21</v>
      </c>
      <c r="K4" s="10"/>
      <c r="L4" s="10" t="s">
        <v>614</v>
      </c>
      <c r="M4" s="10" t="s">
        <v>615</v>
      </c>
      <c r="N4" s="10" t="s">
        <v>616</v>
      </c>
      <c r="O4" s="10" t="s">
        <v>617</v>
      </c>
      <c r="P4" s="10" t="s">
        <v>618</v>
      </c>
      <c r="Q4" s="10" t="s">
        <v>619</v>
      </c>
      <c r="R4" s="10"/>
    </row>
    <row r="5" spans="1:18" outlineLevel="1" x14ac:dyDescent="0.2">
      <c r="A5" s="12" t="s">
        <v>620</v>
      </c>
      <c r="B5" s="13"/>
      <c r="C5" s="13"/>
      <c r="D5" s="12"/>
      <c r="E5" s="12"/>
      <c r="F5" s="12"/>
      <c r="G5" s="12">
        <v>20</v>
      </c>
      <c r="H5" s="12">
        <v>5</v>
      </c>
      <c r="I5" s="12">
        <v>25</v>
      </c>
      <c r="J5" s="12">
        <v>1</v>
      </c>
      <c r="K5" s="12" t="str">
        <f>IF(ISBLANK(J5),"",IF(J5=3,"Heavy",IF(J5=2,"Medium",IF(J5=1,"Light","None"))))</f>
        <v>Light</v>
      </c>
      <c r="L5" s="12">
        <v>3</v>
      </c>
      <c r="M5" s="12">
        <v>5</v>
      </c>
      <c r="N5" s="12">
        <v>-1</v>
      </c>
      <c r="O5" s="12">
        <v>0.15</v>
      </c>
      <c r="P5" s="12">
        <v>1</v>
      </c>
      <c r="Q5" s="12" t="b">
        <v>0</v>
      </c>
      <c r="R5" s="12"/>
    </row>
    <row r="6" spans="1:18" outlineLevel="1" x14ac:dyDescent="0.2">
      <c r="A6" s="12" t="s">
        <v>621</v>
      </c>
      <c r="B6" s="13"/>
      <c r="C6" s="13" t="s">
        <v>622</v>
      </c>
      <c r="D6" s="12" t="s">
        <v>37</v>
      </c>
      <c r="E6" s="12" t="s">
        <v>56</v>
      </c>
      <c r="F6" s="12"/>
      <c r="G6" s="12">
        <v>35</v>
      </c>
      <c r="H6" s="12">
        <v>5</v>
      </c>
      <c r="I6" s="12">
        <v>250</v>
      </c>
      <c r="J6" s="12">
        <v>3</v>
      </c>
      <c r="K6" s="12" t="str">
        <f t="shared" ref="K6:K36" si="0">IF(ISBLANK(J6),"",IF(J6=3,"Heavy",IF(J6=2,"Medium",IF(J6=1,"Light","None"))))</f>
        <v>Heavy</v>
      </c>
      <c r="L6" s="12">
        <v>6</v>
      </c>
      <c r="M6" s="12">
        <v>1</v>
      </c>
      <c r="N6" s="12">
        <v>-6</v>
      </c>
      <c r="O6" s="12">
        <v>0.35</v>
      </c>
      <c r="P6" s="12"/>
      <c r="Q6" s="12" t="b">
        <v>1</v>
      </c>
      <c r="R6" s="12"/>
    </row>
    <row r="7" spans="1:18" outlineLevel="1" x14ac:dyDescent="0.2">
      <c r="A7" s="12" t="s">
        <v>623</v>
      </c>
      <c r="B7" s="13"/>
      <c r="C7" s="13"/>
      <c r="D7" s="12"/>
      <c r="E7" s="12"/>
      <c r="F7" s="12"/>
      <c r="G7" s="12">
        <v>15</v>
      </c>
      <c r="H7" s="12">
        <v>5</v>
      </c>
      <c r="I7" s="27">
        <v>15</v>
      </c>
      <c r="J7" s="12">
        <v>1</v>
      </c>
      <c r="K7" s="12" t="str">
        <f t="shared" si="0"/>
        <v>Light</v>
      </c>
      <c r="L7" s="12">
        <v>2</v>
      </c>
      <c r="M7" s="12">
        <v>5</v>
      </c>
      <c r="N7" s="12">
        <v>-2</v>
      </c>
      <c r="O7" s="12">
        <v>0.15</v>
      </c>
      <c r="P7" s="12">
        <v>1</v>
      </c>
      <c r="Q7" s="12" t="b">
        <v>0</v>
      </c>
      <c r="R7" s="12"/>
    </row>
    <row r="8" spans="1:18" outlineLevel="1" x14ac:dyDescent="0.2">
      <c r="A8" s="12" t="s">
        <v>624</v>
      </c>
      <c r="B8" s="13"/>
      <c r="C8" s="13"/>
      <c r="D8" s="12"/>
      <c r="E8" s="12"/>
      <c r="F8" s="12"/>
      <c r="G8" s="12">
        <v>20</v>
      </c>
      <c r="H8" s="12">
        <v>5</v>
      </c>
      <c r="I8" s="12">
        <v>20</v>
      </c>
      <c r="J8" s="12">
        <v>1</v>
      </c>
      <c r="K8" s="12" t="str">
        <f t="shared" si="0"/>
        <v>Light</v>
      </c>
      <c r="L8" s="12">
        <v>3</v>
      </c>
      <c r="M8" s="12">
        <v>4</v>
      </c>
      <c r="N8" s="12">
        <v>-3</v>
      </c>
      <c r="O8" s="12">
        <v>0.15</v>
      </c>
      <c r="P8" s="12">
        <v>1</v>
      </c>
      <c r="Q8" s="12" t="b">
        <v>0</v>
      </c>
      <c r="R8" s="23"/>
    </row>
    <row r="9" spans="1:18" outlineLevel="1" x14ac:dyDescent="0.2">
      <c r="A9" s="12" t="s">
        <v>625</v>
      </c>
      <c r="B9" s="13"/>
      <c r="C9" s="13"/>
      <c r="D9" s="12"/>
      <c r="E9" s="12"/>
      <c r="F9" s="12"/>
      <c r="G9" s="12">
        <v>1</v>
      </c>
      <c r="H9" s="12">
        <v>5</v>
      </c>
      <c r="I9" s="27">
        <v>1</v>
      </c>
      <c r="J9" s="12"/>
      <c r="K9" s="12" t="str">
        <f t="shared" si="0"/>
        <v/>
      </c>
      <c r="L9" s="12">
        <v>0</v>
      </c>
      <c r="M9" s="12">
        <v>99</v>
      </c>
      <c r="N9" s="12">
        <v>0</v>
      </c>
      <c r="O9" s="12">
        <v>0</v>
      </c>
      <c r="P9" s="12">
        <v>1</v>
      </c>
      <c r="Q9" s="12" t="b">
        <v>0</v>
      </c>
      <c r="R9" s="12"/>
    </row>
    <row r="10" spans="1:18" outlineLevel="1" x14ac:dyDescent="0.2">
      <c r="A10" s="12" t="s">
        <v>626</v>
      </c>
      <c r="B10" s="13"/>
      <c r="C10" s="13" t="s">
        <v>627</v>
      </c>
      <c r="D10" s="12" t="s">
        <v>37</v>
      </c>
      <c r="E10" s="12" t="s">
        <v>56</v>
      </c>
      <c r="F10" s="12"/>
      <c r="G10" s="12">
        <v>30</v>
      </c>
      <c r="H10" s="12">
        <v>5</v>
      </c>
      <c r="I10" s="12">
        <v>200</v>
      </c>
      <c r="J10" s="12">
        <v>2</v>
      </c>
      <c r="K10" s="12" t="str">
        <f t="shared" si="0"/>
        <v>Medium</v>
      </c>
      <c r="L10" s="12">
        <v>5</v>
      </c>
      <c r="M10" s="12">
        <v>3</v>
      </c>
      <c r="N10" s="12">
        <v>-4</v>
      </c>
      <c r="O10" s="12">
        <v>0.25</v>
      </c>
      <c r="P10" s="12"/>
      <c r="Q10" s="12" t="b">
        <v>0</v>
      </c>
      <c r="R10" s="12"/>
    </row>
    <row r="11" spans="1:18" outlineLevel="1" x14ac:dyDescent="0.2">
      <c r="A11" s="12" t="s">
        <v>628</v>
      </c>
      <c r="B11" s="13"/>
      <c r="C11" s="13"/>
      <c r="D11" s="12"/>
      <c r="E11" s="12"/>
      <c r="F11" s="12"/>
      <c r="G11" s="12">
        <v>40</v>
      </c>
      <c r="H11" s="12">
        <v>5</v>
      </c>
      <c r="I11" s="12">
        <v>30</v>
      </c>
      <c r="J11" s="12">
        <v>2</v>
      </c>
      <c r="K11" s="12" t="str">
        <f t="shared" si="0"/>
        <v>Medium</v>
      </c>
      <c r="L11" s="12">
        <v>4</v>
      </c>
      <c r="M11" s="12">
        <v>2</v>
      </c>
      <c r="N11" s="12">
        <v>-5</v>
      </c>
      <c r="O11" s="12">
        <v>0.3</v>
      </c>
      <c r="P11" s="12"/>
      <c r="Q11" s="12" t="b">
        <v>0</v>
      </c>
      <c r="R11" s="12"/>
    </row>
    <row r="12" spans="1:18" outlineLevel="1" x14ac:dyDescent="0.2">
      <c r="A12" s="12" t="s">
        <v>629</v>
      </c>
      <c r="B12" s="13"/>
      <c r="C12" s="13" t="s">
        <v>630</v>
      </c>
      <c r="D12" s="12" t="s">
        <v>37</v>
      </c>
      <c r="E12" s="12" t="s">
        <v>56</v>
      </c>
      <c r="F12" s="12"/>
      <c r="G12" s="12">
        <v>25</v>
      </c>
      <c r="H12" s="12">
        <v>5</v>
      </c>
      <c r="I12" s="12">
        <v>100</v>
      </c>
      <c r="J12" s="12">
        <v>1</v>
      </c>
      <c r="K12" s="12" t="str">
        <f t="shared" si="0"/>
        <v>Light</v>
      </c>
      <c r="L12" s="12">
        <v>4</v>
      </c>
      <c r="M12" s="12">
        <v>4</v>
      </c>
      <c r="N12" s="12">
        <v>-2</v>
      </c>
      <c r="O12" s="12">
        <v>0.2</v>
      </c>
      <c r="P12" s="12">
        <v>1</v>
      </c>
      <c r="Q12" s="12" t="b">
        <v>0</v>
      </c>
      <c r="R12" s="12"/>
    </row>
    <row r="13" spans="1:18" outlineLevel="1" x14ac:dyDescent="0.2">
      <c r="A13" s="12" t="s">
        <v>631</v>
      </c>
      <c r="B13" s="13"/>
      <c r="C13" s="13" t="s">
        <v>622</v>
      </c>
      <c r="D13" s="12" t="s">
        <v>37</v>
      </c>
      <c r="E13" s="12" t="s">
        <v>56</v>
      </c>
      <c r="F13" s="12"/>
      <c r="G13" s="12">
        <v>40</v>
      </c>
      <c r="H13" s="12">
        <v>5</v>
      </c>
      <c r="I13" s="12">
        <v>150</v>
      </c>
      <c r="J13" s="12">
        <v>2</v>
      </c>
      <c r="K13" s="12" t="str">
        <f t="shared" si="0"/>
        <v>Medium</v>
      </c>
      <c r="L13" s="12">
        <v>5</v>
      </c>
      <c r="M13" s="12">
        <v>2</v>
      </c>
      <c r="N13" s="12">
        <v>-5</v>
      </c>
      <c r="O13" s="12">
        <v>0.3</v>
      </c>
      <c r="P13" s="12">
        <v>1</v>
      </c>
      <c r="Q13" s="12" t="b">
        <v>1</v>
      </c>
      <c r="R13" s="12"/>
    </row>
    <row r="14" spans="1:18" outlineLevel="1" x14ac:dyDescent="0.2">
      <c r="A14" s="12" t="s">
        <v>632</v>
      </c>
      <c r="B14" s="13"/>
      <c r="C14" s="13"/>
      <c r="D14" s="12"/>
      <c r="E14" s="12"/>
      <c r="F14" s="12"/>
      <c r="G14" s="12">
        <v>15</v>
      </c>
      <c r="H14" s="12">
        <v>5</v>
      </c>
      <c r="I14" s="12">
        <v>15</v>
      </c>
      <c r="J14" s="12">
        <v>1</v>
      </c>
      <c r="K14" s="12" t="str">
        <f t="shared" si="0"/>
        <v>Light</v>
      </c>
      <c r="L14" s="12">
        <v>2</v>
      </c>
      <c r="M14" s="12">
        <v>5</v>
      </c>
      <c r="N14" s="12">
        <v>-1</v>
      </c>
      <c r="O14" s="12">
        <v>0.05</v>
      </c>
      <c r="P14" s="12">
        <v>1</v>
      </c>
      <c r="Q14" s="12" t="b">
        <v>0</v>
      </c>
      <c r="R14" s="23"/>
    </row>
    <row r="15" spans="1:18" outlineLevel="1" x14ac:dyDescent="0.2">
      <c r="A15" s="23" t="s">
        <v>633</v>
      </c>
      <c r="B15" s="24"/>
      <c r="C15" s="24"/>
      <c r="D15" s="23"/>
      <c r="E15" s="23"/>
      <c r="F15" s="23"/>
      <c r="G15" s="23">
        <v>25</v>
      </c>
      <c r="H15" s="12">
        <v>5</v>
      </c>
      <c r="I15" s="23">
        <v>30</v>
      </c>
      <c r="J15" s="23">
        <v>2</v>
      </c>
      <c r="K15" s="12" t="str">
        <f t="shared" si="0"/>
        <v>Medium</v>
      </c>
      <c r="L15" s="23">
        <v>4</v>
      </c>
      <c r="M15" s="23">
        <v>1</v>
      </c>
      <c r="N15" s="23">
        <v>-5</v>
      </c>
      <c r="O15" s="23">
        <v>0.25</v>
      </c>
      <c r="P15" s="23"/>
      <c r="Q15" s="23" t="b">
        <v>0</v>
      </c>
      <c r="R15" s="12"/>
    </row>
    <row r="16" spans="1:18" outlineLevel="1" x14ac:dyDescent="0.2">
      <c r="A16" s="12" t="s">
        <v>634</v>
      </c>
      <c r="B16" s="13"/>
      <c r="C16" s="13" t="s">
        <v>635</v>
      </c>
      <c r="D16" s="12" t="s">
        <v>37</v>
      </c>
      <c r="E16" s="12" t="s">
        <v>56</v>
      </c>
      <c r="F16" s="12"/>
      <c r="G16" s="12">
        <v>50</v>
      </c>
      <c r="H16" s="12">
        <v>5</v>
      </c>
      <c r="I16" s="12">
        <v>1500</v>
      </c>
      <c r="J16" s="12">
        <v>3</v>
      </c>
      <c r="K16" s="12" t="str">
        <f t="shared" si="0"/>
        <v>Heavy</v>
      </c>
      <c r="L16" s="12">
        <v>8</v>
      </c>
      <c r="M16" s="12">
        <v>1</v>
      </c>
      <c r="N16" s="12">
        <v>-6</v>
      </c>
      <c r="O16" s="12">
        <v>0.35</v>
      </c>
      <c r="P16" s="12"/>
      <c r="Q16" s="12" t="b">
        <v>1</v>
      </c>
      <c r="R16" s="12"/>
    </row>
    <row r="17" spans="1:18" outlineLevel="1" x14ac:dyDescent="0.2">
      <c r="A17" s="12" t="s">
        <v>636</v>
      </c>
      <c r="B17" s="13"/>
      <c r="C17" s="13"/>
      <c r="D17" s="12"/>
      <c r="E17" s="12"/>
      <c r="F17" s="12"/>
      <c r="G17" s="12">
        <v>45</v>
      </c>
      <c r="H17" s="12">
        <v>5</v>
      </c>
      <c r="I17" s="12">
        <v>300</v>
      </c>
      <c r="J17" s="12">
        <v>3</v>
      </c>
      <c r="K17" s="12" t="str">
        <f t="shared" si="0"/>
        <v>Heavy</v>
      </c>
      <c r="L17" s="12">
        <v>7</v>
      </c>
      <c r="M17" s="12">
        <v>2</v>
      </c>
      <c r="N17" s="12">
        <v>-5</v>
      </c>
      <c r="O17" s="12">
        <v>0.4</v>
      </c>
      <c r="P17" s="12"/>
      <c r="Q17" s="12" t="b">
        <v>1</v>
      </c>
      <c r="R17" s="23"/>
    </row>
    <row r="18" spans="1:18" outlineLevel="1" x14ac:dyDescent="0.2">
      <c r="A18" s="12" t="s">
        <v>637</v>
      </c>
      <c r="B18" s="13"/>
      <c r="C18" s="13" t="s">
        <v>622</v>
      </c>
      <c r="D18" s="12" t="s">
        <v>37</v>
      </c>
      <c r="E18" s="12" t="s">
        <v>56</v>
      </c>
      <c r="F18" s="12"/>
      <c r="G18" s="12">
        <v>50</v>
      </c>
      <c r="H18" s="12">
        <v>5</v>
      </c>
      <c r="I18" s="12">
        <v>600</v>
      </c>
      <c r="J18" s="12">
        <v>3</v>
      </c>
      <c r="K18" s="12" t="str">
        <f t="shared" si="0"/>
        <v>Heavy</v>
      </c>
      <c r="L18" s="12">
        <v>7</v>
      </c>
      <c r="M18" s="12">
        <v>0</v>
      </c>
      <c r="N18" s="12">
        <v>-7</v>
      </c>
      <c r="O18" s="12">
        <v>0.4</v>
      </c>
      <c r="P18" s="12"/>
      <c r="Q18" s="12" t="b">
        <v>1</v>
      </c>
      <c r="R18" s="12"/>
    </row>
    <row r="19" spans="1:18" outlineLevel="1" x14ac:dyDescent="0.2">
      <c r="A19" s="12" t="s">
        <v>638</v>
      </c>
      <c r="B19" s="13"/>
      <c r="C19" s="13"/>
      <c r="D19" s="12"/>
      <c r="E19" s="12"/>
      <c r="F19" s="12"/>
      <c r="G19" s="12">
        <v>15</v>
      </c>
      <c r="H19" s="12">
        <v>5</v>
      </c>
      <c r="I19" s="23">
        <v>15</v>
      </c>
      <c r="J19" s="12">
        <v>1</v>
      </c>
      <c r="K19" s="12" t="str">
        <f t="shared" si="0"/>
        <v>Light</v>
      </c>
      <c r="L19" s="12">
        <v>2</v>
      </c>
      <c r="M19" s="12">
        <v>5</v>
      </c>
      <c r="N19" s="12">
        <v>-1</v>
      </c>
      <c r="O19" s="12">
        <v>0.15</v>
      </c>
      <c r="P19" s="12">
        <v>1</v>
      </c>
      <c r="Q19" s="12" t="b">
        <v>0</v>
      </c>
      <c r="R19" s="12"/>
    </row>
    <row r="20" spans="1:18" outlineLevel="1" x14ac:dyDescent="0.2">
      <c r="A20" s="12" t="s">
        <v>639</v>
      </c>
      <c r="B20" s="13"/>
      <c r="C20" s="13"/>
      <c r="D20" s="12"/>
      <c r="E20" s="12"/>
      <c r="F20" s="12"/>
      <c r="G20" s="12">
        <v>48</v>
      </c>
      <c r="H20" s="12">
        <v>5</v>
      </c>
      <c r="I20" s="12">
        <v>180</v>
      </c>
      <c r="J20" s="12">
        <v>2</v>
      </c>
      <c r="K20" s="12" t="str">
        <f t="shared" si="0"/>
        <v>Medium</v>
      </c>
      <c r="L20" s="12">
        <v>5</v>
      </c>
      <c r="M20" s="12">
        <v>1</v>
      </c>
      <c r="N20" s="12">
        <v>-6</v>
      </c>
      <c r="O20" s="12">
        <v>0.4</v>
      </c>
      <c r="P20" s="12"/>
      <c r="Q20" s="12" t="b">
        <v>1</v>
      </c>
      <c r="R20" s="12"/>
    </row>
    <row r="21" spans="1:18" outlineLevel="1" x14ac:dyDescent="0.2">
      <c r="A21" s="12" t="s">
        <v>640</v>
      </c>
      <c r="B21" s="13"/>
      <c r="C21" s="13"/>
      <c r="D21" s="12"/>
      <c r="E21" s="12"/>
      <c r="F21" s="12"/>
      <c r="G21" s="12">
        <v>10</v>
      </c>
      <c r="H21" s="12">
        <v>5</v>
      </c>
      <c r="I21" s="27">
        <v>10</v>
      </c>
      <c r="J21" s="12"/>
      <c r="K21" s="12" t="str">
        <f t="shared" si="0"/>
        <v/>
      </c>
      <c r="L21" s="12">
        <v>0</v>
      </c>
      <c r="M21" s="12">
        <v>6</v>
      </c>
      <c r="N21" s="12">
        <v>0</v>
      </c>
      <c r="O21" s="12">
        <v>0.08</v>
      </c>
      <c r="P21" s="12">
        <v>1</v>
      </c>
      <c r="Q21" s="12" t="b">
        <v>0</v>
      </c>
      <c r="R21" s="12"/>
    </row>
    <row r="22" spans="1:18" outlineLevel="1" x14ac:dyDescent="0.2">
      <c r="A22" s="12" t="s">
        <v>641</v>
      </c>
      <c r="B22" s="13"/>
      <c r="C22" s="13"/>
      <c r="D22" s="12" t="s">
        <v>37</v>
      </c>
      <c r="E22" s="12" t="s">
        <v>56</v>
      </c>
      <c r="F22" s="12"/>
      <c r="G22" s="12">
        <v>25</v>
      </c>
      <c r="H22" s="12">
        <v>5</v>
      </c>
      <c r="I22" s="12">
        <v>15</v>
      </c>
      <c r="J22" s="12">
        <v>2</v>
      </c>
      <c r="K22" s="12" t="str">
        <f t="shared" si="0"/>
        <v>Medium</v>
      </c>
      <c r="L22" s="12">
        <v>3</v>
      </c>
      <c r="M22" s="12">
        <v>4</v>
      </c>
      <c r="N22" s="12">
        <v>-3</v>
      </c>
      <c r="O22" s="12">
        <v>0.2</v>
      </c>
      <c r="P22" s="12">
        <v>1</v>
      </c>
      <c r="Q22" s="12" t="b">
        <v>0</v>
      </c>
      <c r="R22" s="12"/>
    </row>
    <row r="23" spans="1:18" outlineLevel="1" x14ac:dyDescent="0.2">
      <c r="A23" s="12" t="s">
        <v>642</v>
      </c>
      <c r="B23" s="13"/>
      <c r="C23" s="13"/>
      <c r="D23" s="12"/>
      <c r="E23" s="12"/>
      <c r="F23" s="12"/>
      <c r="G23" s="12">
        <v>35</v>
      </c>
      <c r="H23" s="12">
        <v>5</v>
      </c>
      <c r="I23" s="12">
        <v>150</v>
      </c>
      <c r="J23" s="12">
        <v>2</v>
      </c>
      <c r="K23" s="12" t="str">
        <f t="shared" si="0"/>
        <v>Medium</v>
      </c>
      <c r="L23" s="12">
        <v>5</v>
      </c>
      <c r="M23" s="12">
        <v>3</v>
      </c>
      <c r="N23" s="12">
        <v>-4</v>
      </c>
      <c r="O23" s="12">
        <v>0.3</v>
      </c>
      <c r="P23" s="12"/>
      <c r="Q23" s="12" t="b">
        <v>0</v>
      </c>
      <c r="R23" s="12"/>
    </row>
    <row r="24" spans="1:18" outlineLevel="1" x14ac:dyDescent="0.2">
      <c r="A24" s="12" t="s">
        <v>643</v>
      </c>
      <c r="B24" s="13" t="s">
        <v>644</v>
      </c>
      <c r="C24" s="13"/>
      <c r="D24" s="12" t="s">
        <v>37</v>
      </c>
      <c r="E24" s="12" t="s">
        <v>56</v>
      </c>
      <c r="F24" s="12"/>
      <c r="G24" s="12">
        <v>15</v>
      </c>
      <c r="H24" s="12">
        <v>5</v>
      </c>
      <c r="I24" s="12">
        <v>10</v>
      </c>
      <c r="J24" s="12">
        <v>1</v>
      </c>
      <c r="K24" s="12" t="str">
        <f t="shared" si="0"/>
        <v>Light</v>
      </c>
      <c r="L24" s="12">
        <v>2</v>
      </c>
      <c r="M24" s="12">
        <v>6</v>
      </c>
      <c r="N24" s="12">
        <v>0</v>
      </c>
      <c r="O24" s="12">
        <v>0.1</v>
      </c>
      <c r="P24" s="12">
        <v>1</v>
      </c>
      <c r="Q24" s="12" t="b">
        <v>0</v>
      </c>
      <c r="R24" s="12"/>
    </row>
    <row r="25" spans="1:18" outlineLevel="1" x14ac:dyDescent="0.2">
      <c r="A25" s="12" t="s">
        <v>645</v>
      </c>
      <c r="B25" s="13"/>
      <c r="C25" s="13"/>
      <c r="D25" s="12"/>
      <c r="E25" s="12"/>
      <c r="F25" s="12"/>
      <c r="G25" s="12">
        <v>20</v>
      </c>
      <c r="H25" s="12">
        <v>5</v>
      </c>
      <c r="I25" s="12">
        <v>35</v>
      </c>
      <c r="J25" s="12">
        <v>1</v>
      </c>
      <c r="K25" s="12" t="str">
        <f t="shared" si="0"/>
        <v>Light</v>
      </c>
      <c r="L25" s="12">
        <v>3</v>
      </c>
      <c r="M25" s="12">
        <v>6</v>
      </c>
      <c r="N25" s="12">
        <v>-2</v>
      </c>
      <c r="O25" s="12">
        <v>0.15</v>
      </c>
      <c r="P25" s="12">
        <v>1</v>
      </c>
      <c r="Q25" s="12" t="b">
        <v>0</v>
      </c>
      <c r="R25" s="12"/>
    </row>
    <row r="26" spans="1:18" outlineLevel="1" x14ac:dyDescent="0.2">
      <c r="A26" s="23" t="s">
        <v>646</v>
      </c>
      <c r="B26" s="24"/>
      <c r="C26" s="24"/>
      <c r="D26" s="23"/>
      <c r="E26" s="23"/>
      <c r="F26" s="23"/>
      <c r="G26" s="23">
        <v>20</v>
      </c>
      <c r="H26" s="12">
        <v>5</v>
      </c>
      <c r="I26" s="23">
        <v>10</v>
      </c>
      <c r="J26" s="23">
        <v>1</v>
      </c>
      <c r="K26" s="12" t="str">
        <f t="shared" si="0"/>
        <v>Light</v>
      </c>
      <c r="L26" s="23">
        <v>3</v>
      </c>
      <c r="M26" s="23">
        <v>6</v>
      </c>
      <c r="N26" s="23">
        <v>-1</v>
      </c>
      <c r="O26" s="23">
        <v>0.1</v>
      </c>
      <c r="P26" s="23">
        <v>1</v>
      </c>
      <c r="Q26" s="23" t="b">
        <v>0</v>
      </c>
      <c r="R26" s="12"/>
    </row>
    <row r="27" spans="1:18" outlineLevel="1" x14ac:dyDescent="0.2">
      <c r="A27" s="12" t="s">
        <v>647</v>
      </c>
      <c r="B27" s="13"/>
      <c r="C27" s="13"/>
      <c r="D27" s="12"/>
      <c r="E27" s="12"/>
      <c r="F27" s="12"/>
      <c r="G27" s="12">
        <v>0</v>
      </c>
      <c r="H27" s="12">
        <v>5</v>
      </c>
      <c r="I27" s="12">
        <v>0</v>
      </c>
      <c r="J27" s="12"/>
      <c r="K27" s="12" t="str">
        <f t="shared" si="0"/>
        <v/>
      </c>
      <c r="L27" s="12">
        <v>4</v>
      </c>
      <c r="M27" s="12">
        <v>99</v>
      </c>
      <c r="N27" s="12">
        <v>0</v>
      </c>
      <c r="O27" s="12">
        <v>0</v>
      </c>
      <c r="P27" s="12">
        <v>1</v>
      </c>
      <c r="Q27" s="12" t="b">
        <v>0</v>
      </c>
      <c r="R27" s="12"/>
    </row>
    <row r="28" spans="1:18" outlineLevel="1" x14ac:dyDescent="0.2">
      <c r="A28" s="12" t="s">
        <v>648</v>
      </c>
      <c r="B28" s="13"/>
      <c r="C28" s="13"/>
      <c r="D28" s="12"/>
      <c r="E28" s="12"/>
      <c r="F28" s="12"/>
      <c r="G28" s="12">
        <v>40</v>
      </c>
      <c r="H28" s="12">
        <v>5</v>
      </c>
      <c r="I28" s="12">
        <v>125</v>
      </c>
      <c r="J28" s="12">
        <v>2</v>
      </c>
      <c r="K28" s="12" t="str">
        <f t="shared" si="0"/>
        <v>Medium</v>
      </c>
      <c r="L28" s="12">
        <v>4</v>
      </c>
      <c r="M28" s="12">
        <v>4</v>
      </c>
      <c r="N28" s="12">
        <v>-3</v>
      </c>
      <c r="O28" s="12">
        <v>0.2</v>
      </c>
      <c r="P28" s="12"/>
      <c r="Q28" s="12" t="b">
        <v>0</v>
      </c>
      <c r="R28" s="12"/>
    </row>
    <row r="29" spans="1:18" outlineLevel="1" x14ac:dyDescent="0.2">
      <c r="A29" s="12" t="s">
        <v>649</v>
      </c>
      <c r="B29" s="13"/>
      <c r="C29" s="13"/>
      <c r="D29" s="12"/>
      <c r="E29" s="12"/>
      <c r="F29" s="12"/>
      <c r="G29" s="12">
        <v>0</v>
      </c>
      <c r="H29" s="12">
        <v>5</v>
      </c>
      <c r="I29" s="12">
        <v>0</v>
      </c>
      <c r="J29" s="12"/>
      <c r="K29" s="12" t="str">
        <f t="shared" si="0"/>
        <v/>
      </c>
      <c r="L29" s="12">
        <v>0</v>
      </c>
      <c r="M29" s="12">
        <v>99</v>
      </c>
      <c r="N29" s="12">
        <v>0</v>
      </c>
      <c r="O29" s="12">
        <v>0</v>
      </c>
      <c r="P29" s="12">
        <v>1</v>
      </c>
      <c r="Q29" s="12" t="b">
        <v>0</v>
      </c>
      <c r="R29" s="12"/>
    </row>
    <row r="30" spans="1:18" outlineLevel="1" x14ac:dyDescent="0.2">
      <c r="A30" s="12" t="s">
        <v>650</v>
      </c>
      <c r="B30" s="13"/>
      <c r="C30" s="13"/>
      <c r="D30" s="12" t="s">
        <v>37</v>
      </c>
      <c r="E30" s="12" t="s">
        <v>56</v>
      </c>
      <c r="F30" s="12"/>
      <c r="G30" s="12">
        <v>10</v>
      </c>
      <c r="H30" s="12">
        <v>5</v>
      </c>
      <c r="I30" s="12">
        <v>5</v>
      </c>
      <c r="J30" s="12">
        <v>1</v>
      </c>
      <c r="K30" s="12" t="str">
        <f t="shared" si="0"/>
        <v>Light</v>
      </c>
      <c r="L30" s="12">
        <v>1</v>
      </c>
      <c r="M30" s="12">
        <v>8</v>
      </c>
      <c r="N30" s="12">
        <v>0</v>
      </c>
      <c r="O30" s="12">
        <v>0.05</v>
      </c>
      <c r="P30" s="12">
        <v>1</v>
      </c>
      <c r="Q30" s="12" t="b">
        <v>0</v>
      </c>
      <c r="R30" s="12"/>
    </row>
    <row r="31" spans="1:18" outlineLevel="1" x14ac:dyDescent="0.2">
      <c r="A31" s="12" t="s">
        <v>651</v>
      </c>
      <c r="B31" s="13"/>
      <c r="C31" s="13"/>
      <c r="D31" s="12"/>
      <c r="E31" s="12"/>
      <c r="F31" s="12"/>
      <c r="G31" s="12">
        <v>30</v>
      </c>
      <c r="H31" s="12">
        <v>5</v>
      </c>
      <c r="I31" s="12">
        <v>50</v>
      </c>
      <c r="J31" s="12">
        <v>2</v>
      </c>
      <c r="K31" s="12" t="str">
        <f t="shared" si="0"/>
        <v>Medium</v>
      </c>
      <c r="L31" s="12">
        <v>4</v>
      </c>
      <c r="M31" s="12">
        <v>4</v>
      </c>
      <c r="N31" s="12">
        <v>-3</v>
      </c>
      <c r="O31" s="12">
        <v>0.25</v>
      </c>
      <c r="P31" s="12"/>
      <c r="Q31" s="12" t="b">
        <v>1</v>
      </c>
      <c r="R31" s="12"/>
    </row>
    <row r="32" spans="1:18" outlineLevel="1" x14ac:dyDescent="0.2">
      <c r="A32" s="12" t="s">
        <v>652</v>
      </c>
      <c r="B32" s="13"/>
      <c r="C32" s="13" t="s">
        <v>622</v>
      </c>
      <c r="D32" s="12" t="s">
        <v>37</v>
      </c>
      <c r="E32" s="12" t="s">
        <v>56</v>
      </c>
      <c r="F32" s="12"/>
      <c r="G32" s="12">
        <v>30</v>
      </c>
      <c r="H32" s="12">
        <v>5</v>
      </c>
      <c r="I32" s="12">
        <v>50</v>
      </c>
      <c r="J32" s="12">
        <v>2</v>
      </c>
      <c r="K32" s="12" t="str">
        <f t="shared" si="0"/>
        <v>Medium</v>
      </c>
      <c r="L32" s="12">
        <v>4</v>
      </c>
      <c r="M32" s="12">
        <v>3</v>
      </c>
      <c r="N32" s="12">
        <v>-4</v>
      </c>
      <c r="O32" s="12">
        <v>0.25</v>
      </c>
      <c r="P32" s="12"/>
      <c r="Q32" s="12" t="b">
        <v>1</v>
      </c>
      <c r="R32" s="12"/>
    </row>
    <row r="33" spans="1:20" outlineLevel="1" x14ac:dyDescent="0.2">
      <c r="A33" s="12" t="s">
        <v>653</v>
      </c>
      <c r="B33" s="13"/>
      <c r="C33" s="13" t="s">
        <v>622</v>
      </c>
      <c r="D33" s="12" t="s">
        <v>37</v>
      </c>
      <c r="E33" s="12" t="s">
        <v>56</v>
      </c>
      <c r="F33" s="12"/>
      <c r="G33" s="12">
        <v>45</v>
      </c>
      <c r="H33" s="12">
        <v>5</v>
      </c>
      <c r="I33" s="12">
        <v>200</v>
      </c>
      <c r="J33" s="12">
        <v>3</v>
      </c>
      <c r="K33" s="12" t="str">
        <f t="shared" si="0"/>
        <v>Heavy</v>
      </c>
      <c r="L33" s="12">
        <v>6</v>
      </c>
      <c r="M33" s="12">
        <v>0</v>
      </c>
      <c r="N33" s="12">
        <v>-7</v>
      </c>
      <c r="O33" s="12">
        <v>0.4</v>
      </c>
      <c r="P33" s="12"/>
      <c r="Q33" s="12" t="b">
        <v>1</v>
      </c>
      <c r="R33" s="12"/>
    </row>
    <row r="34" spans="1:20" outlineLevel="1" x14ac:dyDescent="0.2">
      <c r="A34" s="12" t="s">
        <v>654</v>
      </c>
      <c r="B34" s="13" t="s">
        <v>655</v>
      </c>
      <c r="C34" s="13"/>
      <c r="D34" s="12" t="s">
        <v>37</v>
      </c>
      <c r="E34" s="12" t="s">
        <v>56</v>
      </c>
      <c r="F34" s="12"/>
      <c r="G34" s="12">
        <v>20</v>
      </c>
      <c r="H34" s="12">
        <v>5</v>
      </c>
      <c r="I34" s="12">
        <v>25</v>
      </c>
      <c r="J34" s="12">
        <v>1</v>
      </c>
      <c r="K34" s="12" t="str">
        <f t="shared" si="0"/>
        <v>Light</v>
      </c>
      <c r="L34" s="12">
        <v>3</v>
      </c>
      <c r="M34" s="12">
        <v>5</v>
      </c>
      <c r="N34" s="12">
        <v>-1</v>
      </c>
      <c r="O34" s="12">
        <v>0.15</v>
      </c>
      <c r="P34" s="12">
        <v>1</v>
      </c>
      <c r="Q34" s="12" t="b">
        <v>0</v>
      </c>
      <c r="R34" s="12"/>
    </row>
    <row r="35" spans="1:20" outlineLevel="1" x14ac:dyDescent="0.2">
      <c r="A35" s="12" t="s">
        <v>656</v>
      </c>
      <c r="B35" s="13"/>
      <c r="C35" s="13"/>
      <c r="D35" s="12"/>
      <c r="E35" s="12"/>
      <c r="F35" s="12"/>
      <c r="G35" s="12">
        <v>5</v>
      </c>
      <c r="H35" s="12">
        <v>5</v>
      </c>
      <c r="I35" s="27">
        <v>5</v>
      </c>
      <c r="J35" s="12">
        <v>1</v>
      </c>
      <c r="K35" s="12" t="str">
        <f t="shared" si="0"/>
        <v>Light</v>
      </c>
      <c r="L35" s="12">
        <v>1</v>
      </c>
      <c r="M35" s="12">
        <v>5</v>
      </c>
      <c r="N35" s="12">
        <v>0</v>
      </c>
      <c r="O35" s="12">
        <v>0.1</v>
      </c>
      <c r="P35" s="12">
        <v>1</v>
      </c>
      <c r="Q35" s="12" t="b">
        <v>0</v>
      </c>
      <c r="R35" s="23"/>
    </row>
    <row r="36" spans="1:20" outlineLevel="1" x14ac:dyDescent="0.2">
      <c r="A36" s="12" t="s">
        <v>657</v>
      </c>
      <c r="B36" s="13"/>
      <c r="C36" s="13"/>
      <c r="D36" s="12"/>
      <c r="E36" s="12"/>
      <c r="F36" s="12"/>
      <c r="G36" s="12">
        <v>20</v>
      </c>
      <c r="H36" s="12">
        <v>5</v>
      </c>
      <c r="I36" s="27">
        <v>15</v>
      </c>
      <c r="J36" s="12">
        <v>1</v>
      </c>
      <c r="K36" s="12" t="str">
        <f t="shared" si="0"/>
        <v>Light</v>
      </c>
      <c r="L36" s="12">
        <v>3</v>
      </c>
      <c r="M36" s="12">
        <v>4</v>
      </c>
      <c r="N36" s="12">
        <v>-3</v>
      </c>
      <c r="O36" s="12">
        <v>0.15</v>
      </c>
      <c r="P36" s="12">
        <v>1</v>
      </c>
      <c r="Q36" s="12" t="b">
        <v>0</v>
      </c>
      <c r="R36" s="12"/>
    </row>
    <row r="40" spans="1:20" ht="15.5" x14ac:dyDescent="0.2">
      <c r="A40" s="14" t="s">
        <v>658</v>
      </c>
      <c r="B40" s="26"/>
      <c r="C40" s="26"/>
      <c r="D40" s="26"/>
      <c r="E40" s="26"/>
      <c r="F40" s="26"/>
      <c r="G40" s="26"/>
      <c r="H40" s="26"/>
      <c r="I40" s="26"/>
      <c r="J40" s="26"/>
      <c r="K40" s="26"/>
      <c r="L40" s="26"/>
      <c r="M40" s="26"/>
    </row>
    <row r="41" spans="1:20" hidden="1" outlineLevel="1" x14ac:dyDescent="0.2">
      <c r="A41" s="3">
        <v>1</v>
      </c>
      <c r="B41" s="3">
        <v>2</v>
      </c>
      <c r="C41" s="3">
        <v>3</v>
      </c>
      <c r="D41" s="3">
        <v>4</v>
      </c>
      <c r="E41" s="3">
        <v>5</v>
      </c>
      <c r="F41" s="3">
        <v>6</v>
      </c>
      <c r="G41" s="3">
        <v>7</v>
      </c>
      <c r="H41" s="3">
        <v>8</v>
      </c>
      <c r="I41" s="3">
        <v>9</v>
      </c>
      <c r="J41" s="3">
        <v>10</v>
      </c>
      <c r="K41" s="3"/>
      <c r="L41" s="3">
        <v>11</v>
      </c>
      <c r="M41" s="3">
        <v>12</v>
      </c>
      <c r="N41" s="3">
        <v>13</v>
      </c>
      <c r="O41" s="3">
        <v>14</v>
      </c>
      <c r="P41" s="3">
        <v>15</v>
      </c>
      <c r="Q41" s="3">
        <v>16</v>
      </c>
    </row>
    <row r="42" spans="1:20" hidden="1" outlineLevel="1" x14ac:dyDescent="0.2">
      <c r="A42" s="11"/>
      <c r="D42" s="5" t="s">
        <v>1</v>
      </c>
      <c r="E42" s="5" t="s">
        <v>2</v>
      </c>
      <c r="F42" s="6" t="s">
        <v>3</v>
      </c>
      <c r="G42" s="5"/>
      <c r="H42" s="5" t="s">
        <v>4</v>
      </c>
      <c r="I42" s="5"/>
      <c r="J42" s="5" t="s">
        <v>58</v>
      </c>
      <c r="K42" s="5"/>
      <c r="L42" s="12" t="s">
        <v>4</v>
      </c>
      <c r="M42" s="12" t="s">
        <v>611</v>
      </c>
      <c r="N42" s="12" t="s">
        <v>612</v>
      </c>
      <c r="O42" s="12" t="s">
        <v>613</v>
      </c>
      <c r="P42" s="12"/>
    </row>
    <row r="43" spans="1:20" s="8" customFormat="1" hidden="1" outlineLevel="1" x14ac:dyDescent="0.2">
      <c r="A43" s="10" t="s">
        <v>69</v>
      </c>
      <c r="B43" s="9" t="s">
        <v>13</v>
      </c>
      <c r="C43" s="9" t="s">
        <v>14</v>
      </c>
      <c r="D43" s="9" t="s">
        <v>15</v>
      </c>
      <c r="E43" s="9" t="s">
        <v>16</v>
      </c>
      <c r="F43" s="9" t="s">
        <v>17</v>
      </c>
      <c r="G43" s="10" t="s">
        <v>18</v>
      </c>
      <c r="H43" s="10" t="s">
        <v>19</v>
      </c>
      <c r="I43" s="10" t="s">
        <v>20</v>
      </c>
      <c r="J43" s="10" t="s">
        <v>21</v>
      </c>
      <c r="K43" s="10"/>
      <c r="L43" s="10" t="s">
        <v>614</v>
      </c>
      <c r="M43" s="10" t="s">
        <v>615</v>
      </c>
      <c r="N43" s="10" t="s">
        <v>616</v>
      </c>
      <c r="O43" s="10" t="s">
        <v>617</v>
      </c>
      <c r="P43" s="10" t="s">
        <v>544</v>
      </c>
      <c r="Q43" s="9" t="s">
        <v>659</v>
      </c>
      <c r="T43" s="9"/>
    </row>
    <row r="44" spans="1:20" ht="11.25" hidden="1" customHeight="1" outlineLevel="1" x14ac:dyDescent="0.2">
      <c r="A44" s="12" t="s">
        <v>660</v>
      </c>
      <c r="B44" s="12"/>
      <c r="C44" s="13" t="s">
        <v>661</v>
      </c>
      <c r="D44" s="12" t="s">
        <v>37</v>
      </c>
      <c r="E44" s="12" t="s">
        <v>56</v>
      </c>
      <c r="F44" s="12"/>
      <c r="G44" s="12">
        <v>5</v>
      </c>
      <c r="H44" s="12">
        <v>3</v>
      </c>
      <c r="I44" s="12">
        <v>15</v>
      </c>
      <c r="J44" s="12">
        <v>1</v>
      </c>
      <c r="K44" s="12"/>
      <c r="L44" s="12">
        <v>1</v>
      </c>
      <c r="M44" s="12">
        <v>99</v>
      </c>
      <c r="N44" s="12">
        <v>-1</v>
      </c>
      <c r="O44" s="12">
        <v>0.05</v>
      </c>
      <c r="P44" s="12">
        <v>4</v>
      </c>
      <c r="Q44" s="5"/>
      <c r="T44" s="5"/>
    </row>
    <row r="45" spans="1:20" hidden="1" outlineLevel="1" x14ac:dyDescent="0.2">
      <c r="A45" s="12" t="s">
        <v>662</v>
      </c>
      <c r="B45" s="12"/>
      <c r="C45" s="13"/>
      <c r="D45" s="12"/>
      <c r="E45" s="12"/>
      <c r="F45" s="12"/>
      <c r="G45" s="12">
        <v>10</v>
      </c>
      <c r="H45" s="12">
        <v>4</v>
      </c>
      <c r="I45" s="12"/>
      <c r="J45" s="12">
        <v>1</v>
      </c>
      <c r="K45" s="12"/>
      <c r="L45" s="12">
        <v>1</v>
      </c>
      <c r="M45" s="12">
        <v>99</v>
      </c>
      <c r="N45" s="12">
        <v>-1</v>
      </c>
      <c r="O45" s="12">
        <v>0.05</v>
      </c>
      <c r="P45" s="12">
        <v>4</v>
      </c>
      <c r="Q45" s="5"/>
      <c r="T45" s="5"/>
    </row>
    <row r="46" spans="1:20" ht="11.25" hidden="1" customHeight="1" outlineLevel="1" x14ac:dyDescent="0.2">
      <c r="A46" s="12" t="s">
        <v>663</v>
      </c>
      <c r="B46" s="12"/>
      <c r="C46" s="13"/>
      <c r="D46" s="12"/>
      <c r="E46" s="12"/>
      <c r="F46" s="12"/>
      <c r="G46" s="12">
        <v>45</v>
      </c>
      <c r="H46" s="12">
        <v>5</v>
      </c>
      <c r="I46" s="12"/>
      <c r="J46" s="12">
        <v>1</v>
      </c>
      <c r="K46" s="12"/>
      <c r="L46" s="12">
        <v>0</v>
      </c>
      <c r="M46" s="12">
        <v>99</v>
      </c>
      <c r="N46" s="12">
        <v>-10</v>
      </c>
      <c r="O46" s="12">
        <v>0.5</v>
      </c>
      <c r="P46" s="12">
        <v>4</v>
      </c>
      <c r="Q46" s="5"/>
      <c r="T46" s="5"/>
    </row>
    <row r="47" spans="1:20" ht="11.25" hidden="1" customHeight="1" outlineLevel="1" x14ac:dyDescent="0.2">
      <c r="A47" s="12" t="s">
        <v>649</v>
      </c>
      <c r="B47" s="12"/>
      <c r="C47" s="13"/>
      <c r="D47" s="12"/>
      <c r="E47" s="12"/>
      <c r="F47" s="12"/>
      <c r="G47" s="12">
        <v>0</v>
      </c>
      <c r="H47" s="12">
        <v>3</v>
      </c>
      <c r="I47" s="12"/>
      <c r="J47" s="12"/>
      <c r="K47" s="12"/>
      <c r="L47" s="12">
        <v>0</v>
      </c>
      <c r="M47" s="12">
        <v>99</v>
      </c>
      <c r="N47" s="12">
        <v>0</v>
      </c>
      <c r="O47" s="12">
        <v>0</v>
      </c>
      <c r="P47" s="12">
        <v>4</v>
      </c>
      <c r="Q47" s="5"/>
      <c r="T47" s="5"/>
    </row>
    <row r="48" spans="1:20" ht="11.25" hidden="1" customHeight="1" outlineLevel="1" x14ac:dyDescent="0.2">
      <c r="A48" s="12" t="s">
        <v>664</v>
      </c>
      <c r="B48" s="12"/>
      <c r="C48" s="13" t="s">
        <v>665</v>
      </c>
      <c r="D48" s="12" t="s">
        <v>37</v>
      </c>
      <c r="E48" s="12" t="s">
        <v>56</v>
      </c>
      <c r="F48" s="12"/>
      <c r="G48" s="12">
        <v>15</v>
      </c>
      <c r="H48" s="12">
        <v>4</v>
      </c>
      <c r="I48" s="12">
        <v>20</v>
      </c>
      <c r="J48" s="12">
        <v>1</v>
      </c>
      <c r="K48" s="12"/>
      <c r="L48" s="12">
        <v>2</v>
      </c>
      <c r="M48" s="12">
        <v>99</v>
      </c>
      <c r="N48" s="12">
        <v>-2</v>
      </c>
      <c r="O48" s="12">
        <v>0.15</v>
      </c>
      <c r="P48" s="12">
        <v>4</v>
      </c>
      <c r="Q48" s="5"/>
      <c r="T48" s="5"/>
    </row>
    <row r="49" spans="1:20" ht="11.25" hidden="1" customHeight="1" outlineLevel="1" x14ac:dyDescent="0.2">
      <c r="A49" s="12" t="s">
        <v>666</v>
      </c>
      <c r="B49" s="12"/>
      <c r="C49" s="13" t="s">
        <v>665</v>
      </c>
      <c r="D49" s="12" t="s">
        <v>37</v>
      </c>
      <c r="E49" s="12" t="s">
        <v>56</v>
      </c>
      <c r="F49" s="12"/>
      <c r="G49" s="12">
        <v>15</v>
      </c>
      <c r="H49" s="12">
        <v>4</v>
      </c>
      <c r="I49" s="12">
        <v>7</v>
      </c>
      <c r="J49" s="12">
        <v>1</v>
      </c>
      <c r="K49" s="12"/>
      <c r="L49" s="12">
        <v>2</v>
      </c>
      <c r="M49" s="12">
        <v>99</v>
      </c>
      <c r="N49" s="12">
        <v>-2</v>
      </c>
      <c r="O49" s="12">
        <v>0.15</v>
      </c>
      <c r="P49" s="12">
        <v>4</v>
      </c>
      <c r="Q49" s="5"/>
      <c r="T49" s="5"/>
    </row>
    <row r="50" spans="1:20" ht="11.25" hidden="1" customHeight="1" outlineLevel="1" x14ac:dyDescent="0.2">
      <c r="A50" s="12" t="s">
        <v>667</v>
      </c>
      <c r="B50" s="12"/>
      <c r="C50" s="13" t="s">
        <v>668</v>
      </c>
      <c r="D50" s="12" t="s">
        <v>37</v>
      </c>
      <c r="E50" s="12" t="s">
        <v>56</v>
      </c>
      <c r="F50" s="12"/>
      <c r="G50" s="12">
        <v>6</v>
      </c>
      <c r="H50" s="12">
        <v>4</v>
      </c>
      <c r="I50" s="12">
        <v>9</v>
      </c>
      <c r="J50" s="12">
        <v>1</v>
      </c>
      <c r="K50" s="12"/>
      <c r="L50" s="12">
        <v>1</v>
      </c>
      <c r="M50" s="12">
        <v>99</v>
      </c>
      <c r="N50" s="12">
        <v>-1</v>
      </c>
      <c r="O50" s="12">
        <v>0.05</v>
      </c>
      <c r="P50" s="12">
        <v>4</v>
      </c>
      <c r="Q50" s="5"/>
      <c r="T50" s="5"/>
    </row>
    <row r="51" spans="1:20" ht="11.25" hidden="1" customHeight="1" outlineLevel="1" x14ac:dyDescent="0.2">
      <c r="A51" s="12" t="s">
        <v>669</v>
      </c>
      <c r="B51" s="12"/>
      <c r="C51" s="13" t="s">
        <v>668</v>
      </c>
      <c r="D51" s="12" t="s">
        <v>37</v>
      </c>
      <c r="E51" s="12" t="s">
        <v>56</v>
      </c>
      <c r="F51" s="12"/>
      <c r="G51" s="12">
        <v>6</v>
      </c>
      <c r="H51" s="12">
        <v>4</v>
      </c>
      <c r="I51" s="12">
        <v>3</v>
      </c>
      <c r="J51" s="12">
        <v>1</v>
      </c>
      <c r="K51" s="12"/>
      <c r="L51" s="12">
        <v>1</v>
      </c>
      <c r="M51" s="12">
        <v>99</v>
      </c>
      <c r="N51" s="12">
        <v>-1</v>
      </c>
      <c r="O51" s="12">
        <v>0.05</v>
      </c>
      <c r="P51" s="12">
        <v>4</v>
      </c>
      <c r="Q51" s="5"/>
      <c r="T51" s="5"/>
    </row>
    <row r="52" spans="1:20" ht="11.25" hidden="1" customHeight="1" outlineLevel="1" x14ac:dyDescent="0.2">
      <c r="A52" s="12" t="s">
        <v>670</v>
      </c>
      <c r="B52" s="12"/>
      <c r="C52" s="13" t="s">
        <v>671</v>
      </c>
      <c r="D52" s="12" t="s">
        <v>37</v>
      </c>
      <c r="E52" s="12" t="s">
        <v>56</v>
      </c>
      <c r="F52" s="12"/>
      <c r="G52" s="12">
        <v>45</v>
      </c>
      <c r="H52" s="12">
        <v>5</v>
      </c>
      <c r="I52" s="12">
        <v>30</v>
      </c>
      <c r="J52" s="12">
        <v>1</v>
      </c>
      <c r="K52" s="12"/>
      <c r="L52" s="12">
        <v>0</v>
      </c>
      <c r="M52" s="12">
        <v>99</v>
      </c>
      <c r="N52" s="12">
        <v>-10</v>
      </c>
      <c r="O52" s="12">
        <v>0.5</v>
      </c>
      <c r="P52" s="12">
        <v>4</v>
      </c>
      <c r="Q52" s="5"/>
      <c r="T52" s="5"/>
    </row>
    <row r="53" spans="1:20" ht="11.25" hidden="1" customHeight="1" outlineLevel="1" x14ac:dyDescent="0.2">
      <c r="A53" s="12" t="s">
        <v>672</v>
      </c>
      <c r="B53" s="12"/>
      <c r="C53" s="13"/>
      <c r="D53" s="12"/>
      <c r="E53" s="12"/>
      <c r="F53" s="12"/>
      <c r="G53" s="12">
        <v>1</v>
      </c>
      <c r="H53" s="12">
        <v>3</v>
      </c>
      <c r="I53" s="12"/>
      <c r="J53" s="12">
        <v>1</v>
      </c>
      <c r="K53" s="12"/>
      <c r="L53" s="12">
        <v>1</v>
      </c>
      <c r="M53" s="12">
        <v>99</v>
      </c>
      <c r="N53" s="12">
        <v>-1</v>
      </c>
      <c r="O53" s="12">
        <v>0.05</v>
      </c>
      <c r="P53" s="12">
        <v>4</v>
      </c>
      <c r="Q53" s="5"/>
      <c r="T53" s="5"/>
    </row>
    <row r="54" spans="1:20" ht="11.25" customHeight="1" collapsed="1" x14ac:dyDescent="0.2"/>
    <row r="57" spans="1:20" ht="15.5" x14ac:dyDescent="0.35">
      <c r="A57" s="1" t="s">
        <v>673</v>
      </c>
    </row>
    <row r="58" spans="1:20" outlineLevel="1" x14ac:dyDescent="0.2"/>
    <row r="59" spans="1:20" outlineLevel="1" x14ac:dyDescent="0.2">
      <c r="A59" s="4" t="s">
        <v>46</v>
      </c>
    </row>
    <row r="60" spans="1:20" outlineLevel="1" x14ac:dyDescent="0.2">
      <c r="A60" s="4" t="s">
        <v>68</v>
      </c>
    </row>
    <row r="61" spans="1:20" outlineLevel="1" x14ac:dyDescent="0.2">
      <c r="A61" s="4" t="s">
        <v>674</v>
      </c>
    </row>
    <row r="62" spans="1:20" outlineLevel="1" x14ac:dyDescent="0.2">
      <c r="A62" s="4" t="s">
        <v>477</v>
      </c>
    </row>
    <row r="63" spans="1:20" outlineLevel="1" x14ac:dyDescent="0.2">
      <c r="A63" s="4" t="s">
        <v>370</v>
      </c>
    </row>
    <row r="64" spans="1:20" outlineLevel="1" x14ac:dyDescent="0.2">
      <c r="A64" s="4" t="s">
        <v>675</v>
      </c>
    </row>
    <row r="65" spans="1:11" outlineLevel="1" x14ac:dyDescent="0.2">
      <c r="A65" s="4" t="s">
        <v>335</v>
      </c>
    </row>
    <row r="66" spans="1:11" outlineLevel="1" x14ac:dyDescent="0.2">
      <c r="A66" s="4" t="s">
        <v>69</v>
      </c>
    </row>
    <row r="70" spans="1:11" s="1" customFormat="1" ht="15.5" x14ac:dyDescent="0.35">
      <c r="A70" s="1" t="s">
        <v>676</v>
      </c>
      <c r="F70" s="1" t="s">
        <v>677</v>
      </c>
    </row>
    <row r="71" spans="1:11" s="1" customFormat="1" ht="11.25" hidden="1" customHeight="1" outlineLevel="1" x14ac:dyDescent="0.35">
      <c r="A71" s="3">
        <v>1</v>
      </c>
      <c r="B71" s="3" t="e">
        <f>#REF!+1</f>
        <v>#REF!</v>
      </c>
      <c r="C71" s="3" t="e">
        <f t="shared" ref="C71:J71" si="1">B71+1</f>
        <v>#REF!</v>
      </c>
      <c r="D71" s="3" t="e">
        <f t="shared" si="1"/>
        <v>#REF!</v>
      </c>
      <c r="E71" s="3"/>
      <c r="F71" s="3">
        <f t="shared" si="1"/>
        <v>1</v>
      </c>
      <c r="G71" s="3">
        <f t="shared" si="1"/>
        <v>2</v>
      </c>
      <c r="H71" s="3">
        <f t="shared" si="1"/>
        <v>3</v>
      </c>
      <c r="I71" s="3">
        <f t="shared" si="1"/>
        <v>4</v>
      </c>
      <c r="J71" s="3">
        <f t="shared" si="1"/>
        <v>5</v>
      </c>
      <c r="K71" s="3"/>
    </row>
    <row r="72" spans="1:11" hidden="1" outlineLevel="1" x14ac:dyDescent="0.2">
      <c r="A72" s="8" t="s">
        <v>447</v>
      </c>
      <c r="B72" s="9" t="s">
        <v>448</v>
      </c>
      <c r="C72" s="28" t="s">
        <v>678</v>
      </c>
      <c r="D72" s="28" t="s">
        <v>577</v>
      </c>
      <c r="F72" s="8" t="s">
        <v>447</v>
      </c>
      <c r="G72" s="9" t="s">
        <v>679</v>
      </c>
      <c r="H72" s="9" t="s">
        <v>448</v>
      </c>
      <c r="I72" s="28" t="s">
        <v>678</v>
      </c>
      <c r="J72" s="28" t="s">
        <v>577</v>
      </c>
      <c r="K72" s="28"/>
    </row>
    <row r="73" spans="1:11" hidden="1" outlineLevel="1" x14ac:dyDescent="0.2"/>
    <row r="74" spans="1:11" hidden="1" outlineLevel="1" x14ac:dyDescent="0.2">
      <c r="A74" s="4" t="s">
        <v>680</v>
      </c>
      <c r="B74" s="5">
        <v>3</v>
      </c>
      <c r="C74" s="4" t="s">
        <v>681</v>
      </c>
      <c r="F74" s="4" t="s">
        <v>680</v>
      </c>
      <c r="G74" s="5" t="s">
        <v>682</v>
      </c>
      <c r="H74" s="5">
        <v>3</v>
      </c>
      <c r="I74" s="4" t="s">
        <v>681</v>
      </c>
    </row>
    <row r="75" spans="1:11" hidden="1" outlineLevel="1" x14ac:dyDescent="0.2">
      <c r="A75" s="4" t="s">
        <v>683</v>
      </c>
      <c r="B75" s="5">
        <v>3</v>
      </c>
      <c r="C75" s="4" t="s">
        <v>684</v>
      </c>
      <c r="F75" s="4" t="s">
        <v>685</v>
      </c>
      <c r="G75" s="5" t="s">
        <v>686</v>
      </c>
      <c r="H75" s="5">
        <v>2</v>
      </c>
      <c r="I75" s="4" t="s">
        <v>687</v>
      </c>
    </row>
    <row r="76" spans="1:11" hidden="1" outlineLevel="1" x14ac:dyDescent="0.2">
      <c r="A76" s="4" t="s">
        <v>688</v>
      </c>
      <c r="B76" s="5">
        <v>3</v>
      </c>
      <c r="C76" s="4" t="s">
        <v>689</v>
      </c>
      <c r="F76" s="4" t="s">
        <v>683</v>
      </c>
      <c r="G76" s="5" t="s">
        <v>690</v>
      </c>
      <c r="H76" s="5">
        <v>3</v>
      </c>
      <c r="I76" s="4" t="s">
        <v>684</v>
      </c>
    </row>
    <row r="77" spans="1:11" hidden="1" outlineLevel="1" x14ac:dyDescent="0.2">
      <c r="A77" s="4" t="s">
        <v>691</v>
      </c>
      <c r="B77" s="5">
        <v>3</v>
      </c>
      <c r="C77" s="4" t="s">
        <v>692</v>
      </c>
      <c r="F77" s="4" t="s">
        <v>693</v>
      </c>
      <c r="G77" s="5" t="s">
        <v>694</v>
      </c>
      <c r="H77" s="5">
        <v>2</v>
      </c>
      <c r="I77" s="4" t="s">
        <v>695</v>
      </c>
    </row>
    <row r="78" spans="1:11" hidden="1" outlineLevel="1" x14ac:dyDescent="0.2">
      <c r="A78" s="4" t="s">
        <v>696</v>
      </c>
      <c r="B78" s="5">
        <v>3</v>
      </c>
      <c r="C78" s="4" t="s">
        <v>697</v>
      </c>
      <c r="F78" s="4" t="s">
        <v>698</v>
      </c>
      <c r="G78" s="5" t="s">
        <v>699</v>
      </c>
      <c r="H78" s="5">
        <v>2</v>
      </c>
      <c r="I78" s="4" t="s">
        <v>700</v>
      </c>
    </row>
    <row r="79" spans="1:11" hidden="1" outlineLevel="1" x14ac:dyDescent="0.2">
      <c r="A79" s="4" t="s">
        <v>701</v>
      </c>
      <c r="B79" s="5">
        <v>5</v>
      </c>
      <c r="C79" s="4" t="s">
        <v>702</v>
      </c>
      <c r="F79" s="4" t="s">
        <v>703</v>
      </c>
      <c r="G79" s="5" t="s">
        <v>704</v>
      </c>
      <c r="H79" s="5">
        <v>1</v>
      </c>
      <c r="I79" s="19" t="s">
        <v>705</v>
      </c>
    </row>
    <row r="80" spans="1:11" hidden="1" outlineLevel="1" x14ac:dyDescent="0.2">
      <c r="A80" s="4" t="s">
        <v>706</v>
      </c>
      <c r="B80" s="5">
        <v>3</v>
      </c>
      <c r="C80" s="4" t="s">
        <v>707</v>
      </c>
      <c r="F80" s="4" t="s">
        <v>708</v>
      </c>
      <c r="G80" s="5" t="s">
        <v>709</v>
      </c>
      <c r="H80" s="5">
        <v>1</v>
      </c>
      <c r="I80" s="4" t="s">
        <v>710</v>
      </c>
    </row>
    <row r="81" spans="1:9" hidden="1" outlineLevel="1" x14ac:dyDescent="0.2">
      <c r="A81" s="4" t="s">
        <v>711</v>
      </c>
      <c r="B81" s="5">
        <v>1</v>
      </c>
      <c r="C81" s="4" t="s">
        <v>712</v>
      </c>
      <c r="F81" s="4" t="s">
        <v>688</v>
      </c>
      <c r="G81" s="5" t="s">
        <v>713</v>
      </c>
      <c r="H81" s="5">
        <v>3</v>
      </c>
      <c r="I81" s="4" t="s">
        <v>689</v>
      </c>
    </row>
    <row r="82" spans="1:9" hidden="1" outlineLevel="1" x14ac:dyDescent="0.2">
      <c r="A82" s="4" t="s">
        <v>714</v>
      </c>
      <c r="B82" s="5">
        <v>5</v>
      </c>
      <c r="C82" s="4" t="s">
        <v>715</v>
      </c>
      <c r="F82" s="4" t="s">
        <v>706</v>
      </c>
      <c r="G82" s="5" t="s">
        <v>716</v>
      </c>
      <c r="H82" s="5">
        <v>3</v>
      </c>
      <c r="I82" s="4" t="s">
        <v>707</v>
      </c>
    </row>
    <row r="83" spans="1:9" hidden="1" outlineLevel="1" x14ac:dyDescent="0.2">
      <c r="A83" s="4" t="s">
        <v>717</v>
      </c>
      <c r="B83" s="5">
        <v>1</v>
      </c>
      <c r="C83" s="4" t="s">
        <v>718</v>
      </c>
      <c r="F83" s="4" t="s">
        <v>714</v>
      </c>
      <c r="G83" s="5" t="s">
        <v>719</v>
      </c>
      <c r="H83" s="5">
        <v>5</v>
      </c>
      <c r="I83" s="4" t="s">
        <v>720</v>
      </c>
    </row>
    <row r="84" spans="1:9" hidden="1" outlineLevel="1" x14ac:dyDescent="0.2">
      <c r="A84" s="4" t="s">
        <v>721</v>
      </c>
      <c r="B84" s="5">
        <v>3</v>
      </c>
      <c r="C84" s="4" t="s">
        <v>722</v>
      </c>
      <c r="F84" s="4" t="s">
        <v>717</v>
      </c>
      <c r="G84" s="5" t="s">
        <v>723</v>
      </c>
      <c r="H84" s="5">
        <v>1</v>
      </c>
      <c r="I84" s="4" t="s">
        <v>724</v>
      </c>
    </row>
    <row r="85" spans="1:9" hidden="1" outlineLevel="1" x14ac:dyDescent="0.2">
      <c r="A85" s="4" t="s">
        <v>500</v>
      </c>
      <c r="B85" s="5">
        <v>3</v>
      </c>
      <c r="C85" s="4" t="s">
        <v>725</v>
      </c>
      <c r="F85" s="4" t="s">
        <v>721</v>
      </c>
      <c r="G85" s="5" t="s">
        <v>726</v>
      </c>
      <c r="H85" s="5">
        <v>3</v>
      </c>
      <c r="I85" s="4" t="s">
        <v>727</v>
      </c>
    </row>
    <row r="86" spans="1:9" hidden="1" outlineLevel="1" x14ac:dyDescent="0.2">
      <c r="A86" s="4" t="s">
        <v>728</v>
      </c>
      <c r="B86" s="5">
        <v>1</v>
      </c>
      <c r="C86" s="4" t="s">
        <v>729</v>
      </c>
      <c r="F86" s="4" t="s">
        <v>500</v>
      </c>
      <c r="G86" s="5" t="s">
        <v>730</v>
      </c>
      <c r="H86" s="5">
        <v>3</v>
      </c>
      <c r="I86" s="4" t="s">
        <v>725</v>
      </c>
    </row>
    <row r="87" spans="1:9" hidden="1" outlineLevel="1" x14ac:dyDescent="0.2">
      <c r="A87" s="4" t="s">
        <v>731</v>
      </c>
      <c r="B87" s="5">
        <v>3</v>
      </c>
      <c r="C87" s="4" t="s">
        <v>732</v>
      </c>
      <c r="F87" s="4" t="s">
        <v>733</v>
      </c>
      <c r="G87" s="5" t="s">
        <v>734</v>
      </c>
      <c r="H87" s="5">
        <v>1</v>
      </c>
      <c r="I87" s="4" t="s">
        <v>735</v>
      </c>
    </row>
    <row r="88" spans="1:9" hidden="1" outlineLevel="1" x14ac:dyDescent="0.2">
      <c r="A88" s="4" t="s">
        <v>736</v>
      </c>
      <c r="B88" s="5">
        <v>1</v>
      </c>
      <c r="C88" s="4" t="s">
        <v>737</v>
      </c>
      <c r="F88" s="4" t="s">
        <v>738</v>
      </c>
      <c r="G88" s="5" t="s">
        <v>739</v>
      </c>
      <c r="H88" s="5">
        <v>3</v>
      </c>
      <c r="I88" s="4" t="s">
        <v>740</v>
      </c>
    </row>
    <row r="89" spans="1:9" hidden="1" outlineLevel="1" x14ac:dyDescent="0.2">
      <c r="A89" s="4" t="s">
        <v>738</v>
      </c>
      <c r="B89" s="5">
        <v>3</v>
      </c>
      <c r="C89" s="4" t="s">
        <v>740</v>
      </c>
      <c r="F89" s="4" t="s">
        <v>741</v>
      </c>
      <c r="G89" s="5" t="s">
        <v>742</v>
      </c>
      <c r="H89" s="5">
        <v>3</v>
      </c>
      <c r="I89" s="4" t="s">
        <v>743</v>
      </c>
    </row>
    <row r="90" spans="1:9" hidden="1" outlineLevel="1" x14ac:dyDescent="0.2">
      <c r="A90" s="4" t="s">
        <v>741</v>
      </c>
      <c r="B90" s="5">
        <v>3</v>
      </c>
      <c r="C90" s="4" t="s">
        <v>743</v>
      </c>
      <c r="F90" s="4" t="s">
        <v>515</v>
      </c>
      <c r="G90" s="5" t="s">
        <v>744</v>
      </c>
      <c r="H90" s="5">
        <v>3</v>
      </c>
      <c r="I90" s="4" t="s">
        <v>745</v>
      </c>
    </row>
    <row r="91" spans="1:9" hidden="1" outlineLevel="1" x14ac:dyDescent="0.2">
      <c r="A91" s="4" t="s">
        <v>746</v>
      </c>
      <c r="B91" s="5">
        <v>3</v>
      </c>
      <c r="C91" s="19" t="s">
        <v>747</v>
      </c>
      <c r="F91" s="4" t="s">
        <v>746</v>
      </c>
      <c r="G91" s="5" t="s">
        <v>748</v>
      </c>
      <c r="H91" s="5">
        <v>3</v>
      </c>
      <c r="I91" s="19" t="s">
        <v>747</v>
      </c>
    </row>
    <row r="92" spans="1:9" hidden="1" outlineLevel="1" x14ac:dyDescent="0.2">
      <c r="A92" s="4" t="s">
        <v>749</v>
      </c>
      <c r="B92" s="5">
        <v>3</v>
      </c>
      <c r="C92" s="4" t="s">
        <v>750</v>
      </c>
      <c r="F92" s="4" t="s">
        <v>751</v>
      </c>
      <c r="G92" s="5" t="s">
        <v>752</v>
      </c>
      <c r="H92" s="5">
        <v>2</v>
      </c>
      <c r="I92" s="4" t="s">
        <v>753</v>
      </c>
    </row>
    <row r="93" spans="1:9" hidden="1" outlineLevel="1" x14ac:dyDescent="0.2">
      <c r="A93" s="4" t="s">
        <v>751</v>
      </c>
      <c r="B93" s="5">
        <v>2</v>
      </c>
      <c r="C93" s="4" t="s">
        <v>753</v>
      </c>
      <c r="F93" s="4" t="s">
        <v>754</v>
      </c>
      <c r="G93" s="5" t="s">
        <v>755</v>
      </c>
      <c r="H93" s="5">
        <v>3</v>
      </c>
      <c r="I93" s="4" t="s">
        <v>756</v>
      </c>
    </row>
    <row r="94" spans="1:9" hidden="1" outlineLevel="1" x14ac:dyDescent="0.2">
      <c r="A94" s="4" t="s">
        <v>754</v>
      </c>
      <c r="B94" s="5">
        <v>3</v>
      </c>
      <c r="C94" s="4" t="s">
        <v>756</v>
      </c>
      <c r="F94" s="4" t="s">
        <v>757</v>
      </c>
      <c r="G94" s="5" t="s">
        <v>758</v>
      </c>
      <c r="H94" s="5">
        <v>4</v>
      </c>
      <c r="I94" s="4" t="s">
        <v>759</v>
      </c>
    </row>
    <row r="95" spans="1:9" hidden="1" outlineLevel="1" x14ac:dyDescent="0.2">
      <c r="A95" s="4" t="s">
        <v>757</v>
      </c>
      <c r="B95" s="5">
        <v>4</v>
      </c>
      <c r="C95" s="4" t="s">
        <v>759</v>
      </c>
      <c r="F95" s="4" t="s">
        <v>760</v>
      </c>
      <c r="G95" s="5" t="s">
        <v>761</v>
      </c>
      <c r="H95" s="5">
        <v>5</v>
      </c>
      <c r="I95" s="4" t="s">
        <v>762</v>
      </c>
    </row>
    <row r="96" spans="1:9" hidden="1" outlineLevel="1" x14ac:dyDescent="0.2">
      <c r="A96" s="4" t="s">
        <v>760</v>
      </c>
      <c r="B96" s="5">
        <v>5</v>
      </c>
      <c r="C96" s="4" t="s">
        <v>762</v>
      </c>
      <c r="F96" s="4" t="s">
        <v>763</v>
      </c>
      <c r="G96" s="5" t="s">
        <v>764</v>
      </c>
      <c r="H96" s="5">
        <v>1</v>
      </c>
      <c r="I96" s="4" t="s">
        <v>765</v>
      </c>
    </row>
    <row r="97" spans="1:9" hidden="1" outlineLevel="1" x14ac:dyDescent="0.2">
      <c r="A97" s="4" t="s">
        <v>766</v>
      </c>
      <c r="B97" s="5">
        <v>1</v>
      </c>
      <c r="C97" s="19" t="s">
        <v>767</v>
      </c>
      <c r="F97" s="4" t="s">
        <v>768</v>
      </c>
      <c r="G97" s="5" t="s">
        <v>769</v>
      </c>
      <c r="H97" s="5">
        <v>5</v>
      </c>
      <c r="I97" s="4" t="s">
        <v>770</v>
      </c>
    </row>
    <row r="98" spans="1:9" hidden="1" outlineLevel="1" x14ac:dyDescent="0.2">
      <c r="A98" s="4" t="s">
        <v>771</v>
      </c>
      <c r="B98" s="5">
        <v>5</v>
      </c>
      <c r="C98" s="4" t="s">
        <v>772</v>
      </c>
      <c r="F98" s="4" t="s">
        <v>773</v>
      </c>
      <c r="G98" s="5" t="s">
        <v>774</v>
      </c>
      <c r="H98" s="5">
        <v>5</v>
      </c>
      <c r="I98" s="4" t="s">
        <v>715</v>
      </c>
    </row>
    <row r="99" spans="1:9" hidden="1" outlineLevel="1" x14ac:dyDescent="0.2">
      <c r="A99" s="4" t="s">
        <v>773</v>
      </c>
      <c r="B99" s="5">
        <v>5</v>
      </c>
      <c r="C99" s="4" t="s">
        <v>715</v>
      </c>
      <c r="F99" s="4" t="s">
        <v>775</v>
      </c>
      <c r="G99" s="5" t="s">
        <v>776</v>
      </c>
      <c r="H99" s="5">
        <v>1</v>
      </c>
      <c r="I99" s="4" t="s">
        <v>718</v>
      </c>
    </row>
    <row r="100" spans="1:9" hidden="1" outlineLevel="1" x14ac:dyDescent="0.2">
      <c r="A100" s="4" t="s">
        <v>775</v>
      </c>
      <c r="B100" s="5">
        <v>1</v>
      </c>
      <c r="C100" s="4" t="s">
        <v>718</v>
      </c>
      <c r="F100" s="4" t="s">
        <v>777</v>
      </c>
      <c r="G100" s="5" t="s">
        <v>778</v>
      </c>
      <c r="H100" s="5">
        <v>3</v>
      </c>
      <c r="I100" s="4" t="s">
        <v>722</v>
      </c>
    </row>
    <row r="101" spans="1:9" hidden="1" outlineLevel="1" x14ac:dyDescent="0.2">
      <c r="A101" s="4" t="s">
        <v>777</v>
      </c>
      <c r="B101" s="5">
        <v>3</v>
      </c>
      <c r="C101" s="4" t="s">
        <v>722</v>
      </c>
      <c r="F101" s="4" t="s">
        <v>779</v>
      </c>
      <c r="G101" s="5" t="s">
        <v>780</v>
      </c>
      <c r="H101" s="5">
        <v>3</v>
      </c>
      <c r="I101" s="4" t="s">
        <v>781</v>
      </c>
    </row>
    <row r="102" spans="1:9" hidden="1" outlineLevel="1" x14ac:dyDescent="0.2">
      <c r="A102" s="4" t="s">
        <v>782</v>
      </c>
      <c r="B102" s="5">
        <v>1</v>
      </c>
      <c r="C102" s="19" t="s">
        <v>783</v>
      </c>
      <c r="F102" s="4" t="s">
        <v>784</v>
      </c>
      <c r="G102" s="5" t="s">
        <v>785</v>
      </c>
      <c r="H102" s="5">
        <v>2</v>
      </c>
      <c r="I102" s="4" t="s">
        <v>786</v>
      </c>
    </row>
    <row r="103" spans="1:9" hidden="1" outlineLevel="1" x14ac:dyDescent="0.2">
      <c r="A103" s="4" t="s">
        <v>787</v>
      </c>
      <c r="B103" s="5">
        <v>1</v>
      </c>
      <c r="C103" s="4" t="s">
        <v>788</v>
      </c>
      <c r="F103" s="4" t="s">
        <v>789</v>
      </c>
      <c r="G103" s="5" t="s">
        <v>790</v>
      </c>
      <c r="H103" s="5">
        <v>3</v>
      </c>
      <c r="I103" s="4" t="s">
        <v>791</v>
      </c>
    </row>
    <row r="104" spans="1:9" hidden="1" outlineLevel="1" x14ac:dyDescent="0.2">
      <c r="A104" s="4" t="s">
        <v>792</v>
      </c>
      <c r="B104" s="5">
        <v>1</v>
      </c>
      <c r="C104" s="19" t="s">
        <v>793</v>
      </c>
      <c r="F104" s="4" t="s">
        <v>794</v>
      </c>
      <c r="G104" s="5" t="s">
        <v>795</v>
      </c>
      <c r="H104" s="5">
        <v>4</v>
      </c>
      <c r="I104" s="4" t="s">
        <v>796</v>
      </c>
    </row>
    <row r="105" spans="1:9" hidden="1" outlineLevel="1" x14ac:dyDescent="0.2">
      <c r="A105" s="4" t="s">
        <v>797</v>
      </c>
      <c r="B105" s="5">
        <v>1</v>
      </c>
      <c r="C105" s="19" t="s">
        <v>798</v>
      </c>
      <c r="F105" s="4" t="s">
        <v>799</v>
      </c>
      <c r="G105" s="5" t="s">
        <v>800</v>
      </c>
      <c r="H105" s="5">
        <v>5</v>
      </c>
      <c r="I105" s="4" t="s">
        <v>801</v>
      </c>
    </row>
    <row r="106" spans="1:9" hidden="1" outlineLevel="1" x14ac:dyDescent="0.2">
      <c r="A106" s="4" t="s">
        <v>779</v>
      </c>
      <c r="B106" s="5">
        <v>3</v>
      </c>
      <c r="C106" s="4" t="s">
        <v>781</v>
      </c>
      <c r="F106" s="4" t="s">
        <v>802</v>
      </c>
      <c r="G106" s="5" t="s">
        <v>803</v>
      </c>
      <c r="H106" s="5">
        <v>2</v>
      </c>
      <c r="I106" s="4" t="s">
        <v>804</v>
      </c>
    </row>
    <row r="107" spans="1:9" hidden="1" outlineLevel="1" x14ac:dyDescent="0.2">
      <c r="A107" s="4" t="s">
        <v>784</v>
      </c>
      <c r="B107" s="5">
        <v>2</v>
      </c>
      <c r="C107" s="4" t="s">
        <v>786</v>
      </c>
      <c r="F107" s="4" t="s">
        <v>805</v>
      </c>
      <c r="G107" s="5" t="s">
        <v>806</v>
      </c>
      <c r="H107" s="5">
        <v>5</v>
      </c>
      <c r="I107" s="4" t="s">
        <v>807</v>
      </c>
    </row>
    <row r="108" spans="1:9" hidden="1" outlineLevel="1" x14ac:dyDescent="0.2">
      <c r="A108" s="4" t="s">
        <v>789</v>
      </c>
      <c r="B108" s="5">
        <v>3</v>
      </c>
      <c r="C108" s="4" t="s">
        <v>791</v>
      </c>
      <c r="F108" s="4" t="s">
        <v>808</v>
      </c>
      <c r="G108" s="5" t="s">
        <v>809</v>
      </c>
      <c r="H108" s="5">
        <v>3</v>
      </c>
      <c r="I108" s="4" t="s">
        <v>810</v>
      </c>
    </row>
    <row r="109" spans="1:9" hidden="1" outlineLevel="1" x14ac:dyDescent="0.2">
      <c r="A109" s="4" t="s">
        <v>794</v>
      </c>
      <c r="B109" s="5">
        <v>4</v>
      </c>
      <c r="C109" s="4" t="s">
        <v>796</v>
      </c>
      <c r="F109" s="4" t="s">
        <v>811</v>
      </c>
      <c r="G109" s="5" t="s">
        <v>811</v>
      </c>
      <c r="H109" s="5">
        <v>3</v>
      </c>
      <c r="I109" s="4" t="s">
        <v>812</v>
      </c>
    </row>
    <row r="110" spans="1:9" hidden="1" outlineLevel="1" x14ac:dyDescent="0.2">
      <c r="A110" s="4" t="s">
        <v>799</v>
      </c>
      <c r="B110" s="5">
        <v>5</v>
      </c>
      <c r="C110" s="4" t="s">
        <v>801</v>
      </c>
    </row>
    <row r="111" spans="1:9" hidden="1" outlineLevel="1" x14ac:dyDescent="0.2">
      <c r="A111" s="4" t="s">
        <v>808</v>
      </c>
      <c r="B111" s="5">
        <v>3</v>
      </c>
      <c r="C111" s="4" t="s">
        <v>810</v>
      </c>
      <c r="H111" s="5"/>
    </row>
    <row r="112" spans="1:9" collapsed="1" x14ac:dyDescent="0.2"/>
    <row r="115" spans="1:12" ht="15.5" x14ac:dyDescent="0.35">
      <c r="A115" s="1" t="s">
        <v>813</v>
      </c>
    </row>
    <row r="116" spans="1:12" s="8" customFormat="1" hidden="1" outlineLevel="1" x14ac:dyDescent="0.2"/>
    <row r="117" spans="1:12" hidden="1" outlineLevel="1" x14ac:dyDescent="0.2">
      <c r="A117" s="10" t="s">
        <v>450</v>
      </c>
      <c r="B117" s="10" t="s">
        <v>614</v>
      </c>
      <c r="C117" s="10" t="s">
        <v>814</v>
      </c>
      <c r="D117" s="10" t="s">
        <v>815</v>
      </c>
      <c r="E117" s="10" t="s">
        <v>816</v>
      </c>
      <c r="F117" s="10" t="s">
        <v>612</v>
      </c>
      <c r="G117" s="10" t="s">
        <v>817</v>
      </c>
      <c r="H117" s="10" t="s">
        <v>18</v>
      </c>
      <c r="I117" s="10"/>
      <c r="J117" s="10" t="s">
        <v>20</v>
      </c>
      <c r="K117" s="10"/>
      <c r="L117" s="10" t="s">
        <v>818</v>
      </c>
    </row>
    <row r="118" spans="1:12" hidden="1" outlineLevel="1" x14ac:dyDescent="0.2">
      <c r="A118" s="10"/>
      <c r="B118" s="10"/>
      <c r="C118" s="10"/>
      <c r="D118" s="10"/>
      <c r="E118" s="10"/>
      <c r="F118" s="10"/>
      <c r="G118" s="10"/>
      <c r="H118" s="10"/>
      <c r="I118" s="10"/>
      <c r="J118" s="10"/>
      <c r="K118" s="10"/>
      <c r="L118" s="10"/>
    </row>
    <row r="119" spans="1:12" hidden="1" outlineLevel="1" x14ac:dyDescent="0.2">
      <c r="A119" s="5" t="s">
        <v>626</v>
      </c>
      <c r="B119" s="5">
        <v>-2</v>
      </c>
      <c r="C119" s="5">
        <v>-2</v>
      </c>
      <c r="D119" s="5">
        <v>-0.1</v>
      </c>
      <c r="E119" s="6">
        <v>3</v>
      </c>
      <c r="F119" s="5">
        <v>3</v>
      </c>
      <c r="G119" s="5">
        <v>-0.15</v>
      </c>
      <c r="H119" s="5">
        <v>-0.4</v>
      </c>
      <c r="I119" s="5"/>
      <c r="J119" s="5"/>
      <c r="K119" s="5"/>
      <c r="L119" s="5">
        <v>-1</v>
      </c>
    </row>
    <row r="120" spans="1:12" hidden="1" outlineLevel="1" x14ac:dyDescent="0.2">
      <c r="A120" s="5" t="s">
        <v>819</v>
      </c>
      <c r="B120" s="5">
        <v>0</v>
      </c>
      <c r="C120" s="5">
        <v>0</v>
      </c>
      <c r="D120" s="5">
        <v>0</v>
      </c>
      <c r="E120" s="5">
        <v>1</v>
      </c>
      <c r="F120" s="5">
        <v>2</v>
      </c>
      <c r="G120" s="5">
        <v>-0.05</v>
      </c>
      <c r="H120" s="5">
        <v>0</v>
      </c>
      <c r="I120" s="5"/>
      <c r="J120" s="5"/>
      <c r="K120" s="5"/>
      <c r="L120" s="5">
        <v>0</v>
      </c>
    </row>
    <row r="121" spans="1:12" hidden="1" outlineLevel="1" x14ac:dyDescent="0.2">
      <c r="A121" s="5" t="s">
        <v>820</v>
      </c>
      <c r="B121" s="5">
        <v>-1</v>
      </c>
      <c r="C121" s="5">
        <v>-1</v>
      </c>
      <c r="D121" s="5">
        <v>-0.05</v>
      </c>
      <c r="E121" s="5">
        <v>1</v>
      </c>
      <c r="F121" s="5">
        <v>2</v>
      </c>
      <c r="G121" s="5">
        <v>-0.05</v>
      </c>
      <c r="H121" s="5">
        <v>-0.15</v>
      </c>
      <c r="I121" s="5"/>
      <c r="J121" s="5"/>
      <c r="K121" s="5"/>
      <c r="L121" s="5">
        <v>0</v>
      </c>
    </row>
    <row r="122" spans="1:12" hidden="1" outlineLevel="1" x14ac:dyDescent="0.2">
      <c r="A122" s="5" t="s">
        <v>604</v>
      </c>
      <c r="B122" s="5">
        <v>0</v>
      </c>
      <c r="C122" s="5">
        <v>0</v>
      </c>
      <c r="D122" s="5">
        <v>0</v>
      </c>
      <c r="E122" s="5">
        <v>0</v>
      </c>
      <c r="F122" s="5">
        <v>0</v>
      </c>
      <c r="G122" s="5">
        <v>0</v>
      </c>
      <c r="H122" s="5">
        <v>0</v>
      </c>
      <c r="I122" s="5"/>
      <c r="J122" s="5"/>
      <c r="K122" s="5"/>
      <c r="L122" s="5">
        <v>0</v>
      </c>
    </row>
    <row r="123" spans="1:12" hidden="1" outlineLevel="1" x14ac:dyDescent="0.2">
      <c r="A123" s="5" t="s">
        <v>821</v>
      </c>
      <c r="B123" s="5">
        <v>1</v>
      </c>
      <c r="C123" s="5">
        <v>0</v>
      </c>
      <c r="D123" s="5">
        <v>0</v>
      </c>
      <c r="E123" s="5">
        <v>0</v>
      </c>
      <c r="F123" s="5">
        <v>-1</v>
      </c>
      <c r="G123" s="5">
        <v>0</v>
      </c>
      <c r="H123" s="5">
        <v>0.05</v>
      </c>
      <c r="I123" s="5"/>
      <c r="J123" s="5"/>
      <c r="K123" s="5"/>
      <c r="L123" s="5">
        <v>0</v>
      </c>
    </row>
    <row r="124" spans="1:12" hidden="1" outlineLevel="1" x14ac:dyDescent="0.2">
      <c r="A124" s="5" t="s">
        <v>822</v>
      </c>
      <c r="B124" s="5">
        <v>1</v>
      </c>
      <c r="C124" s="5">
        <v>1</v>
      </c>
      <c r="D124" s="5">
        <v>0</v>
      </c>
      <c r="E124" s="5">
        <v>-1</v>
      </c>
      <c r="F124" s="5">
        <v>-1</v>
      </c>
      <c r="G124" s="5">
        <v>0.15</v>
      </c>
      <c r="H124" s="5">
        <v>0.2</v>
      </c>
      <c r="I124" s="5"/>
      <c r="J124" s="5"/>
      <c r="K124" s="5"/>
      <c r="L124" s="5">
        <v>0.5</v>
      </c>
    </row>
    <row r="125" spans="1:12" hidden="1" outlineLevel="1" x14ac:dyDescent="0.2">
      <c r="A125" s="5" t="s">
        <v>823</v>
      </c>
      <c r="B125" s="5">
        <v>0</v>
      </c>
      <c r="C125" s="5">
        <v>0</v>
      </c>
      <c r="D125" s="5">
        <v>0</v>
      </c>
      <c r="E125" s="5">
        <v>0</v>
      </c>
      <c r="F125" s="5">
        <v>0</v>
      </c>
      <c r="G125" s="5">
        <v>0</v>
      </c>
      <c r="H125" s="5">
        <v>0</v>
      </c>
      <c r="I125" s="5"/>
      <c r="J125" s="5"/>
      <c r="K125" s="5"/>
      <c r="L125" s="5">
        <v>0</v>
      </c>
    </row>
    <row r="126" spans="1:12" hidden="1" outlineLevel="1" x14ac:dyDescent="0.2">
      <c r="A126" s="5" t="s">
        <v>824</v>
      </c>
      <c r="B126" s="5">
        <v>0</v>
      </c>
      <c r="C126" s="5">
        <v>0</v>
      </c>
      <c r="D126" s="5">
        <v>0</v>
      </c>
      <c r="E126" s="5">
        <v>0</v>
      </c>
      <c r="F126" s="5">
        <v>0</v>
      </c>
      <c r="G126" s="5">
        <v>0</v>
      </c>
      <c r="H126" s="5">
        <v>0</v>
      </c>
      <c r="I126" s="5"/>
      <c r="J126" s="5"/>
      <c r="K126" s="5"/>
      <c r="L126" s="5">
        <v>0</v>
      </c>
    </row>
    <row r="127" spans="1:12" hidden="1" outlineLevel="1" x14ac:dyDescent="0.2">
      <c r="A127" s="5" t="s">
        <v>825</v>
      </c>
      <c r="B127" s="5">
        <v>0</v>
      </c>
      <c r="C127" s="5">
        <v>1</v>
      </c>
      <c r="D127" s="5">
        <v>0.05</v>
      </c>
      <c r="E127" s="5">
        <v>-1</v>
      </c>
      <c r="F127" s="5">
        <v>-1</v>
      </c>
      <c r="G127" s="5">
        <v>0.1</v>
      </c>
      <c r="H127" s="5">
        <v>0.2</v>
      </c>
      <c r="I127" s="5"/>
      <c r="J127" s="5"/>
      <c r="K127" s="5"/>
      <c r="L127" s="5">
        <v>0.5</v>
      </c>
    </row>
    <row r="128" spans="1:12" hidden="1" outlineLevel="1" x14ac:dyDescent="0.2">
      <c r="A128" s="5" t="s">
        <v>826</v>
      </c>
      <c r="B128" s="5">
        <v>-1</v>
      </c>
      <c r="C128" s="5">
        <v>-1</v>
      </c>
      <c r="D128" s="5">
        <v>-0.05</v>
      </c>
      <c r="E128" s="5">
        <v>2</v>
      </c>
      <c r="F128" s="5">
        <v>3</v>
      </c>
      <c r="G128" s="5">
        <v>-0.1</v>
      </c>
      <c r="H128" s="5">
        <v>-0.4</v>
      </c>
      <c r="I128" s="5"/>
      <c r="J128" s="5"/>
      <c r="K128" s="5"/>
      <c r="L128" s="5">
        <v>-1</v>
      </c>
    </row>
    <row r="129" spans="1:12" hidden="1" outlineLevel="1" x14ac:dyDescent="0.2">
      <c r="A129" s="5" t="s">
        <v>827</v>
      </c>
      <c r="B129" s="5">
        <v>-1</v>
      </c>
      <c r="C129" s="5">
        <v>0</v>
      </c>
      <c r="D129" s="5">
        <v>0</v>
      </c>
      <c r="E129" s="5">
        <v>-1</v>
      </c>
      <c r="F129" s="5">
        <v>-2</v>
      </c>
      <c r="G129" s="5">
        <v>0.05</v>
      </c>
      <c r="H129" s="5">
        <v>0.1</v>
      </c>
      <c r="I129" s="5"/>
      <c r="J129" s="5"/>
      <c r="K129" s="5"/>
      <c r="L129" s="5">
        <v>0</v>
      </c>
    </row>
    <row r="130" spans="1:12" hidden="1" outlineLevel="1" x14ac:dyDescent="0.2">
      <c r="A130" s="5" t="s">
        <v>828</v>
      </c>
      <c r="B130" s="5">
        <v>1</v>
      </c>
      <c r="C130" s="5">
        <v>-1</v>
      </c>
      <c r="D130" s="5">
        <v>0</v>
      </c>
      <c r="E130" s="5">
        <v>-1</v>
      </c>
      <c r="F130" s="5">
        <v>-1</v>
      </c>
      <c r="G130" s="5">
        <v>0.05</v>
      </c>
      <c r="H130" s="5">
        <v>0.25</v>
      </c>
      <c r="I130" s="5"/>
      <c r="J130" s="5"/>
      <c r="K130" s="5"/>
      <c r="L130" s="5">
        <v>0</v>
      </c>
    </row>
    <row r="131" spans="1:12" collapsed="1" x14ac:dyDescent="0.2"/>
    <row r="134" spans="1:12" ht="15.5" x14ac:dyDescent="0.35">
      <c r="A134" s="1" t="s">
        <v>829</v>
      </c>
    </row>
    <row r="135" spans="1:12" hidden="1" outlineLevel="1" x14ac:dyDescent="0.2"/>
    <row r="136" spans="1:12" hidden="1" outlineLevel="1" x14ac:dyDescent="0.2">
      <c r="A136" s="10" t="s">
        <v>23</v>
      </c>
      <c r="B136" s="10" t="s">
        <v>614</v>
      </c>
      <c r="C136" s="10" t="s">
        <v>814</v>
      </c>
      <c r="D136" s="10" t="s">
        <v>815</v>
      </c>
      <c r="E136" s="10" t="s">
        <v>816</v>
      </c>
      <c r="F136" s="10" t="s">
        <v>612</v>
      </c>
      <c r="G136" s="10" t="s">
        <v>817</v>
      </c>
      <c r="H136" s="10" t="s">
        <v>18</v>
      </c>
      <c r="I136" s="10"/>
      <c r="J136" s="10" t="s">
        <v>20</v>
      </c>
      <c r="K136" s="10"/>
      <c r="L136" s="10" t="s">
        <v>818</v>
      </c>
    </row>
    <row r="137" spans="1:12" hidden="1" outlineLevel="1" x14ac:dyDescent="0.2">
      <c r="A137" s="10"/>
      <c r="B137" s="10"/>
      <c r="C137" s="10"/>
      <c r="D137" s="10"/>
      <c r="E137" s="10"/>
      <c r="F137" s="10"/>
      <c r="G137" s="10"/>
      <c r="H137" s="10"/>
      <c r="I137" s="10"/>
      <c r="J137" s="10"/>
      <c r="K137" s="10"/>
      <c r="L137" s="10"/>
    </row>
    <row r="138" spans="1:12" hidden="1" outlineLevel="1" x14ac:dyDescent="0.2">
      <c r="A138" s="5" t="s">
        <v>830</v>
      </c>
      <c r="B138" s="5">
        <v>1</v>
      </c>
      <c r="C138" s="5">
        <v>1</v>
      </c>
      <c r="D138" s="5">
        <v>0.1</v>
      </c>
      <c r="E138" s="10">
        <v>0</v>
      </c>
      <c r="F138" s="10">
        <v>0</v>
      </c>
      <c r="G138" s="10">
        <v>0</v>
      </c>
      <c r="H138" s="10">
        <v>0</v>
      </c>
      <c r="I138" s="10"/>
      <c r="J138" s="5"/>
      <c r="K138" s="5"/>
      <c r="L138" s="5">
        <v>1</v>
      </c>
    </row>
    <row r="139" spans="1:12" hidden="1" outlineLevel="1" x14ac:dyDescent="0.2">
      <c r="A139" s="5" t="s">
        <v>831</v>
      </c>
      <c r="B139" s="5">
        <v>1</v>
      </c>
      <c r="C139" s="5">
        <v>1</v>
      </c>
      <c r="D139" s="5">
        <v>0.1</v>
      </c>
      <c r="E139" s="5">
        <v>0</v>
      </c>
      <c r="F139" s="5">
        <v>0</v>
      </c>
      <c r="G139" s="5">
        <v>0</v>
      </c>
      <c r="H139" s="5">
        <v>0</v>
      </c>
      <c r="I139" s="5"/>
      <c r="J139" s="5"/>
      <c r="K139" s="5"/>
      <c r="L139" s="5">
        <v>1</v>
      </c>
    </row>
    <row r="140" spans="1:12" hidden="1" outlineLevel="1" x14ac:dyDescent="0.2">
      <c r="A140" s="5" t="s">
        <v>832</v>
      </c>
      <c r="B140" s="5">
        <v>1</v>
      </c>
      <c r="C140" s="5">
        <v>0</v>
      </c>
      <c r="D140" s="5">
        <v>0</v>
      </c>
      <c r="E140" s="5">
        <v>0</v>
      </c>
      <c r="F140" s="5">
        <v>1</v>
      </c>
      <c r="G140" s="5">
        <v>-0.05</v>
      </c>
      <c r="H140" s="5">
        <v>0</v>
      </c>
      <c r="I140" s="5"/>
      <c r="J140" s="5"/>
      <c r="K140" s="5"/>
      <c r="L140" s="5">
        <v>0</v>
      </c>
    </row>
    <row r="141" spans="1:12" hidden="1" outlineLevel="1" x14ac:dyDescent="0.2">
      <c r="A141" s="5" t="s">
        <v>833</v>
      </c>
      <c r="B141" s="5">
        <v>1</v>
      </c>
      <c r="C141" s="5">
        <v>0</v>
      </c>
      <c r="D141" s="5">
        <v>0</v>
      </c>
      <c r="E141" s="5">
        <v>0</v>
      </c>
      <c r="F141" s="5">
        <v>0</v>
      </c>
      <c r="G141" s="5">
        <v>-0.05</v>
      </c>
      <c r="H141" s="5">
        <v>-0.1</v>
      </c>
      <c r="I141" s="5"/>
      <c r="J141" s="5"/>
      <c r="K141" s="5"/>
      <c r="L141" s="5">
        <v>-1</v>
      </c>
    </row>
    <row r="142" spans="1:12" hidden="1" outlineLevel="1" x14ac:dyDescent="0.2">
      <c r="A142" s="5" t="s">
        <v>834</v>
      </c>
      <c r="B142" s="5">
        <v>0</v>
      </c>
      <c r="C142" s="5">
        <v>0</v>
      </c>
      <c r="D142" s="5">
        <v>0</v>
      </c>
      <c r="E142" s="5">
        <v>1</v>
      </c>
      <c r="F142" s="5">
        <v>1</v>
      </c>
      <c r="G142" s="5">
        <v>-0.05</v>
      </c>
      <c r="H142" s="5">
        <v>-0.1</v>
      </c>
      <c r="I142" s="5"/>
      <c r="J142" s="5"/>
      <c r="K142" s="5"/>
      <c r="L142" s="5">
        <v>0</v>
      </c>
    </row>
    <row r="143" spans="1:12" hidden="1" outlineLevel="1" x14ac:dyDescent="0.2">
      <c r="A143" s="5" t="s">
        <v>835</v>
      </c>
      <c r="B143" s="5">
        <v>0</v>
      </c>
      <c r="C143" s="5">
        <v>0</v>
      </c>
      <c r="D143" s="5">
        <v>0</v>
      </c>
      <c r="E143" s="5">
        <v>1</v>
      </c>
      <c r="F143" s="5">
        <v>1</v>
      </c>
      <c r="G143" s="5">
        <v>-0.05</v>
      </c>
      <c r="H143" s="5">
        <v>-0.1</v>
      </c>
      <c r="I143" s="5"/>
      <c r="J143" s="5"/>
      <c r="K143" s="5"/>
      <c r="L143" s="5">
        <v>0</v>
      </c>
    </row>
    <row r="144" spans="1:12" hidden="1" outlineLevel="1" x14ac:dyDescent="0.2">
      <c r="A144" s="5" t="s">
        <v>836</v>
      </c>
      <c r="B144" s="5">
        <v>1</v>
      </c>
      <c r="C144" s="5">
        <v>0</v>
      </c>
      <c r="D144" s="5">
        <v>0</v>
      </c>
      <c r="E144" s="5">
        <v>1</v>
      </c>
      <c r="F144" s="5">
        <v>1</v>
      </c>
      <c r="G144" s="5">
        <v>-0.1</v>
      </c>
      <c r="H144" s="5">
        <v>0</v>
      </c>
      <c r="I144" s="5"/>
      <c r="J144" s="5"/>
      <c r="K144" s="5"/>
      <c r="L144" s="5">
        <v>0</v>
      </c>
    </row>
    <row r="145" spans="1:28" hidden="1" outlineLevel="1" x14ac:dyDescent="0.2">
      <c r="A145" s="5" t="s">
        <v>837</v>
      </c>
      <c r="B145" s="5">
        <v>1</v>
      </c>
      <c r="C145" s="5">
        <v>0</v>
      </c>
      <c r="D145" s="5">
        <v>0</v>
      </c>
      <c r="E145" s="5">
        <v>1</v>
      </c>
      <c r="F145" s="5">
        <v>1</v>
      </c>
      <c r="G145" s="5">
        <v>-0.1</v>
      </c>
      <c r="H145" s="5">
        <v>0</v>
      </c>
      <c r="I145" s="5"/>
      <c r="J145" s="5"/>
      <c r="K145" s="5"/>
      <c r="L145" s="5">
        <v>0</v>
      </c>
    </row>
    <row r="146" spans="1:28" hidden="1" outlineLevel="1" x14ac:dyDescent="0.2">
      <c r="A146" s="5" t="s">
        <v>81</v>
      </c>
      <c r="B146" s="5">
        <v>1</v>
      </c>
      <c r="C146" s="5">
        <v>0</v>
      </c>
      <c r="D146" s="5">
        <v>0</v>
      </c>
      <c r="E146" s="5">
        <v>0</v>
      </c>
      <c r="F146" s="5">
        <v>1</v>
      </c>
      <c r="G146" s="5">
        <v>-0.1</v>
      </c>
      <c r="H146" s="5">
        <v>0</v>
      </c>
      <c r="I146" s="5"/>
      <c r="J146" s="5"/>
      <c r="K146" s="5"/>
      <c r="L146" s="5">
        <v>-1</v>
      </c>
    </row>
    <row r="147" spans="1:28" hidden="1" outlineLevel="1" x14ac:dyDescent="0.2">
      <c r="A147" s="5" t="s">
        <v>838</v>
      </c>
      <c r="B147" s="5">
        <v>0</v>
      </c>
      <c r="C147" s="5">
        <v>0</v>
      </c>
      <c r="D147" s="5">
        <v>0</v>
      </c>
      <c r="E147" s="5">
        <v>0</v>
      </c>
      <c r="F147" s="5">
        <v>1</v>
      </c>
      <c r="G147" s="5">
        <v>0</v>
      </c>
      <c r="H147" s="5">
        <v>0</v>
      </c>
      <c r="I147" s="5"/>
      <c r="J147" s="5"/>
      <c r="K147" s="5"/>
      <c r="L147" s="5">
        <v>0</v>
      </c>
    </row>
    <row r="148" spans="1:28" hidden="1" outlineLevel="1" x14ac:dyDescent="0.2">
      <c r="A148" s="5" t="s">
        <v>264</v>
      </c>
      <c r="B148" s="5">
        <v>0</v>
      </c>
      <c r="C148" s="5">
        <v>0</v>
      </c>
      <c r="D148" s="5">
        <v>0</v>
      </c>
      <c r="E148" s="5">
        <v>1</v>
      </c>
      <c r="F148" s="5">
        <v>2</v>
      </c>
      <c r="G148" s="5">
        <v>-0.05</v>
      </c>
      <c r="H148" s="5">
        <v>0</v>
      </c>
      <c r="I148" s="5"/>
      <c r="J148" s="5"/>
      <c r="K148" s="5"/>
      <c r="L148" s="5">
        <v>0</v>
      </c>
    </row>
    <row r="149" spans="1:28" hidden="1" outlineLevel="1" x14ac:dyDescent="0.2">
      <c r="A149" s="5" t="s">
        <v>839</v>
      </c>
      <c r="B149" s="5">
        <v>1</v>
      </c>
      <c r="C149" s="5">
        <v>0</v>
      </c>
      <c r="D149" s="5">
        <v>0.05</v>
      </c>
      <c r="E149" s="5">
        <v>0</v>
      </c>
      <c r="F149" s="5">
        <v>0</v>
      </c>
      <c r="G149" s="5">
        <v>0</v>
      </c>
      <c r="H149" s="5">
        <v>0</v>
      </c>
      <c r="I149" s="5"/>
      <c r="J149" s="5"/>
      <c r="K149" s="5"/>
      <c r="L149" s="5">
        <v>0</v>
      </c>
    </row>
    <row r="150" spans="1:28" hidden="1" outlineLevel="1" x14ac:dyDescent="0.2">
      <c r="A150" s="5" t="s">
        <v>604</v>
      </c>
      <c r="B150" s="5">
        <v>0</v>
      </c>
      <c r="C150" s="5">
        <v>0</v>
      </c>
      <c r="D150" s="5">
        <v>0</v>
      </c>
      <c r="E150" s="5">
        <v>0</v>
      </c>
      <c r="F150" s="5">
        <v>0</v>
      </c>
      <c r="G150" s="5">
        <v>0</v>
      </c>
      <c r="H150" s="5">
        <v>0</v>
      </c>
      <c r="I150" s="5"/>
      <c r="J150" s="5"/>
      <c r="K150" s="5"/>
      <c r="L150" s="5">
        <v>0</v>
      </c>
    </row>
    <row r="151" spans="1:28" collapsed="1" x14ac:dyDescent="0.2"/>
    <row r="155" spans="1:28" ht="15.5" x14ac:dyDescent="0.35">
      <c r="A155" s="1" t="s">
        <v>840</v>
      </c>
    </row>
    <row r="156" spans="1:28" hidden="1" outlineLevel="1" x14ac:dyDescent="0.2">
      <c r="M156" s="19" t="s">
        <v>567</v>
      </c>
      <c r="N156" s="56" t="s">
        <v>841</v>
      </c>
      <c r="O156" s="56"/>
      <c r="P156" s="20" t="s">
        <v>569</v>
      </c>
      <c r="Q156" s="19" t="s">
        <v>567</v>
      </c>
      <c r="R156" s="56" t="s">
        <v>842</v>
      </c>
      <c r="S156" s="56"/>
      <c r="T156" s="56"/>
      <c r="U156" s="20" t="s">
        <v>569</v>
      </c>
      <c r="V156" s="19" t="s">
        <v>567</v>
      </c>
      <c r="W156" s="56" t="s">
        <v>843</v>
      </c>
      <c r="X156" s="56"/>
      <c r="Y156" s="56"/>
      <c r="Z156" s="20" t="s">
        <v>569</v>
      </c>
      <c r="AA156" s="21" t="s">
        <v>58</v>
      </c>
    </row>
    <row r="157" spans="1:28" hidden="1" outlineLevel="1" x14ac:dyDescent="0.2">
      <c r="A157" s="10" t="s">
        <v>570</v>
      </c>
      <c r="B157" s="10" t="s">
        <v>614</v>
      </c>
      <c r="C157" s="10" t="s">
        <v>814</v>
      </c>
      <c r="D157" s="10" t="s">
        <v>815</v>
      </c>
      <c r="E157" s="10" t="s">
        <v>816</v>
      </c>
      <c r="F157" s="10" t="s">
        <v>612</v>
      </c>
      <c r="G157" s="10" t="s">
        <v>817</v>
      </c>
      <c r="H157" s="10" t="s">
        <v>18</v>
      </c>
      <c r="I157" s="10"/>
      <c r="J157" s="10" t="s">
        <v>20</v>
      </c>
      <c r="K157" s="10"/>
      <c r="L157" s="10" t="s">
        <v>818</v>
      </c>
      <c r="N157" s="9" t="s">
        <v>477</v>
      </c>
      <c r="O157" s="9" t="s">
        <v>675</v>
      </c>
      <c r="P157" s="9" t="s">
        <v>674</v>
      </c>
      <c r="Q157" s="9" t="s">
        <v>69</v>
      </c>
      <c r="R157" s="9" t="s">
        <v>36</v>
      </c>
      <c r="S157" s="9" t="s">
        <v>844</v>
      </c>
      <c r="T157" s="9" t="s">
        <v>845</v>
      </c>
      <c r="U157" s="9" t="s">
        <v>53</v>
      </c>
      <c r="V157" s="9" t="s">
        <v>846</v>
      </c>
      <c r="W157" s="9" t="s">
        <v>574</v>
      </c>
      <c r="X157" s="9" t="s">
        <v>477</v>
      </c>
      <c r="Y157" s="9" t="s">
        <v>675</v>
      </c>
      <c r="Z157" s="9" t="s">
        <v>674</v>
      </c>
      <c r="AA157" s="9" t="s">
        <v>69</v>
      </c>
      <c r="AB157" s="22" t="s">
        <v>577</v>
      </c>
    </row>
    <row r="158" spans="1:28" hidden="1" outlineLevel="1" x14ac:dyDescent="0.2">
      <c r="A158" s="10"/>
      <c r="B158" s="10"/>
      <c r="C158" s="10"/>
      <c r="D158" s="10"/>
      <c r="E158" s="10"/>
      <c r="F158" s="10"/>
      <c r="G158" s="10"/>
      <c r="H158" s="10"/>
      <c r="I158" s="10"/>
      <c r="J158" s="10"/>
      <c r="K158" s="10"/>
      <c r="L158" s="10"/>
      <c r="N158" s="29"/>
      <c r="O158" s="29"/>
      <c r="P158" s="29"/>
      <c r="Q158" s="29"/>
      <c r="R158" s="29"/>
      <c r="S158" s="29"/>
      <c r="T158" s="29"/>
      <c r="U158" s="29"/>
      <c r="V158" s="29"/>
      <c r="W158" s="29"/>
      <c r="X158" s="29"/>
      <c r="Y158" s="29"/>
      <c r="Z158" s="29"/>
      <c r="AA158" s="29"/>
      <c r="AB158" s="29"/>
    </row>
    <row r="159" spans="1:28" hidden="1" outlineLevel="1" x14ac:dyDescent="0.2">
      <c r="A159" s="12" t="s">
        <v>578</v>
      </c>
      <c r="B159" s="5"/>
      <c r="C159" s="5"/>
      <c r="D159" s="5"/>
      <c r="E159" s="5"/>
      <c r="F159" s="5"/>
      <c r="G159" s="5"/>
      <c r="H159" s="5">
        <v>1</v>
      </c>
      <c r="I159" s="5"/>
      <c r="J159" s="5"/>
      <c r="K159" s="5"/>
      <c r="L159" s="5"/>
      <c r="N159" s="5">
        <v>1</v>
      </c>
      <c r="O159" s="5">
        <v>2</v>
      </c>
      <c r="P159" s="5">
        <v>3</v>
      </c>
      <c r="Q159" s="5">
        <v>1</v>
      </c>
      <c r="R159" s="5"/>
      <c r="S159" s="5"/>
      <c r="T159" s="5"/>
      <c r="U159" s="5"/>
      <c r="V159" s="5"/>
      <c r="W159" s="5" t="s">
        <v>579</v>
      </c>
      <c r="X159" s="5">
        <v>2000</v>
      </c>
      <c r="Y159" s="5">
        <v>5000</v>
      </c>
      <c r="Z159" s="5">
        <v>10000</v>
      </c>
      <c r="AA159" s="5">
        <v>2000</v>
      </c>
      <c r="AB159" s="21"/>
    </row>
    <row r="160" spans="1:28" hidden="1" outlineLevel="1" x14ac:dyDescent="0.2">
      <c r="A160" s="12" t="s">
        <v>580</v>
      </c>
      <c r="B160" s="5"/>
      <c r="C160" s="5"/>
      <c r="D160" s="5"/>
      <c r="E160" s="5"/>
      <c r="F160" s="5"/>
      <c r="G160" s="5"/>
      <c r="H160" s="5">
        <v>1</v>
      </c>
      <c r="I160" s="5"/>
      <c r="J160" s="5"/>
      <c r="K160" s="5"/>
      <c r="L160" s="5"/>
      <c r="N160" s="12"/>
      <c r="O160" s="5"/>
      <c r="P160" s="5"/>
      <c r="Q160" s="5"/>
      <c r="R160" s="5"/>
      <c r="S160" s="5"/>
      <c r="T160" s="5"/>
      <c r="U160" s="5"/>
      <c r="V160" s="5">
        <v>2</v>
      </c>
      <c r="W160" s="5" t="s">
        <v>579</v>
      </c>
      <c r="X160" s="5">
        <v>2000</v>
      </c>
      <c r="Y160" s="5">
        <v>2000</v>
      </c>
      <c r="Z160" s="5">
        <v>2000</v>
      </c>
      <c r="AA160" s="5">
        <v>2000</v>
      </c>
      <c r="AB160" s="21"/>
    </row>
    <row r="161" spans="1:28" hidden="1" outlineLevel="1" x14ac:dyDescent="0.2">
      <c r="A161" s="12" t="s">
        <v>581</v>
      </c>
      <c r="B161" s="5"/>
      <c r="C161" s="5">
        <v>-1</v>
      </c>
      <c r="D161" s="30">
        <v>-0.05</v>
      </c>
      <c r="E161" s="5"/>
      <c r="F161" s="5"/>
      <c r="G161" s="5"/>
      <c r="H161" s="5">
        <v>1</v>
      </c>
      <c r="I161" s="5"/>
      <c r="J161" s="5"/>
      <c r="K161" s="5"/>
      <c r="L161" s="5"/>
      <c r="N161" s="12">
        <v>-1</v>
      </c>
      <c r="O161" s="5">
        <v>-2</v>
      </c>
      <c r="P161" s="5">
        <v>-3</v>
      </c>
      <c r="Q161" s="5">
        <v>-1</v>
      </c>
      <c r="R161" s="5"/>
      <c r="S161" s="5"/>
      <c r="T161" s="5"/>
      <c r="U161" s="5"/>
      <c r="V161" s="5"/>
      <c r="W161" s="5" t="s">
        <v>579</v>
      </c>
      <c r="X161" s="5"/>
      <c r="Y161" s="5"/>
      <c r="Z161" s="5"/>
      <c r="AA161" s="5"/>
      <c r="AB161" s="21"/>
    </row>
    <row r="162" spans="1:28" hidden="1" outlineLevel="1" x14ac:dyDescent="0.2">
      <c r="A162" s="12" t="s">
        <v>582</v>
      </c>
      <c r="B162" s="5"/>
      <c r="C162" s="5"/>
      <c r="D162" s="5"/>
      <c r="E162" s="5"/>
      <c r="F162" s="5"/>
      <c r="G162" s="5"/>
      <c r="H162" s="5">
        <v>1</v>
      </c>
      <c r="I162" s="5"/>
      <c r="J162" s="5"/>
      <c r="K162" s="5"/>
      <c r="L162" s="5"/>
      <c r="N162" s="5"/>
      <c r="O162" s="5"/>
      <c r="P162" s="5"/>
      <c r="Q162" s="5"/>
      <c r="R162" s="5"/>
      <c r="S162" s="5">
        <v>2</v>
      </c>
      <c r="T162" s="5"/>
      <c r="U162" s="5"/>
      <c r="V162" s="5"/>
      <c r="W162" s="5" t="s">
        <v>579</v>
      </c>
      <c r="X162" s="5">
        <v>2000</v>
      </c>
      <c r="Y162" s="5">
        <v>2000</v>
      </c>
      <c r="Z162" s="5">
        <v>2000</v>
      </c>
      <c r="AA162" s="5">
        <v>2000</v>
      </c>
      <c r="AB162" s="21"/>
    </row>
    <row r="163" spans="1:28" hidden="1" outlineLevel="1" x14ac:dyDescent="0.2">
      <c r="A163" s="12" t="s">
        <v>583</v>
      </c>
      <c r="B163" s="5"/>
      <c r="C163" s="5"/>
      <c r="D163" s="5"/>
      <c r="E163" s="5"/>
      <c r="F163" s="5"/>
      <c r="G163" s="5"/>
      <c r="H163" s="5">
        <v>1</v>
      </c>
      <c r="I163" s="5"/>
      <c r="J163" s="5"/>
      <c r="K163" s="5"/>
      <c r="L163" s="5"/>
      <c r="N163" s="5"/>
      <c r="O163" s="5"/>
      <c r="P163" s="5"/>
      <c r="Q163" s="5"/>
      <c r="R163" s="5">
        <v>2</v>
      </c>
      <c r="S163" s="5"/>
      <c r="T163" s="5"/>
      <c r="U163" s="5"/>
      <c r="V163" s="5"/>
      <c r="W163" s="5" t="s">
        <v>579</v>
      </c>
      <c r="X163" s="5">
        <v>2000</v>
      </c>
      <c r="Y163" s="5">
        <v>2000</v>
      </c>
      <c r="Z163" s="5">
        <v>2000</v>
      </c>
      <c r="AA163" s="5">
        <v>2000</v>
      </c>
      <c r="AB163" s="21"/>
    </row>
    <row r="164" spans="1:28" hidden="1" outlineLevel="1" x14ac:dyDescent="0.2">
      <c r="A164" s="12" t="s">
        <v>585</v>
      </c>
      <c r="B164" s="5"/>
      <c r="C164" s="5"/>
      <c r="D164" s="5"/>
      <c r="E164" s="5"/>
      <c r="F164" s="5">
        <v>2</v>
      </c>
      <c r="G164" s="5"/>
      <c r="H164" s="5">
        <v>0.5</v>
      </c>
      <c r="I164" s="5"/>
      <c r="J164" s="5"/>
      <c r="K164" s="5"/>
      <c r="L164" s="5"/>
      <c r="N164" s="5"/>
      <c r="O164" s="5"/>
      <c r="P164" s="5"/>
      <c r="Q164" s="5"/>
      <c r="R164" s="5"/>
      <c r="S164" s="5"/>
      <c r="T164" s="5"/>
      <c r="U164" s="5"/>
      <c r="V164" s="5"/>
      <c r="W164" s="5" t="s">
        <v>586</v>
      </c>
      <c r="X164" s="5">
        <v>10</v>
      </c>
      <c r="Y164" s="5">
        <v>10</v>
      </c>
      <c r="Z164" s="5">
        <v>10</v>
      </c>
      <c r="AA164" s="5">
        <v>10</v>
      </c>
      <c r="AB164" s="21"/>
    </row>
    <row r="165" spans="1:28" hidden="1" outlineLevel="1" x14ac:dyDescent="0.2">
      <c r="A165" s="12" t="s">
        <v>587</v>
      </c>
      <c r="B165" s="5"/>
      <c r="C165" s="5"/>
      <c r="D165" s="5"/>
      <c r="E165" s="5"/>
      <c r="F165" s="5"/>
      <c r="G165" s="5"/>
      <c r="H165" s="5">
        <v>1</v>
      </c>
      <c r="I165" s="5"/>
      <c r="J165" s="5"/>
      <c r="K165" s="5"/>
      <c r="L165" s="5"/>
      <c r="N165" s="5"/>
      <c r="O165" s="5"/>
      <c r="P165" s="5"/>
      <c r="Q165" s="5"/>
      <c r="R165" s="5"/>
      <c r="S165" s="5"/>
      <c r="T165" s="5"/>
      <c r="U165" s="5">
        <v>2</v>
      </c>
      <c r="V165" s="5"/>
      <c r="W165" s="5" t="s">
        <v>579</v>
      </c>
      <c r="X165" s="5">
        <v>2000</v>
      </c>
      <c r="Y165" s="5">
        <v>2000</v>
      </c>
      <c r="Z165" s="5">
        <v>2000</v>
      </c>
      <c r="AA165" s="5">
        <v>2000</v>
      </c>
      <c r="AB165" s="21"/>
    </row>
    <row r="166" spans="1:28" hidden="1" outlineLevel="1" x14ac:dyDescent="0.2">
      <c r="A166" s="12" t="s">
        <v>590</v>
      </c>
      <c r="B166" s="5"/>
      <c r="C166" s="5"/>
      <c r="D166" s="5"/>
      <c r="E166" s="5">
        <v>1</v>
      </c>
      <c r="F166" s="5">
        <v>2</v>
      </c>
      <c r="G166" s="5">
        <v>-0.05</v>
      </c>
      <c r="H166" s="5">
        <v>0.5</v>
      </c>
      <c r="I166" s="5"/>
      <c r="J166" s="5"/>
      <c r="K166" s="5"/>
      <c r="L166" s="5">
        <v>-1</v>
      </c>
      <c r="N166" s="6"/>
      <c r="O166" s="6"/>
      <c r="P166" s="6"/>
      <c r="Q166" s="6"/>
      <c r="R166" s="5"/>
      <c r="S166" s="5"/>
      <c r="T166" s="5"/>
      <c r="U166" s="5"/>
      <c r="V166" s="5"/>
      <c r="W166" s="5" t="s">
        <v>579</v>
      </c>
      <c r="X166" s="5"/>
      <c r="Y166" s="5">
        <v>3000</v>
      </c>
      <c r="Z166" s="5"/>
      <c r="AA166" s="5"/>
      <c r="AB166" s="21" t="s">
        <v>847</v>
      </c>
    </row>
    <row r="167" spans="1:28" hidden="1" outlineLevel="1" x14ac:dyDescent="0.2">
      <c r="A167" s="12" t="s">
        <v>591</v>
      </c>
      <c r="B167" s="5"/>
      <c r="C167" s="5"/>
      <c r="D167" s="5"/>
      <c r="E167" s="5"/>
      <c r="F167" s="5"/>
      <c r="G167" s="5"/>
      <c r="H167" s="5">
        <v>1</v>
      </c>
      <c r="I167" s="5"/>
      <c r="J167" s="5"/>
      <c r="K167" s="5"/>
      <c r="L167" s="5"/>
      <c r="N167" s="6">
        <v>1</v>
      </c>
      <c r="O167" s="6">
        <v>2</v>
      </c>
      <c r="P167" s="6">
        <v>3</v>
      </c>
      <c r="Q167" s="6">
        <v>1</v>
      </c>
      <c r="R167" s="5"/>
      <c r="S167" s="5"/>
      <c r="T167" s="5"/>
      <c r="U167" s="5"/>
      <c r="V167" s="5"/>
      <c r="W167" s="5" t="s">
        <v>579</v>
      </c>
      <c r="X167" s="5">
        <v>1500</v>
      </c>
      <c r="Y167" s="5">
        <v>4000</v>
      </c>
      <c r="Z167" s="5">
        <v>8000</v>
      </c>
      <c r="AA167" s="5">
        <v>1500</v>
      </c>
      <c r="AB167" s="21" t="s">
        <v>592</v>
      </c>
    </row>
    <row r="168" spans="1:28" hidden="1" outlineLevel="1" x14ac:dyDescent="0.2">
      <c r="A168" s="12" t="s">
        <v>593</v>
      </c>
      <c r="B168" s="5"/>
      <c r="C168" s="5"/>
      <c r="D168" s="5"/>
      <c r="E168" s="5"/>
      <c r="F168" s="5"/>
      <c r="G168" s="5"/>
      <c r="H168" s="5">
        <v>1</v>
      </c>
      <c r="I168" s="5"/>
      <c r="J168" s="5"/>
      <c r="K168" s="5"/>
      <c r="L168" s="5"/>
      <c r="N168" s="5"/>
      <c r="O168" s="5"/>
      <c r="P168" s="5"/>
      <c r="Q168" s="5"/>
      <c r="R168" s="5"/>
      <c r="S168" s="5"/>
      <c r="T168" s="5"/>
      <c r="U168" s="5">
        <v>2</v>
      </c>
      <c r="V168" s="5"/>
      <c r="W168" s="5" t="s">
        <v>579</v>
      </c>
      <c r="X168" s="5">
        <v>2000</v>
      </c>
      <c r="Y168" s="5">
        <v>2000</v>
      </c>
      <c r="Z168" s="5">
        <v>2000</v>
      </c>
      <c r="AA168" s="5">
        <v>2000</v>
      </c>
      <c r="AB168" s="21"/>
    </row>
    <row r="169" spans="1:28" hidden="1" outlineLevel="1" x14ac:dyDescent="0.2">
      <c r="A169" s="12" t="s">
        <v>596</v>
      </c>
      <c r="B169" s="5"/>
      <c r="C169" s="5"/>
      <c r="D169" s="5"/>
      <c r="E169" s="12">
        <v>-2</v>
      </c>
      <c r="F169" s="12">
        <v>-3</v>
      </c>
      <c r="G169" s="12">
        <v>0.1</v>
      </c>
      <c r="H169" s="12">
        <v>2</v>
      </c>
      <c r="I169" s="12"/>
      <c r="J169" s="12"/>
      <c r="K169" s="12"/>
      <c r="L169" s="12">
        <v>1</v>
      </c>
      <c r="N169" s="12"/>
      <c r="O169" s="12"/>
      <c r="P169" s="12"/>
      <c r="Q169" s="12"/>
      <c r="R169" s="12">
        <v>2</v>
      </c>
      <c r="S169" s="12"/>
      <c r="T169" s="12"/>
      <c r="U169" s="12">
        <v>2</v>
      </c>
      <c r="V169" s="12"/>
      <c r="W169" s="12" t="s">
        <v>579</v>
      </c>
      <c r="X169" s="12">
        <v>5000</v>
      </c>
      <c r="Y169" s="12">
        <v>5000</v>
      </c>
      <c r="Z169" s="12">
        <v>5000</v>
      </c>
      <c r="AA169" s="12">
        <v>5000</v>
      </c>
      <c r="AB169" s="21"/>
    </row>
    <row r="170" spans="1:28" hidden="1" outlineLevel="1" x14ac:dyDescent="0.2">
      <c r="A170" s="12" t="s">
        <v>597</v>
      </c>
      <c r="B170" s="5"/>
      <c r="C170" s="5"/>
      <c r="D170" s="5"/>
      <c r="E170" s="5"/>
      <c r="F170" s="5"/>
      <c r="G170" s="5"/>
      <c r="H170" s="5">
        <v>1</v>
      </c>
      <c r="I170" s="5"/>
      <c r="J170" s="5"/>
      <c r="K170" s="5"/>
      <c r="L170" s="5"/>
      <c r="N170" s="5"/>
      <c r="O170" s="5"/>
      <c r="P170" s="5"/>
      <c r="Q170" s="5"/>
      <c r="R170" s="5"/>
      <c r="S170" s="5">
        <v>2</v>
      </c>
      <c r="T170" s="5"/>
      <c r="U170" s="5"/>
      <c r="V170" s="5"/>
      <c r="W170" s="5" t="s">
        <v>579</v>
      </c>
      <c r="X170" s="5">
        <v>2000</v>
      </c>
      <c r="Y170" s="5">
        <v>2000</v>
      </c>
      <c r="Z170" s="5">
        <v>2000</v>
      </c>
      <c r="AA170" s="5">
        <v>2000</v>
      </c>
      <c r="AB170" s="21"/>
    </row>
    <row r="171" spans="1:28" hidden="1" outlineLevel="1" x14ac:dyDescent="0.2">
      <c r="A171" s="12" t="s">
        <v>599</v>
      </c>
      <c r="B171" s="5"/>
      <c r="C171" s="5"/>
      <c r="D171" s="5"/>
      <c r="E171" s="5">
        <v>1</v>
      </c>
      <c r="F171" s="5">
        <v>-1</v>
      </c>
      <c r="G171" s="5">
        <v>-0.05</v>
      </c>
      <c r="H171" s="5">
        <v>1</v>
      </c>
      <c r="I171" s="5"/>
      <c r="J171" s="5"/>
      <c r="K171" s="5"/>
      <c r="L171" s="5"/>
      <c r="N171" s="12"/>
      <c r="O171" s="5"/>
      <c r="P171" s="5"/>
      <c r="Q171" s="5"/>
      <c r="R171" s="5"/>
      <c r="S171" s="5"/>
      <c r="T171" s="5"/>
      <c r="U171" s="5"/>
      <c r="V171" s="5"/>
      <c r="W171" s="5" t="s">
        <v>579</v>
      </c>
      <c r="X171" s="5">
        <v>700</v>
      </c>
      <c r="Y171" s="5">
        <v>2000</v>
      </c>
      <c r="Z171" s="5">
        <v>4500</v>
      </c>
      <c r="AA171" s="5">
        <v>700</v>
      </c>
      <c r="AB171" s="21" t="s">
        <v>848</v>
      </c>
    </row>
    <row r="172" spans="1:28" hidden="1" outlineLevel="1" x14ac:dyDescent="0.2">
      <c r="A172" s="12" t="s">
        <v>601</v>
      </c>
      <c r="B172" s="5"/>
      <c r="C172" s="5"/>
      <c r="D172" s="5"/>
      <c r="E172" s="12">
        <v>2</v>
      </c>
      <c r="F172" s="12">
        <v>3</v>
      </c>
      <c r="G172" s="12">
        <v>-0.1</v>
      </c>
      <c r="H172" s="12">
        <v>0.5</v>
      </c>
      <c r="I172" s="12"/>
      <c r="J172" s="12"/>
      <c r="K172" s="12"/>
      <c r="L172" s="12">
        <v>-1</v>
      </c>
      <c r="N172" s="12"/>
      <c r="O172" s="12"/>
      <c r="P172" s="12"/>
      <c r="Q172" s="12"/>
      <c r="R172" s="12"/>
      <c r="S172" s="12"/>
      <c r="T172" s="12"/>
      <c r="U172" s="12"/>
      <c r="V172" s="12"/>
      <c r="W172" s="12" t="s">
        <v>579</v>
      </c>
      <c r="X172" s="12">
        <v>1000</v>
      </c>
      <c r="Y172" s="12">
        <v>4000</v>
      </c>
      <c r="Z172" s="12">
        <v>9000</v>
      </c>
      <c r="AA172" s="5">
        <v>1000</v>
      </c>
      <c r="AB172" s="21"/>
    </row>
    <row r="173" spans="1:28" hidden="1" outlineLevel="1" x14ac:dyDescent="0.2">
      <c r="A173" s="12" t="s">
        <v>602</v>
      </c>
      <c r="B173" s="5"/>
      <c r="C173" s="5"/>
      <c r="D173" s="5"/>
      <c r="E173" s="5"/>
      <c r="F173" s="5"/>
      <c r="G173" s="5"/>
      <c r="H173" s="5">
        <v>1</v>
      </c>
      <c r="I173" s="5"/>
      <c r="J173" s="5"/>
      <c r="K173" s="5"/>
      <c r="L173" s="5"/>
      <c r="N173" s="23"/>
      <c r="O173" s="5"/>
      <c r="P173" s="5"/>
      <c r="Q173" s="5"/>
      <c r="R173" s="5"/>
      <c r="S173" s="5"/>
      <c r="T173" s="5"/>
      <c r="U173" s="5"/>
      <c r="V173" s="5"/>
      <c r="W173" s="5" t="s">
        <v>579</v>
      </c>
      <c r="X173" s="5">
        <v>100</v>
      </c>
      <c r="Y173" s="5">
        <v>100</v>
      </c>
      <c r="Z173" s="5">
        <v>100</v>
      </c>
      <c r="AA173" s="5">
        <v>100</v>
      </c>
      <c r="AB173" s="21" t="s">
        <v>603</v>
      </c>
    </row>
    <row r="174" spans="1:28" hidden="1" outlineLevel="1" x14ac:dyDescent="0.2">
      <c r="A174" s="23" t="s">
        <v>604</v>
      </c>
      <c r="B174" s="5"/>
      <c r="C174" s="5"/>
      <c r="D174" s="5"/>
      <c r="E174" s="23"/>
      <c r="F174" s="23"/>
      <c r="G174" s="23"/>
      <c r="H174" s="23">
        <v>1</v>
      </c>
      <c r="I174" s="23"/>
      <c r="J174" s="23"/>
      <c r="K174" s="23"/>
      <c r="L174" s="23"/>
      <c r="N174" s="23"/>
      <c r="O174" s="23"/>
      <c r="P174" s="23"/>
      <c r="Q174" s="23"/>
      <c r="R174" s="23"/>
      <c r="S174" s="23"/>
      <c r="T174" s="23"/>
      <c r="U174" s="23"/>
      <c r="V174" s="23"/>
      <c r="W174" s="23" t="s">
        <v>579</v>
      </c>
      <c r="X174" s="23"/>
      <c r="Y174" s="23"/>
      <c r="Z174" s="23"/>
      <c r="AA174" s="23"/>
      <c r="AB174" s="31"/>
    </row>
    <row r="175" spans="1:28" hidden="1" outlineLevel="1" x14ac:dyDescent="0.2">
      <c r="A175" s="12" t="s">
        <v>605</v>
      </c>
      <c r="B175" s="5"/>
      <c r="C175" s="5"/>
      <c r="D175" s="5"/>
      <c r="E175" s="12">
        <v>-2</v>
      </c>
      <c r="F175" s="12">
        <v>-3</v>
      </c>
      <c r="G175" s="12">
        <v>0.1</v>
      </c>
      <c r="H175" s="12">
        <v>2</v>
      </c>
      <c r="I175" s="12"/>
      <c r="J175" s="12"/>
      <c r="K175" s="12"/>
      <c r="L175" s="12">
        <v>1</v>
      </c>
      <c r="N175" s="12"/>
      <c r="O175" s="12"/>
      <c r="P175" s="12"/>
      <c r="Q175" s="12"/>
      <c r="R175" s="12">
        <v>2</v>
      </c>
      <c r="S175" s="12"/>
      <c r="T175" s="12"/>
      <c r="U175" s="12"/>
      <c r="V175" s="12">
        <v>2</v>
      </c>
      <c r="W175" s="12" t="s">
        <v>579</v>
      </c>
      <c r="X175" s="12">
        <v>5000</v>
      </c>
      <c r="Y175" s="12">
        <v>5000</v>
      </c>
      <c r="Z175" s="12">
        <v>5000</v>
      </c>
      <c r="AA175" s="12">
        <v>5000</v>
      </c>
      <c r="AB175" s="21"/>
    </row>
    <row r="176" spans="1:28" hidden="1" outlineLevel="1" x14ac:dyDescent="0.2">
      <c r="A176" s="12" t="s">
        <v>606</v>
      </c>
      <c r="B176" s="5"/>
      <c r="C176" s="5"/>
      <c r="D176" s="5"/>
      <c r="E176" s="12"/>
      <c r="F176" s="12"/>
      <c r="G176" s="12"/>
      <c r="H176" s="12">
        <v>1</v>
      </c>
      <c r="I176" s="12"/>
      <c r="J176" s="12"/>
      <c r="K176" s="12"/>
      <c r="L176" s="12"/>
      <c r="N176" s="12"/>
      <c r="O176" s="12"/>
      <c r="P176" s="12"/>
      <c r="Q176" s="12"/>
      <c r="R176" s="12"/>
      <c r="S176" s="12"/>
      <c r="T176" s="12">
        <v>2</v>
      </c>
      <c r="U176" s="12"/>
      <c r="V176" s="12"/>
      <c r="W176" s="5" t="s">
        <v>579</v>
      </c>
      <c r="X176" s="5">
        <v>2000</v>
      </c>
      <c r="Y176" s="5">
        <v>2000</v>
      </c>
      <c r="Z176" s="5">
        <v>2000</v>
      </c>
      <c r="AA176" s="5">
        <v>2000</v>
      </c>
      <c r="AB176" s="21"/>
    </row>
    <row r="177" spans="1:28" hidden="1" outlineLevel="1" x14ac:dyDescent="0.2">
      <c r="A177" s="12" t="s">
        <v>608</v>
      </c>
      <c r="B177" s="5"/>
      <c r="C177" s="5"/>
      <c r="D177" s="5"/>
      <c r="E177" s="12"/>
      <c r="F177" s="12"/>
      <c r="G177" s="12"/>
      <c r="H177" s="12">
        <v>1</v>
      </c>
      <c r="I177" s="12"/>
      <c r="J177" s="12"/>
      <c r="K177" s="12"/>
      <c r="L177" s="12"/>
      <c r="N177" s="12"/>
      <c r="O177" s="12"/>
      <c r="P177" s="12"/>
      <c r="Q177" s="12"/>
      <c r="R177" s="12"/>
      <c r="S177" s="12"/>
      <c r="T177" s="12"/>
      <c r="U177" s="12"/>
      <c r="V177" s="12"/>
      <c r="W177" s="12" t="s">
        <v>579</v>
      </c>
      <c r="X177" s="12"/>
      <c r="Y177" s="12"/>
      <c r="Z177" s="12"/>
      <c r="AA177" s="12"/>
      <c r="AB177" s="21"/>
    </row>
    <row r="178" spans="1:28" hidden="1" outlineLevel="1" x14ac:dyDescent="0.2">
      <c r="A178" s="12" t="s">
        <v>609</v>
      </c>
      <c r="E178" s="5"/>
      <c r="F178" s="5">
        <v>2</v>
      </c>
      <c r="G178" s="5"/>
      <c r="H178" s="5">
        <v>0.5</v>
      </c>
      <c r="I178" s="5"/>
      <c r="J178" s="5"/>
      <c r="K178" s="5"/>
      <c r="L178" s="5"/>
      <c r="N178" s="5"/>
      <c r="O178" s="5"/>
      <c r="P178" s="5"/>
      <c r="Q178" s="5"/>
      <c r="R178" s="5"/>
      <c r="S178" s="5"/>
      <c r="T178" s="5"/>
      <c r="U178" s="5"/>
      <c r="V178" s="5"/>
      <c r="W178" s="5" t="s">
        <v>586</v>
      </c>
      <c r="X178" s="5">
        <v>10</v>
      </c>
      <c r="Y178" s="5">
        <v>10</v>
      </c>
      <c r="Z178" s="5">
        <v>10</v>
      </c>
      <c r="AA178" s="5">
        <v>10</v>
      </c>
      <c r="AB178" s="21"/>
    </row>
    <row r="179" spans="1:28" collapsed="1" x14ac:dyDescent="0.2"/>
    <row r="182" spans="1:28" ht="15.5" x14ac:dyDescent="0.35">
      <c r="A182" s="1" t="s">
        <v>849</v>
      </c>
    </row>
    <row r="183" spans="1:28" hidden="1" outlineLevel="1" x14ac:dyDescent="0.2"/>
    <row r="184" spans="1:28" hidden="1" outlineLevel="1" x14ac:dyDescent="0.2">
      <c r="A184" s="10" t="s">
        <v>570</v>
      </c>
      <c r="B184" s="10" t="s">
        <v>614</v>
      </c>
      <c r="C184" s="10" t="s">
        <v>814</v>
      </c>
      <c r="D184" s="10" t="s">
        <v>815</v>
      </c>
      <c r="E184" s="10" t="s">
        <v>816</v>
      </c>
      <c r="F184" s="10" t="s">
        <v>612</v>
      </c>
      <c r="G184" s="10" t="s">
        <v>817</v>
      </c>
      <c r="H184" s="10" t="s">
        <v>18</v>
      </c>
      <c r="I184" s="10" t="s">
        <v>20</v>
      </c>
      <c r="J184" s="10" t="s">
        <v>850</v>
      </c>
      <c r="K184" s="10"/>
      <c r="M184" s="9" t="s">
        <v>477</v>
      </c>
      <c r="N184" s="9" t="s">
        <v>675</v>
      </c>
      <c r="O184" s="9" t="s">
        <v>674</v>
      </c>
      <c r="P184" s="9" t="s">
        <v>69</v>
      </c>
      <c r="Q184" s="9" t="s">
        <v>36</v>
      </c>
      <c r="R184" s="9" t="s">
        <v>844</v>
      </c>
      <c r="S184" s="9" t="s">
        <v>845</v>
      </c>
      <c r="T184" s="9" t="s">
        <v>53</v>
      </c>
      <c r="U184" s="9" t="s">
        <v>846</v>
      </c>
      <c r="V184" s="9" t="s">
        <v>574</v>
      </c>
      <c r="W184" s="9" t="s">
        <v>477</v>
      </c>
      <c r="X184" s="9" t="s">
        <v>675</v>
      </c>
      <c r="Y184" s="9" t="s">
        <v>674</v>
      </c>
      <c r="Z184" s="9" t="s">
        <v>69</v>
      </c>
      <c r="AA184" s="22" t="s">
        <v>577</v>
      </c>
    </row>
    <row r="185" spans="1:28" hidden="1" outlineLevel="1" x14ac:dyDescent="0.2"/>
    <row r="186" spans="1:28" hidden="1" outlineLevel="1" x14ac:dyDescent="0.2">
      <c r="A186" s="5" t="s">
        <v>851</v>
      </c>
      <c r="B186" s="5">
        <v>0.4</v>
      </c>
      <c r="C186" s="5">
        <v>0.2</v>
      </c>
      <c r="D186" s="5">
        <v>7.4999999999999997E-3</v>
      </c>
      <c r="E186" s="5">
        <v>7</v>
      </c>
      <c r="F186" s="5">
        <v>-0.5</v>
      </c>
      <c r="G186" s="5">
        <v>0.04</v>
      </c>
      <c r="H186" s="5">
        <v>6.5</v>
      </c>
      <c r="I186" s="5"/>
      <c r="J186" s="5">
        <v>0</v>
      </c>
      <c r="K186" s="5"/>
    </row>
    <row r="187" spans="1:28" hidden="1" outlineLevel="1" x14ac:dyDescent="0.2">
      <c r="A187" s="5" t="s">
        <v>641</v>
      </c>
      <c r="B187" s="5">
        <v>0.5</v>
      </c>
      <c r="C187" s="5">
        <v>0.35</v>
      </c>
      <c r="D187" s="5">
        <v>0</v>
      </c>
      <c r="E187" s="5">
        <v>7</v>
      </c>
      <c r="F187" s="5">
        <v>-0.75</v>
      </c>
      <c r="G187" s="5">
        <v>0.05</v>
      </c>
      <c r="H187" s="5">
        <v>8</v>
      </c>
      <c r="I187" s="5"/>
      <c r="J187" s="5">
        <v>1</v>
      </c>
      <c r="K187" s="5"/>
    </row>
    <row r="188" spans="1:28" hidden="1" outlineLevel="1" x14ac:dyDescent="0.2">
      <c r="A188" s="5" t="s">
        <v>852</v>
      </c>
      <c r="B188" s="5">
        <v>0.66669999999999996</v>
      </c>
      <c r="C188" s="5">
        <v>0.5</v>
      </c>
      <c r="D188" s="5">
        <v>0</v>
      </c>
      <c r="E188" s="5">
        <v>9</v>
      </c>
      <c r="F188" s="5">
        <v>-0.75</v>
      </c>
      <c r="G188" s="5">
        <v>0.05</v>
      </c>
      <c r="H188" s="5">
        <v>7</v>
      </c>
      <c r="I188" s="5"/>
      <c r="J188" s="5">
        <v>1</v>
      </c>
      <c r="K188" s="5"/>
    </row>
    <row r="189" spans="1:28" hidden="1" outlineLevel="1" x14ac:dyDescent="0.2">
      <c r="A189" s="5" t="s">
        <v>853</v>
      </c>
      <c r="B189" s="5">
        <v>0.66669999999999996</v>
      </c>
      <c r="C189" s="5">
        <v>0.5</v>
      </c>
      <c r="D189" s="5">
        <v>0</v>
      </c>
      <c r="E189" s="5">
        <v>7</v>
      </c>
      <c r="F189" s="5">
        <v>-0.5</v>
      </c>
      <c r="G189" s="5">
        <v>0.05</v>
      </c>
      <c r="H189" s="5">
        <v>5</v>
      </c>
      <c r="I189" s="5"/>
      <c r="J189" s="5">
        <v>0</v>
      </c>
      <c r="K189" s="5"/>
    </row>
    <row r="190" spans="1:28" hidden="1" outlineLevel="1" x14ac:dyDescent="0.2">
      <c r="A190" s="5" t="s">
        <v>854</v>
      </c>
      <c r="B190" s="5">
        <v>0.66669999999999996</v>
      </c>
      <c r="C190" s="5">
        <v>0.1</v>
      </c>
      <c r="D190" s="5">
        <v>0</v>
      </c>
      <c r="E190" s="5">
        <v>8</v>
      </c>
      <c r="F190" s="5">
        <v>-0.25</v>
      </c>
      <c r="G190" s="5">
        <v>3.4000000000000002E-2</v>
      </c>
      <c r="H190" s="5">
        <v>7.5</v>
      </c>
      <c r="I190" s="5"/>
      <c r="J190" s="5">
        <v>0</v>
      </c>
      <c r="K190" s="5"/>
    </row>
    <row r="191" spans="1:28" hidden="1" outlineLevel="1" x14ac:dyDescent="0.2">
      <c r="A191" s="5" t="s">
        <v>855</v>
      </c>
      <c r="B191" s="5">
        <v>0.5</v>
      </c>
      <c r="C191" s="5">
        <v>0.25</v>
      </c>
      <c r="D191" s="5">
        <v>0.01</v>
      </c>
      <c r="E191" s="5">
        <v>9</v>
      </c>
      <c r="F191" s="5">
        <v>-0.4</v>
      </c>
      <c r="G191" s="5">
        <v>0.02</v>
      </c>
      <c r="H191" s="5">
        <v>6</v>
      </c>
      <c r="I191" s="5"/>
      <c r="J191" s="5">
        <v>0</v>
      </c>
      <c r="K191" s="5"/>
    </row>
    <row r="192" spans="1:28" collapsed="1" x14ac:dyDescent="0.2"/>
  </sheetData>
  <mergeCells count="3">
    <mergeCell ref="N156:O156"/>
    <mergeCell ref="R156:T156"/>
    <mergeCell ref="W156:Y156"/>
  </mergeCell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E0227-01EA-484A-B939-C36079E7D733}">
  <dimension ref="A1:AE360"/>
  <sheetViews>
    <sheetView workbookViewId="0">
      <selection activeCell="K5" sqref="K5"/>
    </sheetView>
  </sheetViews>
  <sheetFormatPr defaultColWidth="9.08984375" defaultRowHeight="10" outlineLevelRow="1" x14ac:dyDescent="0.2"/>
  <cols>
    <col min="1" max="1" width="26.6328125" style="4" bestFit="1" customWidth="1"/>
    <col min="2" max="2" width="9.08984375" style="5"/>
    <col min="3" max="256" width="9.08984375" style="4"/>
    <col min="257" max="257" width="26.6328125" style="4" bestFit="1" customWidth="1"/>
    <col min="258" max="512" width="9.08984375" style="4"/>
    <col min="513" max="513" width="26.6328125" style="4" bestFit="1" customWidth="1"/>
    <col min="514" max="768" width="9.08984375" style="4"/>
    <col min="769" max="769" width="26.6328125" style="4" bestFit="1" customWidth="1"/>
    <col min="770" max="1024" width="9.08984375" style="4"/>
    <col min="1025" max="1025" width="26.6328125" style="4" bestFit="1" customWidth="1"/>
    <col min="1026" max="1280" width="9.08984375" style="4"/>
    <col min="1281" max="1281" width="26.6328125" style="4" bestFit="1" customWidth="1"/>
    <col min="1282" max="1536" width="9.08984375" style="4"/>
    <col min="1537" max="1537" width="26.6328125" style="4" bestFit="1" customWidth="1"/>
    <col min="1538" max="1792" width="9.08984375" style="4"/>
    <col min="1793" max="1793" width="26.6328125" style="4" bestFit="1" customWidth="1"/>
    <col min="1794" max="2048" width="9.08984375" style="4"/>
    <col min="2049" max="2049" width="26.6328125" style="4" bestFit="1" customWidth="1"/>
    <col min="2050" max="2304" width="9.08984375" style="4"/>
    <col min="2305" max="2305" width="26.6328125" style="4" bestFit="1" customWidth="1"/>
    <col min="2306" max="2560" width="9.08984375" style="4"/>
    <col min="2561" max="2561" width="26.6328125" style="4" bestFit="1" customWidth="1"/>
    <col min="2562" max="2816" width="9.08984375" style="4"/>
    <col min="2817" max="2817" width="26.6328125" style="4" bestFit="1" customWidth="1"/>
    <col min="2818" max="3072" width="9.08984375" style="4"/>
    <col min="3073" max="3073" width="26.6328125" style="4" bestFit="1" customWidth="1"/>
    <col min="3074" max="3328" width="9.08984375" style="4"/>
    <col min="3329" max="3329" width="26.6328125" style="4" bestFit="1" customWidth="1"/>
    <col min="3330" max="3584" width="9.08984375" style="4"/>
    <col min="3585" max="3585" width="26.6328125" style="4" bestFit="1" customWidth="1"/>
    <col min="3586" max="3840" width="9.08984375" style="4"/>
    <col min="3841" max="3841" width="26.6328125" style="4" bestFit="1" customWidth="1"/>
    <col min="3842" max="4096" width="9.08984375" style="4"/>
    <col min="4097" max="4097" width="26.6328125" style="4" bestFit="1" customWidth="1"/>
    <col min="4098" max="4352" width="9.08984375" style="4"/>
    <col min="4353" max="4353" width="26.6328125" style="4" bestFit="1" customWidth="1"/>
    <col min="4354" max="4608" width="9.08984375" style="4"/>
    <col min="4609" max="4609" width="26.6328125" style="4" bestFit="1" customWidth="1"/>
    <col min="4610" max="4864" width="9.08984375" style="4"/>
    <col min="4865" max="4865" width="26.6328125" style="4" bestFit="1" customWidth="1"/>
    <col min="4866" max="5120" width="9.08984375" style="4"/>
    <col min="5121" max="5121" width="26.6328125" style="4" bestFit="1" customWidth="1"/>
    <col min="5122" max="5376" width="9.08984375" style="4"/>
    <col min="5377" max="5377" width="26.6328125" style="4" bestFit="1" customWidth="1"/>
    <col min="5378" max="5632" width="9.08984375" style="4"/>
    <col min="5633" max="5633" width="26.6328125" style="4" bestFit="1" customWidth="1"/>
    <col min="5634" max="5888" width="9.08984375" style="4"/>
    <col min="5889" max="5889" width="26.6328125" style="4" bestFit="1" customWidth="1"/>
    <col min="5890" max="6144" width="9.08984375" style="4"/>
    <col min="6145" max="6145" width="26.6328125" style="4" bestFit="1" customWidth="1"/>
    <col min="6146" max="6400" width="9.08984375" style="4"/>
    <col min="6401" max="6401" width="26.6328125" style="4" bestFit="1" customWidth="1"/>
    <col min="6402" max="6656" width="9.08984375" style="4"/>
    <col min="6657" max="6657" width="26.6328125" style="4" bestFit="1" customWidth="1"/>
    <col min="6658" max="6912" width="9.08984375" style="4"/>
    <col min="6913" max="6913" width="26.6328125" style="4" bestFit="1" customWidth="1"/>
    <col min="6914" max="7168" width="9.08984375" style="4"/>
    <col min="7169" max="7169" width="26.6328125" style="4" bestFit="1" customWidth="1"/>
    <col min="7170" max="7424" width="9.08984375" style="4"/>
    <col min="7425" max="7425" width="26.6328125" style="4" bestFit="1" customWidth="1"/>
    <col min="7426" max="7680" width="9.08984375" style="4"/>
    <col min="7681" max="7681" width="26.6328125" style="4" bestFit="1" customWidth="1"/>
    <col min="7682" max="7936" width="9.08984375" style="4"/>
    <col min="7937" max="7937" width="26.6328125" style="4" bestFit="1" customWidth="1"/>
    <col min="7938" max="8192" width="9.08984375" style="4"/>
    <col min="8193" max="8193" width="26.6328125" style="4" bestFit="1" customWidth="1"/>
    <col min="8194" max="8448" width="9.08984375" style="4"/>
    <col min="8449" max="8449" width="26.6328125" style="4" bestFit="1" customWidth="1"/>
    <col min="8450" max="8704" width="9.08984375" style="4"/>
    <col min="8705" max="8705" width="26.6328125" style="4" bestFit="1" customWidth="1"/>
    <col min="8706" max="8960" width="9.08984375" style="4"/>
    <col min="8961" max="8961" width="26.6328125" style="4" bestFit="1" customWidth="1"/>
    <col min="8962" max="9216" width="9.08984375" style="4"/>
    <col min="9217" max="9217" width="26.6328125" style="4" bestFit="1" customWidth="1"/>
    <col min="9218" max="9472" width="9.08984375" style="4"/>
    <col min="9473" max="9473" width="26.6328125" style="4" bestFit="1" customWidth="1"/>
    <col min="9474" max="9728" width="9.08984375" style="4"/>
    <col min="9729" max="9729" width="26.6328125" style="4" bestFit="1" customWidth="1"/>
    <col min="9730" max="9984" width="9.08984375" style="4"/>
    <col min="9985" max="9985" width="26.6328125" style="4" bestFit="1" customWidth="1"/>
    <col min="9986" max="10240" width="9.08984375" style="4"/>
    <col min="10241" max="10241" width="26.6328125" style="4" bestFit="1" customWidth="1"/>
    <col min="10242" max="10496" width="9.08984375" style="4"/>
    <col min="10497" max="10497" width="26.6328125" style="4" bestFit="1" customWidth="1"/>
    <col min="10498" max="10752" width="9.08984375" style="4"/>
    <col min="10753" max="10753" width="26.6328125" style="4" bestFit="1" customWidth="1"/>
    <col min="10754" max="11008" width="9.08984375" style="4"/>
    <col min="11009" max="11009" width="26.6328125" style="4" bestFit="1" customWidth="1"/>
    <col min="11010" max="11264" width="9.08984375" style="4"/>
    <col min="11265" max="11265" width="26.6328125" style="4" bestFit="1" customWidth="1"/>
    <col min="11266" max="11520" width="9.08984375" style="4"/>
    <col min="11521" max="11521" width="26.6328125" style="4" bestFit="1" customWidth="1"/>
    <col min="11522" max="11776" width="9.08984375" style="4"/>
    <col min="11777" max="11777" width="26.6328125" style="4" bestFit="1" customWidth="1"/>
    <col min="11778" max="12032" width="9.08984375" style="4"/>
    <col min="12033" max="12033" width="26.6328125" style="4" bestFit="1" customWidth="1"/>
    <col min="12034" max="12288" width="9.08984375" style="4"/>
    <col min="12289" max="12289" width="26.6328125" style="4" bestFit="1" customWidth="1"/>
    <col min="12290" max="12544" width="9.08984375" style="4"/>
    <col min="12545" max="12545" width="26.6328125" style="4" bestFit="1" customWidth="1"/>
    <col min="12546" max="12800" width="9.08984375" style="4"/>
    <col min="12801" max="12801" width="26.6328125" style="4" bestFit="1" customWidth="1"/>
    <col min="12802" max="13056" width="9.08984375" style="4"/>
    <col min="13057" max="13057" width="26.6328125" style="4" bestFit="1" customWidth="1"/>
    <col min="13058" max="13312" width="9.08984375" style="4"/>
    <col min="13313" max="13313" width="26.6328125" style="4" bestFit="1" customWidth="1"/>
    <col min="13314" max="13568" width="9.08984375" style="4"/>
    <col min="13569" max="13569" width="26.6328125" style="4" bestFit="1" customWidth="1"/>
    <col min="13570" max="13824" width="9.08984375" style="4"/>
    <col min="13825" max="13825" width="26.6328125" style="4" bestFit="1" customWidth="1"/>
    <col min="13826" max="14080" width="9.08984375" style="4"/>
    <col min="14081" max="14081" width="26.6328125" style="4" bestFit="1" customWidth="1"/>
    <col min="14082" max="14336" width="9.08984375" style="4"/>
    <col min="14337" max="14337" width="26.6328125" style="4" bestFit="1" customWidth="1"/>
    <col min="14338" max="14592" width="9.08984375" style="4"/>
    <col min="14593" max="14593" width="26.6328125" style="4" bestFit="1" customWidth="1"/>
    <col min="14594" max="14848" width="9.08984375" style="4"/>
    <col min="14849" max="14849" width="26.6328125" style="4" bestFit="1" customWidth="1"/>
    <col min="14850" max="15104" width="9.08984375" style="4"/>
    <col min="15105" max="15105" width="26.6328125" style="4" bestFit="1" customWidth="1"/>
    <col min="15106" max="15360" width="9.08984375" style="4"/>
    <col min="15361" max="15361" width="26.6328125" style="4" bestFit="1" customWidth="1"/>
    <col min="15362" max="15616" width="9.08984375" style="4"/>
    <col min="15617" max="15617" width="26.6328125" style="4" bestFit="1" customWidth="1"/>
    <col min="15618" max="15872" width="9.08984375" style="4"/>
    <col min="15873" max="15873" width="26.6328125" style="4" bestFit="1" customWidth="1"/>
    <col min="15874" max="16128" width="9.08984375" style="4"/>
    <col min="16129" max="16129" width="26.6328125" style="4" bestFit="1" customWidth="1"/>
    <col min="16130" max="16384" width="9.08984375" style="4"/>
  </cols>
  <sheetData>
    <row r="1" spans="1:30" s="1" customFormat="1" ht="15.5" x14ac:dyDescent="0.35">
      <c r="A1" s="1" t="s">
        <v>0</v>
      </c>
      <c r="B1" s="2"/>
    </row>
    <row r="2" spans="1:30" outlineLevel="1" x14ac:dyDescent="0.2">
      <c r="A2" s="3">
        <v>1</v>
      </c>
      <c r="B2" s="3">
        <v>2</v>
      </c>
      <c r="C2" s="3">
        <v>3</v>
      </c>
      <c r="D2" s="3">
        <v>4</v>
      </c>
      <c r="E2" s="3">
        <v>5</v>
      </c>
      <c r="F2" s="3">
        <v>6</v>
      </c>
      <c r="G2" s="3">
        <v>7</v>
      </c>
      <c r="H2" s="3">
        <v>8</v>
      </c>
      <c r="I2" s="3">
        <v>9</v>
      </c>
      <c r="J2" s="3">
        <v>10</v>
      </c>
      <c r="K2" s="3">
        <v>11</v>
      </c>
      <c r="L2" s="3">
        <v>12</v>
      </c>
      <c r="M2" s="3">
        <v>13</v>
      </c>
      <c r="N2" s="3">
        <v>14</v>
      </c>
      <c r="O2" s="3">
        <v>15</v>
      </c>
      <c r="P2" s="3">
        <v>16</v>
      </c>
      <c r="Q2" s="3">
        <v>17</v>
      </c>
      <c r="R2" s="3">
        <v>18</v>
      </c>
      <c r="S2" s="3">
        <v>19</v>
      </c>
      <c r="T2" s="3">
        <v>20</v>
      </c>
      <c r="U2" s="3">
        <v>21</v>
      </c>
      <c r="V2" s="3">
        <v>22</v>
      </c>
      <c r="W2" s="3">
        <v>23</v>
      </c>
      <c r="X2" s="3">
        <v>24</v>
      </c>
      <c r="Y2" s="3">
        <v>25</v>
      </c>
      <c r="Z2" s="3">
        <v>26</v>
      </c>
      <c r="AA2" s="3">
        <v>27</v>
      </c>
      <c r="AB2" s="3">
        <v>28</v>
      </c>
      <c r="AC2" s="3">
        <v>29</v>
      </c>
      <c r="AD2" s="3"/>
    </row>
    <row r="3" spans="1:30" s="5" customFormat="1" ht="11.25" customHeight="1" outlineLevel="1" x14ac:dyDescent="0.2">
      <c r="B3" s="4"/>
      <c r="C3" s="4"/>
      <c r="D3" s="5" t="s">
        <v>1</v>
      </c>
      <c r="E3" s="5" t="s">
        <v>2</v>
      </c>
      <c r="F3" s="6" t="s">
        <v>3</v>
      </c>
      <c r="H3" s="5" t="s">
        <v>4</v>
      </c>
      <c r="J3" s="5" t="s">
        <v>5</v>
      </c>
      <c r="K3" s="5" t="s">
        <v>6</v>
      </c>
      <c r="L3" s="5" t="s">
        <v>5</v>
      </c>
      <c r="N3" s="5" t="s">
        <v>1</v>
      </c>
      <c r="O3" s="5" t="s">
        <v>7</v>
      </c>
      <c r="R3" s="5" t="s">
        <v>8</v>
      </c>
      <c r="T3" s="5" t="s">
        <v>9</v>
      </c>
      <c r="U3" s="7" t="s">
        <v>3</v>
      </c>
      <c r="V3" s="56" t="s">
        <v>10</v>
      </c>
      <c r="W3" s="56"/>
      <c r="Y3" s="5" t="s">
        <v>11</v>
      </c>
    </row>
    <row r="4" spans="1:30" s="9" customFormat="1" outlineLevel="1" x14ac:dyDescent="0.2">
      <c r="A4" s="8" t="s">
        <v>12</v>
      </c>
      <c r="B4" s="9" t="s">
        <v>13</v>
      </c>
      <c r="C4" s="9" t="s">
        <v>14</v>
      </c>
      <c r="D4" s="9" t="s">
        <v>15</v>
      </c>
      <c r="E4" s="9" t="s">
        <v>16</v>
      </c>
      <c r="F4" s="9" t="s">
        <v>17</v>
      </c>
      <c r="G4" s="10" t="s">
        <v>18</v>
      </c>
      <c r="H4" s="10" t="s">
        <v>19</v>
      </c>
      <c r="I4" s="10" t="s">
        <v>20</v>
      </c>
      <c r="J4" s="10" t="s">
        <v>21</v>
      </c>
      <c r="K4" s="9" t="s">
        <v>22</v>
      </c>
      <c r="L4" s="9" t="s">
        <v>23</v>
      </c>
      <c r="M4" s="10" t="s">
        <v>24</v>
      </c>
      <c r="N4" s="9" t="s">
        <v>25</v>
      </c>
      <c r="O4" s="9" t="s">
        <v>26</v>
      </c>
      <c r="P4" s="9" t="s">
        <v>27</v>
      </c>
      <c r="Q4" s="9" t="s">
        <v>25</v>
      </c>
      <c r="R4" s="9" t="s">
        <v>26</v>
      </c>
      <c r="S4" s="9" t="s">
        <v>27</v>
      </c>
      <c r="T4" s="10" t="s">
        <v>28</v>
      </c>
      <c r="U4" s="10" t="s">
        <v>29</v>
      </c>
      <c r="V4" s="10" t="s">
        <v>11</v>
      </c>
      <c r="W4" s="10" t="s">
        <v>30</v>
      </c>
      <c r="X4" s="10" t="s">
        <v>31</v>
      </c>
      <c r="Y4" s="10" t="s">
        <v>32</v>
      </c>
      <c r="Z4" s="10" t="s">
        <v>33</v>
      </c>
      <c r="AA4" s="10" t="s">
        <v>34</v>
      </c>
      <c r="AB4" s="10" t="s">
        <v>35</v>
      </c>
    </row>
    <row r="5" spans="1:30" outlineLevel="1" x14ac:dyDescent="0.2">
      <c r="A5" s="11" t="s">
        <v>36</v>
      </c>
      <c r="B5" s="11"/>
      <c r="D5" s="12" t="s">
        <v>37</v>
      </c>
      <c r="E5" s="12" t="s">
        <v>38</v>
      </c>
      <c r="F5" s="12">
        <v>113</v>
      </c>
      <c r="G5" s="12">
        <v>1</v>
      </c>
      <c r="H5" s="12">
        <v>3</v>
      </c>
      <c r="I5" s="12">
        <v>10</v>
      </c>
      <c r="J5" s="12" t="s">
        <v>39</v>
      </c>
      <c r="K5" s="5" t="s">
        <v>40</v>
      </c>
      <c r="L5" s="5"/>
      <c r="M5" s="12"/>
      <c r="N5" s="12"/>
      <c r="O5" s="12">
        <v>6</v>
      </c>
      <c r="P5" s="12" t="s">
        <v>36</v>
      </c>
      <c r="Q5" s="12"/>
      <c r="R5" s="12"/>
      <c r="S5" s="5"/>
      <c r="T5" s="12" t="s">
        <v>9</v>
      </c>
      <c r="U5" s="12"/>
      <c r="V5" s="12"/>
      <c r="W5" s="12"/>
      <c r="X5" s="12" t="s">
        <v>41</v>
      </c>
      <c r="Y5" s="12">
        <v>10</v>
      </c>
      <c r="Z5" s="12"/>
      <c r="AA5" s="12"/>
      <c r="AB5" s="12"/>
    </row>
    <row r="6" spans="1:30" outlineLevel="1" x14ac:dyDescent="0.2">
      <c r="A6" s="11" t="s">
        <v>42</v>
      </c>
      <c r="B6" s="11"/>
      <c r="D6" s="12" t="s">
        <v>43</v>
      </c>
      <c r="E6" s="12" t="s">
        <v>44</v>
      </c>
      <c r="F6" s="12">
        <v>57</v>
      </c>
      <c r="G6" s="12">
        <v>1</v>
      </c>
      <c r="H6" s="12">
        <v>3</v>
      </c>
      <c r="I6" s="12"/>
      <c r="J6" s="12" t="s">
        <v>45</v>
      </c>
      <c r="K6" s="5"/>
      <c r="L6" s="5" t="s">
        <v>46</v>
      </c>
      <c r="M6" s="12"/>
      <c r="N6" s="12"/>
      <c r="O6" s="12">
        <v>4</v>
      </c>
      <c r="P6" s="12" t="s">
        <v>47</v>
      </c>
      <c r="Q6" s="12"/>
      <c r="R6" s="12"/>
      <c r="S6" s="5"/>
      <c r="T6" s="12"/>
      <c r="U6" s="12">
        <v>99</v>
      </c>
      <c r="V6" s="12">
        <v>19</v>
      </c>
      <c r="W6" s="12">
        <v>2</v>
      </c>
      <c r="X6" s="12"/>
      <c r="Y6" s="12"/>
      <c r="Z6" s="12"/>
      <c r="AA6" s="12"/>
      <c r="AB6" s="12"/>
    </row>
    <row r="7" spans="1:30" outlineLevel="1" x14ac:dyDescent="0.2">
      <c r="A7" s="11" t="s">
        <v>48</v>
      </c>
      <c r="B7" s="11"/>
      <c r="D7" s="12" t="s">
        <v>37</v>
      </c>
      <c r="E7" s="12" t="s">
        <v>49</v>
      </c>
      <c r="F7" s="12">
        <v>96</v>
      </c>
      <c r="G7" s="12">
        <v>1</v>
      </c>
      <c r="H7" s="12">
        <v>3</v>
      </c>
      <c r="I7" s="12">
        <v>30</v>
      </c>
      <c r="J7" s="12" t="s">
        <v>39</v>
      </c>
      <c r="K7" s="5" t="s">
        <v>40</v>
      </c>
      <c r="L7" s="5"/>
      <c r="M7" s="12"/>
      <c r="N7" s="12"/>
      <c r="O7" s="12"/>
      <c r="P7" s="12" t="s">
        <v>50</v>
      </c>
      <c r="Q7" s="12"/>
      <c r="R7" s="12"/>
      <c r="S7" s="5"/>
      <c r="T7" s="12" t="s">
        <v>51</v>
      </c>
      <c r="U7" s="12"/>
      <c r="V7" s="7"/>
      <c r="W7" s="7"/>
      <c r="X7" s="12" t="s">
        <v>41</v>
      </c>
      <c r="Y7" s="12">
        <v>10</v>
      </c>
      <c r="Z7" s="7"/>
      <c r="AA7" s="12"/>
      <c r="AB7" s="12"/>
    </row>
    <row r="8" spans="1:30" outlineLevel="1" x14ac:dyDescent="0.2">
      <c r="A8" s="11" t="s">
        <v>52</v>
      </c>
      <c r="B8" s="11"/>
      <c r="D8" s="12" t="s">
        <v>37</v>
      </c>
      <c r="E8" s="12" t="s">
        <v>38</v>
      </c>
      <c r="F8" s="12">
        <v>113</v>
      </c>
      <c r="G8" s="12">
        <v>1</v>
      </c>
      <c r="H8" s="12">
        <v>3</v>
      </c>
      <c r="I8" s="12">
        <v>20</v>
      </c>
      <c r="J8" s="12" t="s">
        <v>39</v>
      </c>
      <c r="K8" s="5" t="s">
        <v>40</v>
      </c>
      <c r="L8" s="5"/>
      <c r="M8" s="12"/>
      <c r="N8" s="12"/>
      <c r="O8" s="12">
        <v>6</v>
      </c>
      <c r="P8" s="12" t="s">
        <v>53</v>
      </c>
      <c r="Q8" s="12"/>
      <c r="R8" s="12"/>
      <c r="S8" s="5"/>
      <c r="T8" s="12" t="s">
        <v>9</v>
      </c>
      <c r="U8" s="12"/>
      <c r="V8" s="12"/>
      <c r="W8" s="12"/>
      <c r="X8" s="12" t="s">
        <v>41</v>
      </c>
      <c r="Y8" s="12">
        <v>10</v>
      </c>
      <c r="Z8" s="12"/>
      <c r="AA8" s="12"/>
      <c r="AB8" s="12"/>
    </row>
    <row r="9" spans="1:30" outlineLevel="1" x14ac:dyDescent="0.2">
      <c r="A9" s="11" t="s">
        <v>54</v>
      </c>
      <c r="B9" s="11"/>
      <c r="C9" s="4" t="s">
        <v>55</v>
      </c>
      <c r="D9" s="12" t="s">
        <v>37</v>
      </c>
      <c r="E9" s="12" t="s">
        <v>56</v>
      </c>
      <c r="F9" s="12"/>
      <c r="G9" s="12" t="s">
        <v>9</v>
      </c>
      <c r="H9" s="12">
        <v>5</v>
      </c>
      <c r="I9" s="12" t="s">
        <v>9</v>
      </c>
      <c r="J9" s="12" t="s">
        <v>57</v>
      </c>
      <c r="K9" s="5" t="s">
        <v>58</v>
      </c>
      <c r="L9" s="5"/>
      <c r="N9" s="12"/>
      <c r="O9" s="12">
        <v>6</v>
      </c>
      <c r="P9" s="12" t="s">
        <v>47</v>
      </c>
      <c r="Q9" s="12"/>
      <c r="R9" s="12"/>
      <c r="S9" s="5"/>
      <c r="T9" s="12"/>
      <c r="U9" s="12">
        <v>99</v>
      </c>
      <c r="V9" s="12">
        <v>20</v>
      </c>
      <c r="W9" s="12">
        <v>2</v>
      </c>
      <c r="X9" s="12"/>
      <c r="Y9" s="12"/>
      <c r="Z9" s="12"/>
      <c r="AA9" s="12"/>
    </row>
    <row r="10" spans="1:30" outlineLevel="1" x14ac:dyDescent="0.2">
      <c r="A10" s="11" t="s">
        <v>59</v>
      </c>
      <c r="B10" s="11"/>
      <c r="C10" s="4" t="s">
        <v>60</v>
      </c>
      <c r="D10" s="12" t="s">
        <v>37</v>
      </c>
      <c r="E10" s="12" t="s">
        <v>56</v>
      </c>
      <c r="F10" s="12"/>
      <c r="G10" s="12">
        <v>1</v>
      </c>
      <c r="H10" s="12">
        <v>3</v>
      </c>
      <c r="I10" s="12">
        <v>0.05</v>
      </c>
      <c r="J10" s="12" t="s">
        <v>45</v>
      </c>
      <c r="K10" s="5" t="s">
        <v>61</v>
      </c>
      <c r="L10" s="5"/>
      <c r="M10" s="12"/>
      <c r="N10" s="12"/>
      <c r="O10" s="12">
        <v>4</v>
      </c>
      <c r="P10" s="12" t="s">
        <v>47</v>
      </c>
      <c r="Q10" s="12"/>
      <c r="R10" s="12"/>
      <c r="S10" s="5"/>
      <c r="T10" s="12"/>
      <c r="U10" s="12">
        <v>99</v>
      </c>
      <c r="V10" s="12">
        <v>19</v>
      </c>
      <c r="W10" s="12">
        <v>2</v>
      </c>
      <c r="X10" s="12"/>
      <c r="Y10" s="12"/>
      <c r="Z10" s="12">
        <v>-4</v>
      </c>
      <c r="AA10" s="12"/>
      <c r="AB10" s="12">
        <v>1</v>
      </c>
    </row>
    <row r="11" spans="1:30" outlineLevel="1" x14ac:dyDescent="0.2">
      <c r="A11" s="11" t="s">
        <v>62</v>
      </c>
      <c r="B11" s="11"/>
      <c r="D11" s="12" t="s">
        <v>37</v>
      </c>
      <c r="E11" s="12" t="s">
        <v>38</v>
      </c>
      <c r="F11" s="12">
        <v>99</v>
      </c>
      <c r="G11" s="12">
        <v>7</v>
      </c>
      <c r="H11" s="12">
        <v>5</v>
      </c>
      <c r="I11" s="12">
        <v>10</v>
      </c>
      <c r="J11" s="12" t="s">
        <v>57</v>
      </c>
      <c r="K11" s="5" t="s">
        <v>63</v>
      </c>
      <c r="L11" s="5"/>
      <c r="M11" s="12"/>
      <c r="N11" s="12"/>
      <c r="O11" s="12">
        <v>8</v>
      </c>
      <c r="P11" s="12" t="s">
        <v>64</v>
      </c>
      <c r="Q11" s="12"/>
      <c r="R11" s="12"/>
      <c r="S11" s="5"/>
      <c r="T11" s="12"/>
      <c r="U11" s="12">
        <v>99</v>
      </c>
      <c r="V11" s="12">
        <v>20</v>
      </c>
      <c r="W11" s="12">
        <v>3</v>
      </c>
      <c r="X11" s="12"/>
      <c r="Y11" s="12"/>
      <c r="Z11" s="12"/>
      <c r="AA11" s="12"/>
      <c r="AB11" s="12"/>
    </row>
    <row r="12" spans="1:30" outlineLevel="1" x14ac:dyDescent="0.2">
      <c r="A12" s="11" t="s">
        <v>65</v>
      </c>
      <c r="B12" s="11"/>
      <c r="D12" s="12" t="s">
        <v>66</v>
      </c>
      <c r="E12" s="12" t="s">
        <v>67</v>
      </c>
      <c r="F12" s="12">
        <v>43</v>
      </c>
      <c r="G12" s="12">
        <v>6</v>
      </c>
      <c r="H12" s="12">
        <v>4</v>
      </c>
      <c r="I12" s="12"/>
      <c r="J12" s="12" t="s">
        <v>68</v>
      </c>
      <c r="K12" s="5" t="s">
        <v>69</v>
      </c>
      <c r="L12" s="5" t="s">
        <v>70</v>
      </c>
      <c r="M12" s="12"/>
      <c r="N12" s="12"/>
      <c r="O12" s="12">
        <v>6</v>
      </c>
      <c r="P12" s="12" t="s">
        <v>64</v>
      </c>
      <c r="Q12" s="12"/>
      <c r="R12" s="12"/>
      <c r="S12" s="5"/>
      <c r="T12" s="12"/>
      <c r="U12" s="12">
        <v>99</v>
      </c>
      <c r="V12" s="12">
        <v>20</v>
      </c>
      <c r="W12" s="12">
        <v>3</v>
      </c>
      <c r="X12" s="12"/>
      <c r="Y12" s="12"/>
      <c r="Z12" s="12"/>
      <c r="AA12" s="12"/>
      <c r="AB12" s="12"/>
    </row>
    <row r="13" spans="1:30" outlineLevel="1" x14ac:dyDescent="0.2">
      <c r="A13" s="11" t="s">
        <v>71</v>
      </c>
      <c r="B13" s="11"/>
      <c r="C13" s="4" t="s">
        <v>72</v>
      </c>
      <c r="D13" s="12" t="s">
        <v>37</v>
      </c>
      <c r="E13" s="12" t="s">
        <v>38</v>
      </c>
      <c r="F13" s="12">
        <v>103</v>
      </c>
      <c r="G13" s="12">
        <v>15</v>
      </c>
      <c r="H13" s="12">
        <v>5</v>
      </c>
      <c r="I13" s="12">
        <v>30</v>
      </c>
      <c r="J13" s="12" t="s">
        <v>68</v>
      </c>
      <c r="K13" s="5" t="s">
        <v>63</v>
      </c>
      <c r="L13" s="5" t="s">
        <v>70</v>
      </c>
      <c r="M13" s="12"/>
      <c r="N13" s="12"/>
      <c r="O13" s="12">
        <v>10</v>
      </c>
      <c r="P13" s="12" t="s">
        <v>64</v>
      </c>
      <c r="Q13" s="12"/>
      <c r="R13" s="12"/>
      <c r="S13" s="5"/>
      <c r="T13" s="12"/>
      <c r="U13" s="12">
        <v>99</v>
      </c>
      <c r="V13" s="12">
        <v>20</v>
      </c>
      <c r="W13" s="12">
        <v>3</v>
      </c>
      <c r="X13" s="12"/>
      <c r="Y13" s="12"/>
      <c r="Z13" s="12"/>
      <c r="AA13" s="12"/>
      <c r="AB13" s="12"/>
    </row>
    <row r="14" spans="1:30" outlineLevel="1" x14ac:dyDescent="0.2">
      <c r="A14" s="11" t="s">
        <v>73</v>
      </c>
      <c r="B14" s="11"/>
      <c r="D14" s="12" t="s">
        <v>37</v>
      </c>
      <c r="E14" s="12" t="s">
        <v>38</v>
      </c>
      <c r="F14" s="12">
        <v>101</v>
      </c>
      <c r="G14" s="12">
        <v>20</v>
      </c>
      <c r="H14" s="12">
        <v>5</v>
      </c>
      <c r="I14" s="12">
        <v>20</v>
      </c>
      <c r="J14" s="12" t="s">
        <v>57</v>
      </c>
      <c r="K14" s="5" t="s">
        <v>63</v>
      </c>
      <c r="L14" s="5"/>
      <c r="M14" s="12"/>
      <c r="N14" s="12"/>
      <c r="O14" s="12">
        <v>12</v>
      </c>
      <c r="P14" s="12" t="s">
        <v>64</v>
      </c>
      <c r="Q14" s="12"/>
      <c r="R14" s="12"/>
      <c r="S14" s="5"/>
      <c r="T14" s="12"/>
      <c r="U14" s="12">
        <v>99</v>
      </c>
      <c r="V14" s="12">
        <v>20</v>
      </c>
      <c r="W14" s="12">
        <v>3</v>
      </c>
      <c r="X14" s="12"/>
      <c r="Y14" s="12"/>
      <c r="Z14" s="12"/>
      <c r="AA14" s="12"/>
      <c r="AB14" s="12"/>
    </row>
    <row r="15" spans="1:30" outlineLevel="1" x14ac:dyDescent="0.2">
      <c r="A15" s="11" t="s">
        <v>74</v>
      </c>
      <c r="B15" s="11"/>
      <c r="D15" s="12" t="s">
        <v>37</v>
      </c>
      <c r="E15" s="12" t="s">
        <v>38</v>
      </c>
      <c r="F15" s="12">
        <v>101</v>
      </c>
      <c r="G15" s="12">
        <v>5</v>
      </c>
      <c r="H15" s="12">
        <v>4</v>
      </c>
      <c r="I15" s="12">
        <v>6</v>
      </c>
      <c r="J15" s="12" t="s">
        <v>57</v>
      </c>
      <c r="K15" s="5" t="s">
        <v>63</v>
      </c>
      <c r="L15" s="5"/>
      <c r="M15" s="12"/>
      <c r="N15" s="12"/>
      <c r="O15" s="12">
        <v>6</v>
      </c>
      <c r="P15" s="12" t="s">
        <v>64</v>
      </c>
      <c r="Q15" s="12"/>
      <c r="R15" s="12"/>
      <c r="S15" s="5"/>
      <c r="T15" s="12"/>
      <c r="U15" s="12">
        <v>99</v>
      </c>
      <c r="V15" s="12">
        <v>20</v>
      </c>
      <c r="W15" s="12">
        <v>3</v>
      </c>
      <c r="X15" s="12"/>
      <c r="Y15" s="12"/>
      <c r="Z15" s="12"/>
      <c r="AA15" s="12"/>
      <c r="AB15" s="12"/>
    </row>
    <row r="16" spans="1:30" outlineLevel="1" x14ac:dyDescent="0.2">
      <c r="A16" s="11" t="s">
        <v>75</v>
      </c>
      <c r="B16" s="11"/>
      <c r="C16" s="4" t="s">
        <v>76</v>
      </c>
      <c r="D16" s="12" t="s">
        <v>37</v>
      </c>
      <c r="E16" s="12" t="s">
        <v>38</v>
      </c>
      <c r="F16" s="12">
        <v>99</v>
      </c>
      <c r="G16" s="12">
        <v>25</v>
      </c>
      <c r="H16" s="12">
        <v>5</v>
      </c>
      <c r="I16" s="12">
        <v>60</v>
      </c>
      <c r="J16" s="12" t="s">
        <v>68</v>
      </c>
      <c r="K16" s="5" t="s">
        <v>63</v>
      </c>
      <c r="L16" s="5" t="s">
        <v>77</v>
      </c>
      <c r="M16" s="12"/>
      <c r="N16" s="12"/>
      <c r="O16" s="12">
        <v>8</v>
      </c>
      <c r="P16" s="12" t="s">
        <v>64</v>
      </c>
      <c r="Q16" s="12"/>
      <c r="R16" s="12">
        <v>8</v>
      </c>
      <c r="S16" s="5" t="s">
        <v>64</v>
      </c>
      <c r="T16" s="12"/>
      <c r="U16" s="12">
        <v>99</v>
      </c>
      <c r="V16" s="12">
        <v>20</v>
      </c>
      <c r="W16" s="12">
        <v>3</v>
      </c>
      <c r="X16" s="12"/>
      <c r="Y16" s="12"/>
      <c r="Z16" s="12"/>
      <c r="AA16" s="12"/>
      <c r="AB16" s="12"/>
    </row>
    <row r="17" spans="1:28" outlineLevel="1" x14ac:dyDescent="0.2">
      <c r="A17" s="11" t="s">
        <v>78</v>
      </c>
      <c r="B17" s="11"/>
      <c r="D17" s="12" t="s">
        <v>37</v>
      </c>
      <c r="E17" s="12" t="s">
        <v>38</v>
      </c>
      <c r="F17" s="12">
        <v>97</v>
      </c>
      <c r="G17" s="12">
        <v>4</v>
      </c>
      <c r="H17" s="12">
        <v>4</v>
      </c>
      <c r="I17" s="12">
        <v>8</v>
      </c>
      <c r="J17" s="12" t="s">
        <v>57</v>
      </c>
      <c r="K17" s="5" t="s">
        <v>63</v>
      </c>
      <c r="L17" s="5"/>
      <c r="M17" s="12"/>
      <c r="N17" s="12"/>
      <c r="O17" s="12">
        <v>6</v>
      </c>
      <c r="P17" s="12" t="s">
        <v>64</v>
      </c>
      <c r="Q17" s="12"/>
      <c r="R17" s="12"/>
      <c r="S17" s="5"/>
      <c r="T17" s="12"/>
      <c r="U17" s="12">
        <v>99</v>
      </c>
      <c r="V17" s="12">
        <v>20</v>
      </c>
      <c r="W17" s="12">
        <v>2</v>
      </c>
      <c r="X17" s="12" t="s">
        <v>41</v>
      </c>
      <c r="Y17" s="12">
        <v>10</v>
      </c>
      <c r="Z17" s="12"/>
      <c r="AA17" s="12"/>
      <c r="AB17" s="12"/>
    </row>
    <row r="18" spans="1:28" outlineLevel="1" x14ac:dyDescent="0.2">
      <c r="A18" s="11" t="s">
        <v>79</v>
      </c>
      <c r="B18" s="11"/>
      <c r="D18" s="12" t="s">
        <v>37</v>
      </c>
      <c r="E18" s="12" t="s">
        <v>80</v>
      </c>
      <c r="F18" s="12">
        <v>71</v>
      </c>
      <c r="G18" s="12">
        <v>5</v>
      </c>
      <c r="H18" s="12">
        <v>4</v>
      </c>
      <c r="I18" s="12"/>
      <c r="J18" s="12" t="s">
        <v>68</v>
      </c>
      <c r="K18" s="5"/>
      <c r="L18" s="5" t="s">
        <v>81</v>
      </c>
      <c r="M18" s="12"/>
      <c r="N18" s="12"/>
      <c r="O18" s="12">
        <v>6</v>
      </c>
      <c r="P18" s="12" t="s">
        <v>47</v>
      </c>
      <c r="Q18" s="12"/>
      <c r="R18" s="12"/>
      <c r="S18" s="5"/>
      <c r="T18" s="12"/>
      <c r="U18" s="12">
        <v>99</v>
      </c>
      <c r="V18" s="12">
        <v>20</v>
      </c>
      <c r="W18" s="12">
        <v>4</v>
      </c>
      <c r="X18" s="12"/>
      <c r="Y18" s="12"/>
      <c r="Z18" s="12"/>
      <c r="AA18" s="12"/>
      <c r="AB18" s="12"/>
    </row>
    <row r="19" spans="1:28" outlineLevel="1" x14ac:dyDescent="0.2">
      <c r="A19" s="11" t="s">
        <v>82</v>
      </c>
      <c r="B19" s="11"/>
      <c r="D19" s="12" t="s">
        <v>37</v>
      </c>
      <c r="E19" s="12" t="s">
        <v>83</v>
      </c>
      <c r="F19" s="12">
        <v>7</v>
      </c>
      <c r="G19" s="12"/>
      <c r="H19" s="12">
        <v>2</v>
      </c>
      <c r="I19" s="12"/>
      <c r="J19" s="12" t="s">
        <v>84</v>
      </c>
      <c r="K19" s="5" t="s">
        <v>84</v>
      </c>
      <c r="L19" s="5"/>
      <c r="M19" s="12"/>
      <c r="N19" s="12"/>
      <c r="O19" s="12">
        <v>1</v>
      </c>
      <c r="P19" s="12" t="s">
        <v>85</v>
      </c>
      <c r="Q19" s="12"/>
      <c r="R19" s="12"/>
      <c r="S19" s="5"/>
      <c r="T19" s="12"/>
      <c r="U19" s="12">
        <v>99</v>
      </c>
      <c r="V19" s="12">
        <v>20</v>
      </c>
      <c r="W19" s="12">
        <v>2</v>
      </c>
      <c r="X19" s="12"/>
      <c r="Y19" s="12"/>
      <c r="Z19" s="12"/>
      <c r="AA19" s="12"/>
      <c r="AB19" s="12"/>
    </row>
    <row r="20" spans="1:28" outlineLevel="1" x14ac:dyDescent="0.2">
      <c r="A20" s="11" t="s">
        <v>86</v>
      </c>
      <c r="B20" s="11"/>
      <c r="D20" s="12" t="s">
        <v>37</v>
      </c>
      <c r="E20" s="12" t="s">
        <v>49</v>
      </c>
      <c r="F20" s="12">
        <v>97</v>
      </c>
      <c r="G20" s="12">
        <v>1</v>
      </c>
      <c r="H20" s="12">
        <v>3</v>
      </c>
      <c r="I20" s="12">
        <v>15</v>
      </c>
      <c r="J20" s="12" t="s">
        <v>68</v>
      </c>
      <c r="K20" s="5" t="s">
        <v>87</v>
      </c>
      <c r="L20" s="5"/>
      <c r="M20" s="12">
        <v>1</v>
      </c>
      <c r="N20" s="12"/>
      <c r="O20" s="12">
        <v>4</v>
      </c>
      <c r="P20" s="12" t="s">
        <v>47</v>
      </c>
      <c r="Q20" s="12"/>
      <c r="R20" s="12"/>
      <c r="S20" s="5"/>
      <c r="T20" s="12"/>
      <c r="U20" s="12">
        <v>99</v>
      </c>
      <c r="V20" s="12">
        <v>19</v>
      </c>
      <c r="W20" s="12">
        <v>2</v>
      </c>
      <c r="X20" s="12"/>
      <c r="Y20" s="7"/>
      <c r="Z20" s="12"/>
      <c r="AA20" s="12"/>
      <c r="AB20" s="12"/>
    </row>
    <row r="21" spans="1:28" outlineLevel="1" x14ac:dyDescent="0.2">
      <c r="A21" s="11" t="s">
        <v>88</v>
      </c>
      <c r="B21" s="11"/>
      <c r="D21" s="12" t="s">
        <v>37</v>
      </c>
      <c r="E21" s="12" t="s">
        <v>89</v>
      </c>
      <c r="F21" s="12">
        <v>161</v>
      </c>
      <c r="G21" s="12">
        <v>2</v>
      </c>
      <c r="H21" s="12">
        <v>4</v>
      </c>
      <c r="I21" s="12">
        <v>1</v>
      </c>
      <c r="J21" s="12" t="s">
        <v>45</v>
      </c>
      <c r="K21" s="5" t="s">
        <v>90</v>
      </c>
      <c r="L21" s="5"/>
      <c r="M21" s="12"/>
      <c r="N21" s="12"/>
      <c r="O21" s="12">
        <v>1</v>
      </c>
      <c r="P21" s="12" t="s">
        <v>47</v>
      </c>
      <c r="Q21" s="12"/>
      <c r="R21" s="12"/>
      <c r="S21" s="5"/>
      <c r="T21" s="12"/>
      <c r="U21" s="12"/>
      <c r="V21" s="12">
        <v>20</v>
      </c>
      <c r="W21" s="12">
        <v>2</v>
      </c>
      <c r="X21" s="12" t="s">
        <v>91</v>
      </c>
      <c r="Y21" s="12">
        <v>10</v>
      </c>
      <c r="Z21" s="12"/>
      <c r="AA21" s="12"/>
      <c r="AB21" s="12"/>
    </row>
    <row r="22" spans="1:28" outlineLevel="1" x14ac:dyDescent="0.2">
      <c r="A22" s="13" t="s">
        <v>92</v>
      </c>
      <c r="B22" s="13"/>
      <c r="D22" s="12" t="s">
        <v>37</v>
      </c>
      <c r="E22" s="12" t="s">
        <v>93</v>
      </c>
      <c r="F22" s="12">
        <v>70</v>
      </c>
      <c r="G22" s="12">
        <v>4</v>
      </c>
      <c r="H22" s="12">
        <v>5</v>
      </c>
      <c r="I22" s="12">
        <v>10</v>
      </c>
      <c r="J22" s="12" t="s">
        <v>68</v>
      </c>
      <c r="K22" s="5" t="s">
        <v>90</v>
      </c>
      <c r="L22" s="5"/>
      <c r="M22" s="12"/>
      <c r="N22" s="12"/>
      <c r="O22" s="12">
        <v>3</v>
      </c>
      <c r="P22" s="12" t="s">
        <v>47</v>
      </c>
      <c r="Q22" s="12"/>
      <c r="R22" s="12"/>
      <c r="S22" s="5"/>
      <c r="T22" s="12"/>
      <c r="U22" s="12"/>
      <c r="V22" s="12">
        <v>20</v>
      </c>
      <c r="W22" s="12">
        <v>2</v>
      </c>
      <c r="X22" s="12" t="s">
        <v>91</v>
      </c>
      <c r="Y22" s="12">
        <v>10</v>
      </c>
      <c r="Z22" s="12"/>
      <c r="AA22" s="12"/>
      <c r="AB22" s="12"/>
    </row>
    <row r="23" spans="1:28" outlineLevel="1" x14ac:dyDescent="0.2">
      <c r="A23" s="11" t="s">
        <v>94</v>
      </c>
      <c r="B23" s="11"/>
      <c r="D23" s="12" t="s">
        <v>43</v>
      </c>
      <c r="E23" s="12" t="s">
        <v>44</v>
      </c>
      <c r="F23" s="12">
        <v>57</v>
      </c>
      <c r="G23" s="12">
        <v>4</v>
      </c>
      <c r="H23" s="12">
        <v>5</v>
      </c>
      <c r="I23" s="12"/>
      <c r="J23" s="12" t="s">
        <v>45</v>
      </c>
      <c r="K23" s="5"/>
      <c r="L23" s="5" t="s">
        <v>46</v>
      </c>
      <c r="M23" s="12"/>
      <c r="N23" s="12"/>
      <c r="O23" s="12">
        <v>6</v>
      </c>
      <c r="P23" s="12" t="s">
        <v>95</v>
      </c>
      <c r="Q23" s="12"/>
      <c r="R23" s="12">
        <v>6</v>
      </c>
      <c r="S23" s="12" t="s">
        <v>95</v>
      </c>
      <c r="T23" s="12"/>
      <c r="U23" s="12">
        <v>99</v>
      </c>
      <c r="V23" s="12">
        <v>20</v>
      </c>
      <c r="W23" s="12">
        <v>2</v>
      </c>
      <c r="X23" s="12"/>
      <c r="Y23" s="12"/>
      <c r="Z23" s="12"/>
      <c r="AA23" s="12"/>
      <c r="AB23" s="12"/>
    </row>
    <row r="24" spans="1:28" outlineLevel="1" x14ac:dyDescent="0.2">
      <c r="A24" s="11" t="s">
        <v>96</v>
      </c>
      <c r="B24" s="11"/>
      <c r="D24" s="12" t="s">
        <v>66</v>
      </c>
      <c r="E24" s="12" t="s">
        <v>67</v>
      </c>
      <c r="F24" s="12">
        <v>42</v>
      </c>
      <c r="G24" s="12">
        <v>3</v>
      </c>
      <c r="H24" s="12">
        <v>4</v>
      </c>
      <c r="I24" s="12"/>
      <c r="J24" s="12" t="s">
        <v>68</v>
      </c>
      <c r="K24" s="5" t="s">
        <v>90</v>
      </c>
      <c r="L24" s="5"/>
      <c r="M24" s="12"/>
      <c r="N24" s="12"/>
      <c r="O24" s="12">
        <v>6</v>
      </c>
      <c r="P24" s="12" t="s">
        <v>95</v>
      </c>
      <c r="Q24" s="12"/>
      <c r="R24" s="12"/>
      <c r="S24" s="5"/>
      <c r="T24" s="12" t="s">
        <v>97</v>
      </c>
      <c r="U24" s="12">
        <v>99</v>
      </c>
      <c r="V24" s="12">
        <v>20</v>
      </c>
      <c r="W24" s="12">
        <v>2</v>
      </c>
      <c r="X24" s="12" t="s">
        <v>41</v>
      </c>
      <c r="Y24" s="12">
        <v>10</v>
      </c>
      <c r="Z24" s="12"/>
      <c r="AA24" s="12"/>
      <c r="AB24" s="12"/>
    </row>
    <row r="25" spans="1:28" outlineLevel="1" x14ac:dyDescent="0.2">
      <c r="A25" s="11" t="s">
        <v>98</v>
      </c>
      <c r="B25" s="11"/>
      <c r="D25" s="12" t="s">
        <v>66</v>
      </c>
      <c r="E25" s="12" t="s">
        <v>67</v>
      </c>
      <c r="F25" s="12">
        <v>43</v>
      </c>
      <c r="G25" s="12">
        <v>4</v>
      </c>
      <c r="H25" s="12">
        <v>4</v>
      </c>
      <c r="I25" s="12"/>
      <c r="J25" s="12" t="s">
        <v>68</v>
      </c>
      <c r="K25" s="5" t="s">
        <v>90</v>
      </c>
      <c r="L25" s="5"/>
      <c r="M25" s="12"/>
      <c r="N25" s="12"/>
      <c r="O25" s="12">
        <v>6</v>
      </c>
      <c r="P25" s="12" t="s">
        <v>47</v>
      </c>
      <c r="Q25" s="12"/>
      <c r="R25" s="12"/>
      <c r="S25" s="5"/>
      <c r="T25" s="12"/>
      <c r="U25" s="12">
        <v>99</v>
      </c>
      <c r="V25" s="12">
        <v>20</v>
      </c>
      <c r="W25" s="12">
        <v>2</v>
      </c>
      <c r="X25" s="12" t="s">
        <v>41</v>
      </c>
      <c r="Y25" s="12">
        <v>10</v>
      </c>
      <c r="Z25" s="12"/>
      <c r="AA25" s="12"/>
      <c r="AB25" s="12"/>
    </row>
    <row r="26" spans="1:28" outlineLevel="1" x14ac:dyDescent="0.2">
      <c r="A26" s="11" t="s">
        <v>99</v>
      </c>
      <c r="B26" s="11"/>
      <c r="C26" s="4" t="s">
        <v>100</v>
      </c>
      <c r="D26" s="12" t="s">
        <v>37</v>
      </c>
      <c r="E26" s="12" t="s">
        <v>80</v>
      </c>
      <c r="F26" s="12">
        <v>71</v>
      </c>
      <c r="G26" s="12">
        <v>2</v>
      </c>
      <c r="H26" s="12">
        <v>4</v>
      </c>
      <c r="I26" s="12"/>
      <c r="J26" s="12" t="s">
        <v>68</v>
      </c>
      <c r="K26" s="5" t="s">
        <v>90</v>
      </c>
      <c r="L26" s="5"/>
      <c r="M26" s="12"/>
      <c r="N26" s="12"/>
      <c r="O26" s="12">
        <v>4</v>
      </c>
      <c r="P26" s="12" t="s">
        <v>95</v>
      </c>
      <c r="Q26" s="12"/>
      <c r="R26" s="12"/>
      <c r="S26" s="5"/>
      <c r="T26" s="12"/>
      <c r="U26" s="12">
        <v>99</v>
      </c>
      <c r="V26" s="12">
        <v>20</v>
      </c>
      <c r="W26" s="12">
        <v>2</v>
      </c>
      <c r="X26" s="12" t="s">
        <v>41</v>
      </c>
      <c r="Y26" s="12">
        <v>10</v>
      </c>
      <c r="Z26" s="12"/>
      <c r="AA26" s="12"/>
      <c r="AB26" s="12"/>
    </row>
    <row r="27" spans="1:28" outlineLevel="1" x14ac:dyDescent="0.2">
      <c r="A27" s="11" t="s">
        <v>101</v>
      </c>
      <c r="B27" s="11"/>
      <c r="C27" s="4" t="s">
        <v>102</v>
      </c>
      <c r="D27" s="12" t="s">
        <v>37</v>
      </c>
      <c r="E27" s="12" t="s">
        <v>56</v>
      </c>
      <c r="F27" s="12"/>
      <c r="G27" s="12">
        <v>1</v>
      </c>
      <c r="H27" s="12">
        <v>3</v>
      </c>
      <c r="I27" s="12">
        <v>0.2</v>
      </c>
      <c r="J27" s="12" t="s">
        <v>45</v>
      </c>
      <c r="K27" s="5" t="s">
        <v>61</v>
      </c>
      <c r="L27" s="5"/>
      <c r="M27" s="12"/>
      <c r="N27" s="12"/>
      <c r="O27" s="12">
        <v>4</v>
      </c>
      <c r="P27" s="12" t="s">
        <v>47</v>
      </c>
      <c r="Q27" s="12"/>
      <c r="R27" s="12"/>
      <c r="S27" s="5"/>
      <c r="T27" s="12"/>
      <c r="U27" s="12">
        <v>99</v>
      </c>
      <c r="V27" s="12">
        <v>19</v>
      </c>
      <c r="W27" s="12">
        <v>2</v>
      </c>
      <c r="X27" s="12"/>
      <c r="Y27" s="12"/>
      <c r="Z27" s="12">
        <v>-4</v>
      </c>
      <c r="AA27" s="12"/>
      <c r="AB27" s="12">
        <v>1</v>
      </c>
    </row>
    <row r="28" spans="1:28" outlineLevel="1" x14ac:dyDescent="0.2">
      <c r="A28" s="11" t="s">
        <v>103</v>
      </c>
      <c r="B28" s="11"/>
      <c r="C28" s="4" t="s">
        <v>102</v>
      </c>
      <c r="D28" s="12" t="s">
        <v>37</v>
      </c>
      <c r="E28" s="12" t="s">
        <v>56</v>
      </c>
      <c r="F28" s="12"/>
      <c r="G28" s="12">
        <v>1</v>
      </c>
      <c r="H28" s="12">
        <v>3</v>
      </c>
      <c r="I28" s="12">
        <v>0.1</v>
      </c>
      <c r="J28" s="12" t="s">
        <v>45</v>
      </c>
      <c r="K28" s="5" t="s">
        <v>61</v>
      </c>
      <c r="L28" s="5"/>
      <c r="M28" s="12"/>
      <c r="N28" s="12"/>
      <c r="O28" s="12">
        <v>4</v>
      </c>
      <c r="P28" s="12" t="s">
        <v>47</v>
      </c>
      <c r="Q28" s="12"/>
      <c r="R28" s="12"/>
      <c r="S28" s="5"/>
      <c r="T28" s="12"/>
      <c r="U28" s="12">
        <v>99</v>
      </c>
      <c r="V28" s="12">
        <v>19</v>
      </c>
      <c r="W28" s="12">
        <v>2</v>
      </c>
      <c r="X28" s="12"/>
      <c r="Y28" s="12"/>
      <c r="Z28" s="12">
        <v>-4</v>
      </c>
      <c r="AA28" s="12"/>
      <c r="AB28" s="12">
        <v>1</v>
      </c>
    </row>
    <row r="29" spans="1:28" outlineLevel="1" x14ac:dyDescent="0.2">
      <c r="A29" s="11" t="s">
        <v>104</v>
      </c>
      <c r="B29" s="11"/>
      <c r="D29" s="12" t="s">
        <v>66</v>
      </c>
      <c r="E29" s="12" t="s">
        <v>67</v>
      </c>
      <c r="F29" s="12">
        <v>43</v>
      </c>
      <c r="G29" s="12">
        <v>2</v>
      </c>
      <c r="H29" s="12">
        <v>4</v>
      </c>
      <c r="I29" s="12"/>
      <c r="J29" s="12" t="s">
        <v>68</v>
      </c>
      <c r="K29" s="5" t="s">
        <v>90</v>
      </c>
      <c r="L29" s="5"/>
      <c r="M29" s="12"/>
      <c r="N29" s="12"/>
      <c r="O29" s="12">
        <v>4</v>
      </c>
      <c r="P29" s="12" t="s">
        <v>95</v>
      </c>
      <c r="Q29" s="12"/>
      <c r="R29" s="12"/>
      <c r="S29" s="5"/>
      <c r="T29" s="12" t="s">
        <v>97</v>
      </c>
      <c r="U29" s="12">
        <v>99</v>
      </c>
      <c r="V29" s="12">
        <v>20</v>
      </c>
      <c r="W29" s="12">
        <v>2</v>
      </c>
      <c r="X29" s="12" t="s">
        <v>41</v>
      </c>
      <c r="Y29" s="12">
        <v>20</v>
      </c>
      <c r="Z29" s="12"/>
      <c r="AA29" s="12"/>
      <c r="AB29" s="12"/>
    </row>
    <row r="30" spans="1:28" outlineLevel="1" x14ac:dyDescent="0.2">
      <c r="A30" s="11" t="s">
        <v>105</v>
      </c>
      <c r="B30" s="11"/>
      <c r="D30" s="12" t="s">
        <v>37</v>
      </c>
      <c r="E30" s="12" t="s">
        <v>80</v>
      </c>
      <c r="F30" s="12">
        <v>16</v>
      </c>
      <c r="G30" s="12">
        <v>1</v>
      </c>
      <c r="H30" s="12">
        <v>3</v>
      </c>
      <c r="I30" s="12">
        <v>2</v>
      </c>
      <c r="J30" s="12" t="s">
        <v>45</v>
      </c>
      <c r="K30" s="5" t="s">
        <v>61</v>
      </c>
      <c r="L30" s="5"/>
      <c r="M30" s="12"/>
      <c r="N30" s="12"/>
      <c r="O30" s="12">
        <v>6</v>
      </c>
      <c r="P30" s="12" t="s">
        <v>106</v>
      </c>
      <c r="Q30" s="12"/>
      <c r="R30" s="12"/>
      <c r="S30" s="5"/>
      <c r="T30" s="12"/>
      <c r="U30" s="12">
        <v>99</v>
      </c>
      <c r="V30" s="12">
        <v>20</v>
      </c>
      <c r="W30" s="12">
        <v>2</v>
      </c>
      <c r="X30" s="12" t="s">
        <v>41</v>
      </c>
      <c r="Y30" s="12"/>
      <c r="Z30" s="12">
        <v>-4</v>
      </c>
      <c r="AA30" s="12"/>
      <c r="AB30" s="12"/>
    </row>
    <row r="31" spans="1:28" outlineLevel="1" x14ac:dyDescent="0.2">
      <c r="A31" s="11" t="s">
        <v>107</v>
      </c>
      <c r="B31" s="11"/>
      <c r="C31" s="4" t="s">
        <v>108</v>
      </c>
      <c r="D31" s="12" t="s">
        <v>37</v>
      </c>
      <c r="E31" s="12" t="s">
        <v>38</v>
      </c>
      <c r="F31" s="12">
        <v>101</v>
      </c>
      <c r="G31" s="12">
        <v>3</v>
      </c>
      <c r="H31" s="12">
        <v>5</v>
      </c>
      <c r="I31" s="12">
        <v>100</v>
      </c>
      <c r="J31" s="12" t="s">
        <v>57</v>
      </c>
      <c r="K31" s="5" t="s">
        <v>109</v>
      </c>
      <c r="L31" s="5"/>
      <c r="M31" s="12"/>
      <c r="N31" s="12"/>
      <c r="O31" s="12">
        <v>8</v>
      </c>
      <c r="P31" s="12" t="s">
        <v>47</v>
      </c>
      <c r="Q31" s="12"/>
      <c r="R31" s="12"/>
      <c r="S31" s="5"/>
      <c r="T31" s="12"/>
      <c r="U31" s="12"/>
      <c r="V31" s="12">
        <v>20</v>
      </c>
      <c r="W31" s="12">
        <v>3</v>
      </c>
      <c r="X31" s="12" t="s">
        <v>91</v>
      </c>
      <c r="Y31" s="12">
        <v>110</v>
      </c>
      <c r="Z31" s="12"/>
      <c r="AA31" s="12"/>
      <c r="AB31" s="12"/>
    </row>
    <row r="32" spans="1:28" outlineLevel="1" x14ac:dyDescent="0.2">
      <c r="A32" s="11" t="s">
        <v>110</v>
      </c>
      <c r="B32" s="11"/>
      <c r="C32" s="4" t="s">
        <v>111</v>
      </c>
      <c r="D32" s="12" t="s">
        <v>37</v>
      </c>
      <c r="E32" s="12" t="s">
        <v>38</v>
      </c>
      <c r="F32" s="12">
        <v>102</v>
      </c>
      <c r="G32" s="12">
        <v>2</v>
      </c>
      <c r="H32" s="12">
        <v>4</v>
      </c>
      <c r="I32" s="12">
        <v>75</v>
      </c>
      <c r="J32" s="12" t="s">
        <v>57</v>
      </c>
      <c r="K32" s="5" t="s">
        <v>109</v>
      </c>
      <c r="L32" s="5"/>
      <c r="M32" s="12"/>
      <c r="N32" s="12"/>
      <c r="O32" s="12">
        <v>6</v>
      </c>
      <c r="P32" s="12" t="s">
        <v>47</v>
      </c>
      <c r="Q32" s="12"/>
      <c r="R32" s="12"/>
      <c r="S32" s="5"/>
      <c r="T32" s="12"/>
      <c r="U32" s="12"/>
      <c r="V32" s="12">
        <v>20</v>
      </c>
      <c r="W32" s="12">
        <v>3</v>
      </c>
      <c r="X32" s="12" t="s">
        <v>91</v>
      </c>
      <c r="Y32" s="12">
        <v>70</v>
      </c>
      <c r="Z32" s="12"/>
      <c r="AA32" s="12"/>
      <c r="AB32" s="12"/>
    </row>
    <row r="33" spans="1:28" outlineLevel="1" x14ac:dyDescent="0.2">
      <c r="A33" s="11" t="s">
        <v>112</v>
      </c>
      <c r="B33" s="11"/>
      <c r="C33" s="4" t="s">
        <v>113</v>
      </c>
      <c r="D33" s="12" t="s">
        <v>37</v>
      </c>
      <c r="E33" s="12" t="s">
        <v>38</v>
      </c>
      <c r="F33" s="12">
        <v>101</v>
      </c>
      <c r="G33" s="12">
        <v>3</v>
      </c>
      <c r="H33" s="12">
        <v>5</v>
      </c>
      <c r="I33" s="12">
        <v>75</v>
      </c>
      <c r="J33" s="12" t="s">
        <v>57</v>
      </c>
      <c r="K33" s="5" t="s">
        <v>109</v>
      </c>
      <c r="L33" s="5"/>
      <c r="M33" s="12"/>
      <c r="N33" s="12"/>
      <c r="O33" s="12">
        <v>8</v>
      </c>
      <c r="P33" s="12" t="s">
        <v>47</v>
      </c>
      <c r="Q33" s="12"/>
      <c r="R33" s="12"/>
      <c r="S33" s="5"/>
      <c r="T33" s="12"/>
      <c r="U33" s="12"/>
      <c r="V33" s="12">
        <v>20</v>
      </c>
      <c r="W33" s="12">
        <v>3</v>
      </c>
      <c r="X33" s="12" t="s">
        <v>91</v>
      </c>
      <c r="Y33" s="12">
        <v>100</v>
      </c>
      <c r="Z33" s="12"/>
      <c r="AA33" s="12"/>
      <c r="AB33" s="12"/>
    </row>
    <row r="34" spans="1:28" outlineLevel="1" x14ac:dyDescent="0.2">
      <c r="A34" s="11" t="s">
        <v>114</v>
      </c>
      <c r="B34" s="11"/>
      <c r="C34" s="4" t="s">
        <v>108</v>
      </c>
      <c r="D34" s="12" t="s">
        <v>37</v>
      </c>
      <c r="E34" s="12" t="s">
        <v>38</v>
      </c>
      <c r="F34" s="12">
        <v>113</v>
      </c>
      <c r="G34" s="12">
        <v>3</v>
      </c>
      <c r="H34" s="12">
        <v>5</v>
      </c>
      <c r="I34" s="12">
        <v>200</v>
      </c>
      <c r="J34" s="12" t="s">
        <v>57</v>
      </c>
      <c r="K34" s="5" t="s">
        <v>109</v>
      </c>
      <c r="L34" s="5"/>
      <c r="M34" s="12"/>
      <c r="N34" s="12"/>
      <c r="O34" s="12">
        <v>8</v>
      </c>
      <c r="P34" s="12" t="s">
        <v>47</v>
      </c>
      <c r="Q34" s="12"/>
      <c r="R34" s="12"/>
      <c r="S34" s="5"/>
      <c r="T34" s="12"/>
      <c r="U34" s="12">
        <v>1</v>
      </c>
      <c r="V34" s="12">
        <v>20</v>
      </c>
      <c r="W34" s="12">
        <v>3</v>
      </c>
      <c r="X34" s="12" t="s">
        <v>91</v>
      </c>
      <c r="Y34" s="12">
        <v>110</v>
      </c>
      <c r="Z34" s="12"/>
      <c r="AA34" s="12"/>
      <c r="AB34" s="12"/>
    </row>
    <row r="35" spans="1:28" outlineLevel="1" x14ac:dyDescent="0.2">
      <c r="A35" s="11" t="s">
        <v>115</v>
      </c>
      <c r="B35" s="11"/>
      <c r="C35" s="4" t="s">
        <v>108</v>
      </c>
      <c r="D35" s="12" t="s">
        <v>37</v>
      </c>
      <c r="E35" s="12" t="s">
        <v>38</v>
      </c>
      <c r="F35" s="12">
        <v>113</v>
      </c>
      <c r="G35" s="12">
        <v>3</v>
      </c>
      <c r="H35" s="12">
        <v>5</v>
      </c>
      <c r="I35" s="12">
        <v>300</v>
      </c>
      <c r="J35" s="12" t="s">
        <v>57</v>
      </c>
      <c r="K35" s="5" t="s">
        <v>109</v>
      </c>
      <c r="L35" s="5"/>
      <c r="M35" s="12"/>
      <c r="N35" s="12"/>
      <c r="O35" s="12">
        <v>8</v>
      </c>
      <c r="P35" s="12" t="s">
        <v>47</v>
      </c>
      <c r="Q35" s="12"/>
      <c r="R35" s="12"/>
      <c r="S35" s="5"/>
      <c r="T35" s="12"/>
      <c r="U35" s="12">
        <v>2</v>
      </c>
      <c r="V35" s="12">
        <v>20</v>
      </c>
      <c r="W35" s="12">
        <v>3</v>
      </c>
      <c r="X35" s="12" t="s">
        <v>91</v>
      </c>
      <c r="Y35" s="12">
        <v>110</v>
      </c>
      <c r="Z35" s="12"/>
      <c r="AA35" s="12"/>
      <c r="AB35" s="12"/>
    </row>
    <row r="36" spans="1:28" outlineLevel="1" x14ac:dyDescent="0.2">
      <c r="A36" s="11" t="s">
        <v>116</v>
      </c>
      <c r="B36" s="11"/>
      <c r="C36" s="4" t="s">
        <v>108</v>
      </c>
      <c r="D36" s="12" t="s">
        <v>37</v>
      </c>
      <c r="E36" s="12" t="s">
        <v>38</v>
      </c>
      <c r="F36" s="12">
        <v>113</v>
      </c>
      <c r="G36" s="12">
        <v>3</v>
      </c>
      <c r="H36" s="12">
        <v>5</v>
      </c>
      <c r="I36" s="12">
        <v>400</v>
      </c>
      <c r="J36" s="12" t="s">
        <v>57</v>
      </c>
      <c r="K36" s="5" t="s">
        <v>109</v>
      </c>
      <c r="L36" s="5"/>
      <c r="M36" s="12"/>
      <c r="N36" s="12"/>
      <c r="O36" s="12">
        <v>8</v>
      </c>
      <c r="P36" s="12" t="s">
        <v>47</v>
      </c>
      <c r="Q36" s="12"/>
      <c r="R36" s="12"/>
      <c r="S36" s="5"/>
      <c r="T36" s="12"/>
      <c r="U36" s="12">
        <v>3</v>
      </c>
      <c r="V36" s="12">
        <v>20</v>
      </c>
      <c r="W36" s="12">
        <v>3</v>
      </c>
      <c r="X36" s="12" t="s">
        <v>91</v>
      </c>
      <c r="Y36" s="12">
        <v>110</v>
      </c>
      <c r="Z36" s="12"/>
      <c r="AA36" s="12"/>
      <c r="AB36" s="12"/>
    </row>
    <row r="37" spans="1:28" outlineLevel="1" x14ac:dyDescent="0.2">
      <c r="A37" s="11" t="s">
        <v>117</v>
      </c>
      <c r="B37" s="11"/>
      <c r="C37" s="4" t="s">
        <v>108</v>
      </c>
      <c r="D37" s="12" t="s">
        <v>37</v>
      </c>
      <c r="E37" s="12" t="s">
        <v>38</v>
      </c>
      <c r="F37" s="12">
        <v>113</v>
      </c>
      <c r="G37" s="12">
        <v>3</v>
      </c>
      <c r="H37" s="12">
        <v>5</v>
      </c>
      <c r="I37" s="12">
        <v>500</v>
      </c>
      <c r="J37" s="12" t="s">
        <v>57</v>
      </c>
      <c r="K37" s="5" t="s">
        <v>109</v>
      </c>
      <c r="L37" s="5"/>
      <c r="M37" s="12"/>
      <c r="N37" s="12"/>
      <c r="O37" s="12">
        <v>8</v>
      </c>
      <c r="P37" s="12" t="s">
        <v>47</v>
      </c>
      <c r="Q37" s="12"/>
      <c r="R37" s="12"/>
      <c r="S37" s="5"/>
      <c r="T37" s="12"/>
      <c r="U37" s="12">
        <v>4</v>
      </c>
      <c r="V37" s="12">
        <v>20</v>
      </c>
      <c r="W37" s="12">
        <v>3</v>
      </c>
      <c r="X37" s="12" t="s">
        <v>91</v>
      </c>
      <c r="Y37" s="12">
        <v>110</v>
      </c>
      <c r="Z37" s="12"/>
      <c r="AA37" s="12"/>
      <c r="AB37" s="12"/>
    </row>
    <row r="38" spans="1:28" outlineLevel="1" x14ac:dyDescent="0.2">
      <c r="A38" s="11" t="s">
        <v>118</v>
      </c>
      <c r="B38" s="11"/>
      <c r="C38" s="4" t="s">
        <v>111</v>
      </c>
      <c r="D38" s="12" t="s">
        <v>37</v>
      </c>
      <c r="E38" s="12" t="s">
        <v>38</v>
      </c>
      <c r="F38" s="12">
        <v>113</v>
      </c>
      <c r="G38" s="12">
        <v>2</v>
      </c>
      <c r="H38" s="12">
        <v>4</v>
      </c>
      <c r="I38" s="12">
        <v>150</v>
      </c>
      <c r="J38" s="12" t="s">
        <v>57</v>
      </c>
      <c r="K38" s="5" t="s">
        <v>109</v>
      </c>
      <c r="L38" s="5"/>
      <c r="M38" s="12"/>
      <c r="N38" s="12"/>
      <c r="O38" s="12">
        <v>6</v>
      </c>
      <c r="P38" s="12" t="s">
        <v>47</v>
      </c>
      <c r="Q38" s="12"/>
      <c r="R38" s="12"/>
      <c r="S38" s="5"/>
      <c r="T38" s="12"/>
      <c r="U38" s="12">
        <v>1</v>
      </c>
      <c r="V38" s="12">
        <v>20</v>
      </c>
      <c r="W38" s="12">
        <v>3</v>
      </c>
      <c r="X38" s="12" t="s">
        <v>91</v>
      </c>
      <c r="Y38" s="12">
        <v>70</v>
      </c>
      <c r="Z38" s="12"/>
      <c r="AA38" s="12"/>
      <c r="AB38" s="12"/>
    </row>
    <row r="39" spans="1:28" outlineLevel="1" x14ac:dyDescent="0.2">
      <c r="A39" s="11" t="s">
        <v>119</v>
      </c>
      <c r="B39" s="11"/>
      <c r="C39" s="4" t="s">
        <v>111</v>
      </c>
      <c r="D39" s="12" t="s">
        <v>37</v>
      </c>
      <c r="E39" s="12" t="s">
        <v>38</v>
      </c>
      <c r="F39" s="12">
        <v>113</v>
      </c>
      <c r="G39" s="12">
        <v>2</v>
      </c>
      <c r="H39" s="12">
        <v>4</v>
      </c>
      <c r="I39" s="12">
        <v>225</v>
      </c>
      <c r="J39" s="12" t="s">
        <v>57</v>
      </c>
      <c r="K39" s="5" t="s">
        <v>109</v>
      </c>
      <c r="L39" s="5"/>
      <c r="M39" s="12"/>
      <c r="N39" s="12"/>
      <c r="O39" s="12">
        <v>6</v>
      </c>
      <c r="P39" s="12" t="s">
        <v>47</v>
      </c>
      <c r="Q39" s="12"/>
      <c r="R39" s="12"/>
      <c r="S39" s="5"/>
      <c r="T39" s="12"/>
      <c r="U39" s="12">
        <v>2</v>
      </c>
      <c r="V39" s="12">
        <v>20</v>
      </c>
      <c r="W39" s="12">
        <v>3</v>
      </c>
      <c r="X39" s="12" t="s">
        <v>91</v>
      </c>
      <c r="Y39" s="12">
        <v>70</v>
      </c>
      <c r="Z39" s="12"/>
      <c r="AA39" s="12"/>
      <c r="AB39" s="12"/>
    </row>
    <row r="40" spans="1:28" outlineLevel="1" x14ac:dyDescent="0.2">
      <c r="A40" s="11" t="s">
        <v>120</v>
      </c>
      <c r="B40" s="11"/>
      <c r="C40" s="4" t="s">
        <v>121</v>
      </c>
      <c r="D40" s="12" t="s">
        <v>37</v>
      </c>
      <c r="E40" s="12" t="s">
        <v>38</v>
      </c>
      <c r="F40" s="12">
        <v>102</v>
      </c>
      <c r="G40" s="12">
        <v>2</v>
      </c>
      <c r="H40" s="12">
        <v>4</v>
      </c>
      <c r="I40" s="12">
        <v>30</v>
      </c>
      <c r="J40" s="12" t="s">
        <v>57</v>
      </c>
      <c r="K40" s="5" t="s">
        <v>109</v>
      </c>
      <c r="L40" s="5"/>
      <c r="M40" s="12"/>
      <c r="N40" s="12"/>
      <c r="O40" s="12">
        <v>6</v>
      </c>
      <c r="P40" s="12" t="s">
        <v>47</v>
      </c>
      <c r="Q40" s="12"/>
      <c r="R40" s="12"/>
      <c r="S40" s="5"/>
      <c r="T40" s="12"/>
      <c r="U40" s="12"/>
      <c r="V40" s="12">
        <v>20</v>
      </c>
      <c r="W40" s="12">
        <v>3</v>
      </c>
      <c r="X40" s="12" t="s">
        <v>91</v>
      </c>
      <c r="Y40" s="12">
        <v>60</v>
      </c>
      <c r="Z40" s="12"/>
      <c r="AA40" s="12"/>
      <c r="AB40" s="12"/>
    </row>
    <row r="41" spans="1:28" outlineLevel="1" x14ac:dyDescent="0.2">
      <c r="A41" s="13" t="s">
        <v>122</v>
      </c>
      <c r="B41" s="13"/>
      <c r="D41" s="12" t="s">
        <v>37</v>
      </c>
      <c r="E41" s="12" t="s">
        <v>93</v>
      </c>
      <c r="F41" s="12">
        <v>70</v>
      </c>
      <c r="G41" s="12">
        <v>5</v>
      </c>
      <c r="H41" s="12">
        <v>5</v>
      </c>
      <c r="I41" s="12">
        <v>5</v>
      </c>
      <c r="J41" s="12" t="s">
        <v>68</v>
      </c>
      <c r="K41" s="5" t="s">
        <v>123</v>
      </c>
      <c r="L41" s="5"/>
      <c r="M41" s="12"/>
      <c r="N41" s="12"/>
      <c r="O41" s="12">
        <v>6</v>
      </c>
      <c r="P41" s="12" t="s">
        <v>95</v>
      </c>
      <c r="Q41" s="12"/>
      <c r="R41" s="12">
        <v>6</v>
      </c>
      <c r="S41" s="12" t="s">
        <v>95</v>
      </c>
      <c r="T41" s="12"/>
      <c r="U41" s="12">
        <v>99</v>
      </c>
      <c r="V41" s="12">
        <v>20</v>
      </c>
      <c r="W41" s="12">
        <v>2</v>
      </c>
      <c r="X41" s="12"/>
      <c r="Y41" s="12"/>
      <c r="Z41" s="12"/>
      <c r="AA41" s="12"/>
      <c r="AB41" s="12">
        <v>1</v>
      </c>
    </row>
    <row r="42" spans="1:28" outlineLevel="1" x14ac:dyDescent="0.2">
      <c r="A42" s="11" t="s">
        <v>124</v>
      </c>
      <c r="B42" s="11"/>
      <c r="C42" s="4" t="s">
        <v>125</v>
      </c>
      <c r="D42" s="12" t="s">
        <v>37</v>
      </c>
      <c r="E42" s="12" t="s">
        <v>38</v>
      </c>
      <c r="F42" s="12">
        <v>99</v>
      </c>
      <c r="G42" s="12">
        <v>15</v>
      </c>
      <c r="H42" s="12">
        <v>5</v>
      </c>
      <c r="I42" s="12">
        <v>25</v>
      </c>
      <c r="J42" s="12" t="s">
        <v>68</v>
      </c>
      <c r="K42" s="5" t="s">
        <v>123</v>
      </c>
      <c r="L42" s="5"/>
      <c r="M42" s="12"/>
      <c r="N42" s="12">
        <v>2</v>
      </c>
      <c r="O42" s="12">
        <v>4</v>
      </c>
      <c r="P42" s="12" t="s">
        <v>47</v>
      </c>
      <c r="Q42" s="12"/>
      <c r="R42" s="12"/>
      <c r="S42" s="5"/>
      <c r="T42" s="12"/>
      <c r="U42" s="12">
        <v>99</v>
      </c>
      <c r="V42" s="12">
        <v>20</v>
      </c>
      <c r="W42" s="12">
        <v>2</v>
      </c>
      <c r="X42" s="12"/>
      <c r="Y42" s="12"/>
      <c r="Z42" s="12"/>
      <c r="AA42" s="12"/>
      <c r="AB42" s="12">
        <v>1</v>
      </c>
    </row>
    <row r="43" spans="1:28" outlineLevel="1" x14ac:dyDescent="0.2">
      <c r="A43" s="11" t="s">
        <v>126</v>
      </c>
      <c r="B43" s="11"/>
      <c r="D43" s="12" t="s">
        <v>37</v>
      </c>
      <c r="E43" s="12" t="s">
        <v>80</v>
      </c>
      <c r="F43" s="12">
        <v>71</v>
      </c>
      <c r="G43" s="12">
        <v>4</v>
      </c>
      <c r="H43" s="12">
        <v>5</v>
      </c>
      <c r="I43" s="12"/>
      <c r="J43" s="12" t="s">
        <v>68</v>
      </c>
      <c r="K43" s="5" t="s">
        <v>123</v>
      </c>
      <c r="L43" s="5"/>
      <c r="M43" s="12"/>
      <c r="N43" s="12"/>
      <c r="O43" s="12">
        <v>4</v>
      </c>
      <c r="P43" s="12" t="s">
        <v>47</v>
      </c>
      <c r="Q43" s="12"/>
      <c r="R43" s="12"/>
      <c r="S43" s="5"/>
      <c r="T43" s="12"/>
      <c r="U43" s="12">
        <v>99</v>
      </c>
      <c r="V43" s="12">
        <v>19</v>
      </c>
      <c r="W43" s="12">
        <v>2</v>
      </c>
      <c r="X43" s="12"/>
      <c r="Y43" s="12"/>
      <c r="Z43" s="12"/>
      <c r="AA43" s="12"/>
      <c r="AB43" s="12"/>
    </row>
    <row r="44" spans="1:28" outlineLevel="1" x14ac:dyDescent="0.2">
      <c r="A44" s="11" t="s">
        <v>127</v>
      </c>
      <c r="B44" s="11"/>
      <c r="D44" s="12" t="s">
        <v>37</v>
      </c>
      <c r="E44" s="12" t="s">
        <v>49</v>
      </c>
      <c r="F44" s="12">
        <v>97</v>
      </c>
      <c r="G44" s="12">
        <v>2</v>
      </c>
      <c r="H44" s="12">
        <v>4</v>
      </c>
      <c r="I44" s="12">
        <v>15</v>
      </c>
      <c r="J44" s="12" t="s">
        <v>68</v>
      </c>
      <c r="K44" s="5" t="s">
        <v>90</v>
      </c>
      <c r="L44" s="5"/>
      <c r="M44" s="12"/>
      <c r="N44" s="12"/>
      <c r="O44" s="12">
        <v>4</v>
      </c>
      <c r="P44" s="12" t="s">
        <v>64</v>
      </c>
      <c r="Q44" s="12"/>
      <c r="R44" s="12"/>
      <c r="S44" s="5"/>
      <c r="T44" s="12"/>
      <c r="U44" s="12">
        <v>99</v>
      </c>
      <c r="V44" s="12">
        <v>20</v>
      </c>
      <c r="W44" s="12">
        <v>3</v>
      </c>
      <c r="X44" s="12" t="s">
        <v>41</v>
      </c>
      <c r="Y44" s="12">
        <v>30</v>
      </c>
      <c r="Z44" s="12"/>
      <c r="AA44" s="12"/>
      <c r="AB44" s="12"/>
    </row>
    <row r="45" spans="1:28" outlineLevel="1" x14ac:dyDescent="0.2">
      <c r="A45" s="11" t="s">
        <v>128</v>
      </c>
      <c r="B45" s="11"/>
      <c r="D45" s="12" t="s">
        <v>66</v>
      </c>
      <c r="E45" s="12" t="s">
        <v>67</v>
      </c>
      <c r="F45" s="12">
        <v>44</v>
      </c>
      <c r="G45" s="12">
        <v>0.5</v>
      </c>
      <c r="H45" s="12">
        <v>4</v>
      </c>
      <c r="I45" s="12"/>
      <c r="J45" s="12" t="s">
        <v>68</v>
      </c>
      <c r="K45" s="5"/>
      <c r="L45" s="5" t="s">
        <v>46</v>
      </c>
      <c r="M45" s="12"/>
      <c r="N45" s="12"/>
      <c r="O45" s="12">
        <v>6</v>
      </c>
      <c r="P45" s="12" t="s">
        <v>64</v>
      </c>
      <c r="Q45" s="12"/>
      <c r="R45" s="12"/>
      <c r="S45" s="5"/>
      <c r="T45" s="12"/>
      <c r="U45" s="12">
        <v>99</v>
      </c>
      <c r="V45" s="12">
        <v>20</v>
      </c>
      <c r="W45" s="12">
        <v>2</v>
      </c>
      <c r="X45" s="12" t="s">
        <v>41</v>
      </c>
      <c r="Y45" s="12">
        <v>20</v>
      </c>
      <c r="Z45" s="12"/>
      <c r="AA45" s="12"/>
      <c r="AB45" s="12"/>
    </row>
    <row r="46" spans="1:28" outlineLevel="1" x14ac:dyDescent="0.2">
      <c r="A46" s="13" t="s">
        <v>129</v>
      </c>
      <c r="B46" s="13"/>
      <c r="D46" s="12" t="s">
        <v>37</v>
      </c>
      <c r="E46" s="12" t="s">
        <v>93</v>
      </c>
      <c r="F46" s="12">
        <v>71</v>
      </c>
      <c r="G46" s="12">
        <v>6</v>
      </c>
      <c r="H46" s="12">
        <v>5</v>
      </c>
      <c r="I46" s="12">
        <v>8</v>
      </c>
      <c r="J46" s="12" t="s">
        <v>68</v>
      </c>
      <c r="K46" s="5"/>
      <c r="L46" s="5" t="s">
        <v>46</v>
      </c>
      <c r="M46" s="12"/>
      <c r="N46" s="12"/>
      <c r="O46" s="12">
        <v>6</v>
      </c>
      <c r="P46" s="12" t="s">
        <v>47</v>
      </c>
      <c r="Q46" s="12"/>
      <c r="R46" s="12">
        <v>4</v>
      </c>
      <c r="S46" s="5" t="s">
        <v>95</v>
      </c>
      <c r="T46" s="12"/>
      <c r="U46" s="12">
        <v>99</v>
      </c>
      <c r="V46" s="12">
        <v>20</v>
      </c>
      <c r="W46" s="12">
        <v>2</v>
      </c>
      <c r="X46" s="12"/>
      <c r="Y46" s="12"/>
      <c r="Z46" s="12"/>
      <c r="AA46" s="12"/>
      <c r="AB46" s="12"/>
    </row>
    <row r="47" spans="1:28" outlineLevel="1" x14ac:dyDescent="0.2">
      <c r="A47" s="11" t="s">
        <v>130</v>
      </c>
      <c r="B47" s="11"/>
      <c r="D47" s="12" t="s">
        <v>37</v>
      </c>
      <c r="E47" s="12" t="s">
        <v>49</v>
      </c>
      <c r="F47" s="12">
        <v>97</v>
      </c>
      <c r="G47" s="12">
        <v>2</v>
      </c>
      <c r="H47" s="12">
        <v>3</v>
      </c>
      <c r="I47" s="12">
        <v>30</v>
      </c>
      <c r="J47" s="12" t="s">
        <v>68</v>
      </c>
      <c r="K47" s="5" t="s">
        <v>90</v>
      </c>
      <c r="L47" s="5"/>
      <c r="M47" s="12"/>
      <c r="N47" s="12"/>
      <c r="O47" s="12">
        <v>4</v>
      </c>
      <c r="P47" s="12" t="s">
        <v>47</v>
      </c>
      <c r="Q47" s="12"/>
      <c r="R47" s="12"/>
      <c r="S47" s="5"/>
      <c r="T47" s="12"/>
      <c r="U47" s="12">
        <v>99</v>
      </c>
      <c r="V47" s="12">
        <v>19</v>
      </c>
      <c r="W47" s="12">
        <v>2</v>
      </c>
      <c r="X47" s="12"/>
      <c r="Y47" s="7"/>
      <c r="Z47" s="12"/>
      <c r="AA47" s="12"/>
      <c r="AB47" s="12"/>
    </row>
    <row r="48" spans="1:28" outlineLevel="1" x14ac:dyDescent="0.2">
      <c r="A48" s="11" t="s">
        <v>131</v>
      </c>
      <c r="B48" s="11"/>
      <c r="D48" s="12" t="s">
        <v>37</v>
      </c>
      <c r="E48" s="12" t="s">
        <v>83</v>
      </c>
      <c r="F48" s="12">
        <v>7</v>
      </c>
      <c r="G48" s="12"/>
      <c r="H48" s="12">
        <v>1</v>
      </c>
      <c r="I48" s="12"/>
      <c r="J48" s="12" t="s">
        <v>84</v>
      </c>
      <c r="K48" s="5" t="s">
        <v>84</v>
      </c>
      <c r="L48" s="5"/>
      <c r="M48" s="12"/>
      <c r="N48" s="12"/>
      <c r="O48" s="12">
        <v>1</v>
      </c>
      <c r="P48" s="12" t="s">
        <v>132</v>
      </c>
      <c r="Q48" s="12"/>
      <c r="R48" s="12"/>
      <c r="S48" s="5"/>
      <c r="T48" s="12"/>
      <c r="U48" s="12">
        <v>99</v>
      </c>
      <c r="V48" s="12">
        <v>20</v>
      </c>
      <c r="W48" s="12">
        <v>2</v>
      </c>
      <c r="X48" s="12"/>
      <c r="Y48" s="12"/>
      <c r="Z48" s="12"/>
      <c r="AA48" s="12"/>
      <c r="AB48" s="12">
        <v>1</v>
      </c>
    </row>
    <row r="49" spans="1:28" outlineLevel="1" x14ac:dyDescent="0.2">
      <c r="A49" s="11" t="s">
        <v>133</v>
      </c>
      <c r="B49" s="11"/>
      <c r="D49" s="12" t="s">
        <v>66</v>
      </c>
      <c r="E49" s="12" t="s">
        <v>134</v>
      </c>
      <c r="F49" s="12">
        <v>39</v>
      </c>
      <c r="G49" s="12">
        <v>3</v>
      </c>
      <c r="H49" s="12">
        <v>3</v>
      </c>
      <c r="I49" s="12"/>
      <c r="J49" s="12" t="s">
        <v>68</v>
      </c>
      <c r="K49" s="5" t="s">
        <v>90</v>
      </c>
      <c r="L49" s="5"/>
      <c r="M49" s="12"/>
      <c r="N49" s="12"/>
      <c r="O49" s="12">
        <v>4</v>
      </c>
      <c r="P49" s="12" t="s">
        <v>135</v>
      </c>
      <c r="Q49" s="12"/>
      <c r="R49" s="12"/>
      <c r="S49" s="5"/>
      <c r="T49" s="12"/>
      <c r="U49" s="12">
        <v>99</v>
      </c>
      <c r="V49" s="12">
        <v>20</v>
      </c>
      <c r="W49" s="12">
        <v>3</v>
      </c>
      <c r="X49" s="12"/>
      <c r="Y49" s="12"/>
      <c r="Z49" s="12"/>
      <c r="AA49" s="12"/>
      <c r="AB49" s="12"/>
    </row>
    <row r="50" spans="1:28" outlineLevel="1" x14ac:dyDescent="0.2">
      <c r="A50" s="11" t="s">
        <v>136</v>
      </c>
      <c r="B50" s="11"/>
      <c r="D50" s="12" t="s">
        <v>37</v>
      </c>
      <c r="E50" s="12" t="s">
        <v>38</v>
      </c>
      <c r="F50" s="12">
        <v>100</v>
      </c>
      <c r="G50" s="12">
        <v>3</v>
      </c>
      <c r="H50" s="12">
        <v>4</v>
      </c>
      <c r="I50" s="12"/>
      <c r="J50" s="12" t="s">
        <v>45</v>
      </c>
      <c r="K50" s="5" t="s">
        <v>137</v>
      </c>
      <c r="L50" s="5"/>
      <c r="M50" s="12"/>
      <c r="N50" s="12"/>
      <c r="O50" s="12">
        <v>6</v>
      </c>
      <c r="P50" s="12" t="s">
        <v>95</v>
      </c>
      <c r="Q50" s="12"/>
      <c r="R50" s="12"/>
      <c r="S50" s="5"/>
      <c r="T50" s="12"/>
      <c r="U50" s="12">
        <v>99</v>
      </c>
      <c r="V50" s="12">
        <v>20</v>
      </c>
      <c r="W50" s="12">
        <v>2</v>
      </c>
      <c r="X50" s="12" t="s">
        <v>41</v>
      </c>
      <c r="Y50" s="12">
        <v>10</v>
      </c>
      <c r="Z50" s="12"/>
      <c r="AA50" s="12"/>
      <c r="AB50" s="12"/>
    </row>
    <row r="51" spans="1:28" outlineLevel="1" x14ac:dyDescent="0.2">
      <c r="A51" s="11" t="s">
        <v>138</v>
      </c>
      <c r="B51" s="11"/>
      <c r="D51" s="12" t="s">
        <v>37</v>
      </c>
      <c r="E51" s="12" t="s">
        <v>38</v>
      </c>
      <c r="F51" s="12">
        <v>101</v>
      </c>
      <c r="G51" s="12">
        <v>10</v>
      </c>
      <c r="H51" s="12">
        <v>5</v>
      </c>
      <c r="I51" s="12">
        <v>5</v>
      </c>
      <c r="J51" s="12" t="s">
        <v>57</v>
      </c>
      <c r="K51" s="5" t="s">
        <v>137</v>
      </c>
      <c r="L51" s="5"/>
      <c r="M51" s="12"/>
      <c r="N51" s="12"/>
      <c r="O51" s="12">
        <v>10</v>
      </c>
      <c r="P51" s="12" t="s">
        <v>95</v>
      </c>
      <c r="Q51" s="12"/>
      <c r="R51" s="12"/>
      <c r="S51" s="5"/>
      <c r="T51" s="12"/>
      <c r="U51" s="12">
        <v>99</v>
      </c>
      <c r="V51" s="12">
        <v>20</v>
      </c>
      <c r="W51" s="12">
        <v>2</v>
      </c>
      <c r="X51" s="12"/>
      <c r="Y51" s="12"/>
      <c r="Z51" s="12"/>
      <c r="AA51" s="12"/>
      <c r="AB51" s="12"/>
    </row>
    <row r="52" spans="1:28" outlineLevel="1" x14ac:dyDescent="0.2">
      <c r="A52" s="11" t="s">
        <v>139</v>
      </c>
      <c r="B52" s="11"/>
      <c r="D52" s="12" t="s">
        <v>37</v>
      </c>
      <c r="E52" s="12" t="s">
        <v>80</v>
      </c>
      <c r="F52" s="12">
        <v>71</v>
      </c>
      <c r="G52" s="12">
        <v>15</v>
      </c>
      <c r="H52" s="12">
        <v>5</v>
      </c>
      <c r="I52" s="12"/>
      <c r="J52" s="12" t="s">
        <v>68</v>
      </c>
      <c r="K52" s="5" t="s">
        <v>140</v>
      </c>
      <c r="L52" s="5"/>
      <c r="M52" s="12"/>
      <c r="N52" s="12"/>
      <c r="O52" s="12">
        <v>12</v>
      </c>
      <c r="P52" s="12" t="s">
        <v>47</v>
      </c>
      <c r="Q52" s="12"/>
      <c r="R52" s="12"/>
      <c r="S52" s="5"/>
      <c r="T52" s="12"/>
      <c r="U52" s="12"/>
      <c r="V52" s="12">
        <v>19</v>
      </c>
      <c r="W52" s="12">
        <v>2</v>
      </c>
      <c r="X52" s="12" t="s">
        <v>91</v>
      </c>
      <c r="Y52" s="12">
        <v>150</v>
      </c>
      <c r="Z52" s="12"/>
      <c r="AA52" s="12"/>
      <c r="AB52" s="12"/>
    </row>
    <row r="53" spans="1:28" outlineLevel="1" x14ac:dyDescent="0.2">
      <c r="A53" s="11" t="s">
        <v>141</v>
      </c>
      <c r="B53" s="11"/>
      <c r="C53" s="4" t="s">
        <v>142</v>
      </c>
      <c r="D53" s="12" t="s">
        <v>37</v>
      </c>
      <c r="E53" s="12" t="s">
        <v>38</v>
      </c>
      <c r="F53" s="12">
        <v>100</v>
      </c>
      <c r="G53" s="12">
        <v>3</v>
      </c>
      <c r="H53" s="12">
        <v>3</v>
      </c>
      <c r="I53" s="12">
        <v>100</v>
      </c>
      <c r="J53" s="12" t="s">
        <v>68</v>
      </c>
      <c r="K53" s="5" t="s">
        <v>140</v>
      </c>
      <c r="L53" s="5"/>
      <c r="M53" s="12"/>
      <c r="N53" s="12"/>
      <c r="O53" s="12">
        <v>4</v>
      </c>
      <c r="P53" s="12" t="s">
        <v>47</v>
      </c>
      <c r="Q53" s="12"/>
      <c r="R53" s="12"/>
      <c r="S53" s="5"/>
      <c r="T53" s="12"/>
      <c r="U53" s="12"/>
      <c r="V53" s="12">
        <v>19</v>
      </c>
      <c r="W53" s="12">
        <v>2</v>
      </c>
      <c r="X53" s="12" t="s">
        <v>91</v>
      </c>
      <c r="Y53" s="12">
        <v>30</v>
      </c>
      <c r="Z53" s="12"/>
      <c r="AA53" s="12"/>
      <c r="AB53" s="12"/>
    </row>
    <row r="54" spans="1:28" outlineLevel="1" x14ac:dyDescent="0.2">
      <c r="A54" s="11" t="s">
        <v>143</v>
      </c>
      <c r="B54" s="11"/>
      <c r="C54" s="4" t="s">
        <v>144</v>
      </c>
      <c r="D54" s="12" t="s">
        <v>37</v>
      </c>
      <c r="E54" s="12" t="s">
        <v>38</v>
      </c>
      <c r="F54" s="12">
        <v>100</v>
      </c>
      <c r="G54" s="12">
        <v>9</v>
      </c>
      <c r="H54" s="12">
        <v>5</v>
      </c>
      <c r="I54" s="12">
        <v>50</v>
      </c>
      <c r="J54" s="12" t="s">
        <v>45</v>
      </c>
      <c r="K54" s="5" t="s">
        <v>140</v>
      </c>
      <c r="L54" s="5"/>
      <c r="M54" s="12"/>
      <c r="N54" s="12"/>
      <c r="O54" s="12">
        <v>10</v>
      </c>
      <c r="P54" s="12" t="s">
        <v>47</v>
      </c>
      <c r="Q54" s="12"/>
      <c r="R54" s="12"/>
      <c r="S54" s="5"/>
      <c r="T54" s="12"/>
      <c r="U54" s="12"/>
      <c r="V54" s="12">
        <v>19</v>
      </c>
      <c r="W54" s="12">
        <v>2</v>
      </c>
      <c r="X54" s="12" t="s">
        <v>91</v>
      </c>
      <c r="Y54" s="12">
        <v>120</v>
      </c>
      <c r="Z54" s="12"/>
      <c r="AA54" s="12"/>
      <c r="AB54" s="12"/>
    </row>
    <row r="55" spans="1:28" outlineLevel="1" x14ac:dyDescent="0.2">
      <c r="A55" s="11" t="s">
        <v>145</v>
      </c>
      <c r="B55" s="11"/>
      <c r="C55" s="4" t="s">
        <v>146</v>
      </c>
      <c r="D55" s="12" t="s">
        <v>37</v>
      </c>
      <c r="E55" s="12" t="s">
        <v>38</v>
      </c>
      <c r="F55" s="12">
        <v>100</v>
      </c>
      <c r="G55" s="12">
        <v>6</v>
      </c>
      <c r="H55" s="12">
        <v>4</v>
      </c>
      <c r="I55" s="12">
        <v>35</v>
      </c>
      <c r="J55" s="12" t="s">
        <v>45</v>
      </c>
      <c r="K55" s="5" t="s">
        <v>140</v>
      </c>
      <c r="L55" s="5"/>
      <c r="M55" s="12"/>
      <c r="N55" s="12"/>
      <c r="O55" s="12">
        <v>8</v>
      </c>
      <c r="P55" s="12" t="s">
        <v>47</v>
      </c>
      <c r="Q55" s="12"/>
      <c r="R55" s="12"/>
      <c r="S55" s="5"/>
      <c r="T55" s="12"/>
      <c r="U55" s="12"/>
      <c r="V55" s="12">
        <v>19</v>
      </c>
      <c r="W55" s="12">
        <v>2</v>
      </c>
      <c r="X55" s="12" t="s">
        <v>91</v>
      </c>
      <c r="Y55" s="12">
        <v>80</v>
      </c>
      <c r="Z55" s="12"/>
      <c r="AA55" s="12"/>
      <c r="AB55" s="12"/>
    </row>
    <row r="56" spans="1:28" outlineLevel="1" x14ac:dyDescent="0.2">
      <c r="A56" s="11" t="s">
        <v>147</v>
      </c>
      <c r="B56" s="11"/>
      <c r="C56" s="4" t="s">
        <v>148</v>
      </c>
      <c r="D56" s="12" t="s">
        <v>37</v>
      </c>
      <c r="E56" s="12" t="s">
        <v>38</v>
      </c>
      <c r="F56" s="12">
        <v>100</v>
      </c>
      <c r="G56" s="12">
        <v>16</v>
      </c>
      <c r="H56" s="12">
        <v>5</v>
      </c>
      <c r="I56" s="12">
        <v>400</v>
      </c>
      <c r="J56" s="12" t="s">
        <v>68</v>
      </c>
      <c r="K56" s="5" t="s">
        <v>140</v>
      </c>
      <c r="L56" s="5"/>
      <c r="M56" s="12"/>
      <c r="N56" s="12"/>
      <c r="O56" s="12">
        <v>8</v>
      </c>
      <c r="P56" s="12" t="s">
        <v>47</v>
      </c>
      <c r="Q56" s="12"/>
      <c r="R56" s="12"/>
      <c r="S56" s="5"/>
      <c r="T56" s="12"/>
      <c r="U56" s="12"/>
      <c r="V56" s="12">
        <v>19</v>
      </c>
      <c r="W56" s="12">
        <v>2</v>
      </c>
      <c r="X56" s="12" t="s">
        <v>91</v>
      </c>
      <c r="Y56" s="12">
        <v>120</v>
      </c>
      <c r="Z56" s="12"/>
      <c r="AA56" s="12"/>
      <c r="AB56" s="12"/>
    </row>
    <row r="57" spans="1:28" outlineLevel="1" x14ac:dyDescent="0.2">
      <c r="A57" s="11" t="s">
        <v>149</v>
      </c>
      <c r="B57" s="11"/>
      <c r="C57" s="4" t="s">
        <v>148</v>
      </c>
      <c r="D57" s="12" t="s">
        <v>37</v>
      </c>
      <c r="E57" s="12" t="s">
        <v>38</v>
      </c>
      <c r="F57" s="12">
        <v>100</v>
      </c>
      <c r="G57" s="12">
        <v>16</v>
      </c>
      <c r="H57" s="12">
        <v>4</v>
      </c>
      <c r="I57" s="12">
        <v>250</v>
      </c>
      <c r="J57" s="12" t="s">
        <v>68</v>
      </c>
      <c r="K57" s="5" t="s">
        <v>140</v>
      </c>
      <c r="L57" s="5"/>
      <c r="M57" s="12"/>
      <c r="N57" s="12"/>
      <c r="O57" s="12">
        <v>6</v>
      </c>
      <c r="P57" s="12" t="s">
        <v>47</v>
      </c>
      <c r="Q57" s="12"/>
      <c r="R57" s="12"/>
      <c r="S57" s="5"/>
      <c r="T57" s="12"/>
      <c r="U57" s="12"/>
      <c r="V57" s="12">
        <v>19</v>
      </c>
      <c r="W57" s="12">
        <v>2</v>
      </c>
      <c r="X57" s="12" t="s">
        <v>91</v>
      </c>
      <c r="Y57" s="12">
        <v>80</v>
      </c>
      <c r="Z57" s="12"/>
      <c r="AA57" s="12"/>
      <c r="AB57" s="12"/>
    </row>
    <row r="58" spans="1:28" outlineLevel="1" x14ac:dyDescent="0.2">
      <c r="A58" s="11" t="s">
        <v>150</v>
      </c>
      <c r="B58" s="11"/>
      <c r="D58" s="12" t="s">
        <v>66</v>
      </c>
      <c r="E58" s="12" t="s">
        <v>67</v>
      </c>
      <c r="F58" s="12">
        <v>44</v>
      </c>
      <c r="G58" s="12">
        <v>15</v>
      </c>
      <c r="H58" s="12">
        <v>5</v>
      </c>
      <c r="I58" s="12"/>
      <c r="J58" s="12" t="s">
        <v>68</v>
      </c>
      <c r="K58" s="5"/>
      <c r="L58" s="5" t="s">
        <v>77</v>
      </c>
      <c r="M58" s="12"/>
      <c r="N58" s="12"/>
      <c r="O58" s="12">
        <v>8</v>
      </c>
      <c r="P58" s="12" t="s">
        <v>95</v>
      </c>
      <c r="Q58" s="12"/>
      <c r="R58" s="12"/>
      <c r="S58" s="5"/>
      <c r="T58" s="12"/>
      <c r="U58" s="12">
        <v>99</v>
      </c>
      <c r="V58" s="12">
        <v>20</v>
      </c>
      <c r="W58" s="12">
        <v>2</v>
      </c>
      <c r="X58" s="12"/>
      <c r="Y58" s="12"/>
      <c r="Z58" s="12"/>
      <c r="AA58" s="12"/>
      <c r="AB58" s="12"/>
    </row>
    <row r="59" spans="1:28" outlineLevel="1" x14ac:dyDescent="0.2">
      <c r="A59" s="11" t="s">
        <v>151</v>
      </c>
      <c r="B59" s="11"/>
      <c r="D59" s="12" t="s">
        <v>37</v>
      </c>
      <c r="E59" s="12" t="s">
        <v>49</v>
      </c>
      <c r="F59" s="12">
        <v>97</v>
      </c>
      <c r="G59" s="12">
        <v>3</v>
      </c>
      <c r="H59" s="12">
        <v>4</v>
      </c>
      <c r="I59" s="12">
        <v>15</v>
      </c>
      <c r="J59" s="12" t="s">
        <v>57</v>
      </c>
      <c r="K59" s="5" t="s">
        <v>152</v>
      </c>
      <c r="L59" s="5"/>
      <c r="M59" s="12"/>
      <c r="N59" s="12"/>
      <c r="O59" s="12">
        <v>6</v>
      </c>
      <c r="P59" s="12" t="s">
        <v>135</v>
      </c>
      <c r="Q59" s="12"/>
      <c r="R59" s="12"/>
      <c r="S59" s="5"/>
      <c r="T59" s="12"/>
      <c r="U59" s="12">
        <v>99</v>
      </c>
      <c r="V59" s="12">
        <v>19</v>
      </c>
      <c r="W59" s="12">
        <v>2</v>
      </c>
      <c r="X59" s="12"/>
      <c r="Y59" s="12"/>
      <c r="Z59" s="12"/>
      <c r="AA59" s="12"/>
      <c r="AB59" s="12"/>
    </row>
    <row r="60" spans="1:28" outlineLevel="1" x14ac:dyDescent="0.2">
      <c r="A60" s="11" t="s">
        <v>87</v>
      </c>
      <c r="B60" s="11"/>
      <c r="C60" s="4" t="s">
        <v>153</v>
      </c>
      <c r="D60" s="12" t="s">
        <v>37</v>
      </c>
      <c r="E60" s="12" t="s">
        <v>38</v>
      </c>
      <c r="F60" s="12">
        <v>100</v>
      </c>
      <c r="G60" s="12">
        <v>1</v>
      </c>
      <c r="H60" s="12">
        <v>3</v>
      </c>
      <c r="I60" s="12">
        <v>2</v>
      </c>
      <c r="J60" s="12" t="s">
        <v>45</v>
      </c>
      <c r="K60" s="5" t="s">
        <v>87</v>
      </c>
      <c r="L60" s="5"/>
      <c r="M60" s="12"/>
      <c r="N60" s="12"/>
      <c r="O60" s="12">
        <v>4</v>
      </c>
      <c r="P60" s="12" t="s">
        <v>47</v>
      </c>
      <c r="Q60" s="12"/>
      <c r="R60" s="12"/>
      <c r="S60" s="5"/>
      <c r="T60" s="12"/>
      <c r="U60" s="12">
        <v>99</v>
      </c>
      <c r="V60" s="12">
        <v>19</v>
      </c>
      <c r="W60" s="12">
        <v>2</v>
      </c>
      <c r="X60" s="12" t="s">
        <v>41</v>
      </c>
      <c r="Y60" s="12">
        <v>10</v>
      </c>
      <c r="Z60" s="12"/>
      <c r="AA60" s="12"/>
      <c r="AB60" s="12">
        <v>1</v>
      </c>
    </row>
    <row r="61" spans="1:28" outlineLevel="1" x14ac:dyDescent="0.2">
      <c r="A61" s="11" t="s">
        <v>154</v>
      </c>
      <c r="B61" s="11"/>
      <c r="D61" s="12" t="s">
        <v>37</v>
      </c>
      <c r="E61" s="12" t="s">
        <v>38</v>
      </c>
      <c r="F61" s="12">
        <v>100</v>
      </c>
      <c r="G61" s="12">
        <v>2</v>
      </c>
      <c r="H61" s="12">
        <v>3</v>
      </c>
      <c r="I61" s="12">
        <v>2</v>
      </c>
      <c r="J61" s="12" t="s">
        <v>45</v>
      </c>
      <c r="K61" s="5" t="s">
        <v>87</v>
      </c>
      <c r="L61" s="5"/>
      <c r="M61" s="12"/>
      <c r="N61" s="12"/>
      <c r="O61" s="12">
        <v>4</v>
      </c>
      <c r="P61" s="12" t="s">
        <v>47</v>
      </c>
      <c r="Q61" s="12"/>
      <c r="R61" s="12"/>
      <c r="S61" s="5"/>
      <c r="T61" s="12"/>
      <c r="U61" s="12">
        <v>99</v>
      </c>
      <c r="V61" s="12">
        <v>20</v>
      </c>
      <c r="W61" s="12">
        <v>3</v>
      </c>
      <c r="X61" s="12"/>
      <c r="Y61" s="12"/>
      <c r="Z61" s="12"/>
      <c r="AA61" s="12"/>
      <c r="AB61" s="12"/>
    </row>
    <row r="62" spans="1:28" outlineLevel="1" x14ac:dyDescent="0.2">
      <c r="A62" s="11" t="s">
        <v>155</v>
      </c>
      <c r="B62" s="11"/>
      <c r="D62" s="12" t="s">
        <v>37</v>
      </c>
      <c r="E62" s="12" t="s">
        <v>80</v>
      </c>
      <c r="F62" s="12">
        <v>74</v>
      </c>
      <c r="G62" s="12">
        <v>1</v>
      </c>
      <c r="H62" s="12">
        <v>3</v>
      </c>
      <c r="I62" s="12"/>
      <c r="J62" s="12" t="s">
        <v>68</v>
      </c>
      <c r="K62" s="5" t="s">
        <v>87</v>
      </c>
      <c r="L62" s="5"/>
      <c r="M62" s="12"/>
      <c r="N62" s="12"/>
      <c r="O62" s="12">
        <v>4</v>
      </c>
      <c r="P62" s="12" t="s">
        <v>47</v>
      </c>
      <c r="Q62" s="12"/>
      <c r="R62" s="12"/>
      <c r="S62" s="5"/>
      <c r="T62" s="12"/>
      <c r="U62" s="12">
        <v>99</v>
      </c>
      <c r="V62" s="12">
        <v>19</v>
      </c>
      <c r="W62" s="12">
        <v>2</v>
      </c>
      <c r="X62" s="12"/>
      <c r="Y62" s="12"/>
      <c r="Z62" s="12"/>
      <c r="AA62" s="12"/>
      <c r="AB62" s="12"/>
    </row>
    <row r="63" spans="1:28" outlineLevel="1" x14ac:dyDescent="0.2">
      <c r="A63" s="11" t="s">
        <v>156</v>
      </c>
      <c r="B63" s="11"/>
      <c r="D63" s="12" t="s">
        <v>43</v>
      </c>
      <c r="E63" s="12" t="s">
        <v>44</v>
      </c>
      <c r="F63" s="12">
        <v>57</v>
      </c>
      <c r="G63" s="12">
        <v>3</v>
      </c>
      <c r="H63" s="12">
        <v>5</v>
      </c>
      <c r="I63" s="12"/>
      <c r="J63" s="12" t="s">
        <v>57</v>
      </c>
      <c r="K63" s="5" t="s">
        <v>109</v>
      </c>
      <c r="L63" s="5" t="s">
        <v>46</v>
      </c>
      <c r="M63" s="12"/>
      <c r="N63" s="12"/>
      <c r="O63" s="12">
        <v>8</v>
      </c>
      <c r="P63" s="12" t="s">
        <v>47</v>
      </c>
      <c r="Q63" s="12"/>
      <c r="R63" s="12"/>
      <c r="S63" s="5"/>
      <c r="T63" s="12"/>
      <c r="U63" s="12"/>
      <c r="V63" s="12">
        <v>20</v>
      </c>
      <c r="W63" s="12">
        <v>2</v>
      </c>
      <c r="X63" s="12" t="s">
        <v>91</v>
      </c>
      <c r="Y63" s="12">
        <v>110</v>
      </c>
      <c r="Z63" s="12"/>
      <c r="AA63" s="12"/>
      <c r="AB63" s="12"/>
    </row>
    <row r="64" spans="1:28" outlineLevel="1" x14ac:dyDescent="0.2">
      <c r="A64" s="11" t="s">
        <v>157</v>
      </c>
      <c r="B64" s="11"/>
      <c r="D64" s="12" t="s">
        <v>37</v>
      </c>
      <c r="E64" s="12" t="s">
        <v>38</v>
      </c>
      <c r="F64" s="12">
        <v>100</v>
      </c>
      <c r="G64" s="12">
        <v>0.5</v>
      </c>
      <c r="H64" s="12">
        <v>4</v>
      </c>
      <c r="I64" s="12">
        <v>0.5</v>
      </c>
      <c r="J64" s="12" t="s">
        <v>45</v>
      </c>
      <c r="K64" s="5" t="s">
        <v>90</v>
      </c>
      <c r="L64" s="5"/>
      <c r="M64" s="12"/>
      <c r="N64" s="12"/>
      <c r="O64" s="12">
        <v>4</v>
      </c>
      <c r="P64" s="12" t="s">
        <v>47</v>
      </c>
      <c r="Q64" s="12"/>
      <c r="R64" s="12"/>
      <c r="S64" s="5"/>
      <c r="T64" s="12"/>
      <c r="U64" s="12">
        <v>99</v>
      </c>
      <c r="V64" s="12">
        <v>20</v>
      </c>
      <c r="W64" s="12">
        <v>2</v>
      </c>
      <c r="X64" s="12" t="s">
        <v>41</v>
      </c>
      <c r="Y64" s="12">
        <v>20</v>
      </c>
      <c r="Z64" s="12"/>
      <c r="AA64" s="12"/>
      <c r="AB64" s="12"/>
    </row>
    <row r="65" spans="1:28" outlineLevel="1" x14ac:dyDescent="0.2">
      <c r="A65" s="11" t="s">
        <v>158</v>
      </c>
      <c r="B65" s="11"/>
      <c r="D65" s="12" t="s">
        <v>43</v>
      </c>
      <c r="E65" s="12" t="s">
        <v>44</v>
      </c>
      <c r="F65" s="12">
        <v>57</v>
      </c>
      <c r="G65" s="12">
        <v>12</v>
      </c>
      <c r="H65" s="12">
        <v>5</v>
      </c>
      <c r="I65" s="12"/>
      <c r="J65" s="12" t="s">
        <v>57</v>
      </c>
      <c r="K65" s="5"/>
      <c r="L65" s="5" t="s">
        <v>46</v>
      </c>
      <c r="M65" s="12"/>
      <c r="N65" s="12"/>
      <c r="O65" s="12">
        <v>8</v>
      </c>
      <c r="P65" s="12" t="s">
        <v>95</v>
      </c>
      <c r="Q65" s="12"/>
      <c r="R65" s="12"/>
      <c r="S65" s="5"/>
      <c r="T65" s="12"/>
      <c r="U65" s="12">
        <v>99</v>
      </c>
      <c r="V65" s="12">
        <v>20</v>
      </c>
      <c r="W65" s="12">
        <v>3</v>
      </c>
      <c r="X65" s="12"/>
      <c r="Y65" s="12"/>
      <c r="Z65" s="12"/>
      <c r="AA65" s="12"/>
      <c r="AB65" s="12"/>
    </row>
    <row r="66" spans="1:28" outlineLevel="1" x14ac:dyDescent="0.2">
      <c r="A66" s="11" t="s">
        <v>159</v>
      </c>
      <c r="B66" s="11"/>
      <c r="D66" s="12" t="s">
        <v>37</v>
      </c>
      <c r="E66" s="12" t="s">
        <v>80</v>
      </c>
      <c r="F66" s="12">
        <v>72</v>
      </c>
      <c r="G66" s="12">
        <v>8</v>
      </c>
      <c r="H66" s="12">
        <v>5</v>
      </c>
      <c r="I66" s="12"/>
      <c r="J66" s="12" t="s">
        <v>68</v>
      </c>
      <c r="K66" s="5"/>
      <c r="L66" s="5" t="s">
        <v>46</v>
      </c>
      <c r="M66" s="12"/>
      <c r="N66" s="12"/>
      <c r="O66" s="12">
        <v>8</v>
      </c>
      <c r="P66" s="12" t="s">
        <v>47</v>
      </c>
      <c r="Q66" s="12"/>
      <c r="R66" s="12"/>
      <c r="S66" s="5"/>
      <c r="T66" s="12"/>
      <c r="U66" s="12">
        <v>99</v>
      </c>
      <c r="V66" s="12">
        <v>20</v>
      </c>
      <c r="W66" s="12">
        <v>3</v>
      </c>
      <c r="X66" s="12"/>
      <c r="Y66" s="12"/>
      <c r="Z66" s="12"/>
      <c r="AA66" s="12"/>
      <c r="AB66" s="12"/>
    </row>
    <row r="67" spans="1:28" outlineLevel="1" x14ac:dyDescent="0.2">
      <c r="A67" s="11" t="s">
        <v>160</v>
      </c>
      <c r="B67" s="11"/>
      <c r="D67" s="12" t="s">
        <v>37</v>
      </c>
      <c r="E67" s="12" t="s">
        <v>38</v>
      </c>
      <c r="F67" s="12">
        <v>100</v>
      </c>
      <c r="G67" s="12">
        <v>16</v>
      </c>
      <c r="H67" s="12">
        <v>5</v>
      </c>
      <c r="I67" s="12">
        <v>75</v>
      </c>
      <c r="J67" s="12" t="s">
        <v>57</v>
      </c>
      <c r="K67" s="5" t="s">
        <v>152</v>
      </c>
      <c r="L67" s="5"/>
      <c r="M67" s="12"/>
      <c r="N67" s="12">
        <v>2</v>
      </c>
      <c r="O67" s="12">
        <v>4</v>
      </c>
      <c r="P67" s="12" t="s">
        <v>64</v>
      </c>
      <c r="Q67" s="12"/>
      <c r="R67" s="12"/>
      <c r="S67" s="5"/>
      <c r="T67" s="12"/>
      <c r="U67" s="12">
        <v>99</v>
      </c>
      <c r="V67" s="12">
        <v>18</v>
      </c>
      <c r="W67" s="12">
        <v>2</v>
      </c>
      <c r="X67" s="12"/>
      <c r="Y67" s="12"/>
      <c r="Z67" s="12"/>
      <c r="AA67" s="12"/>
      <c r="AB67" s="12"/>
    </row>
    <row r="68" spans="1:28" outlineLevel="1" x14ac:dyDescent="0.2">
      <c r="A68" s="11" t="s">
        <v>161</v>
      </c>
      <c r="B68" s="11"/>
      <c r="D68" s="12" t="s">
        <v>37</v>
      </c>
      <c r="E68" s="12" t="s">
        <v>93</v>
      </c>
      <c r="F68" s="12">
        <v>74</v>
      </c>
      <c r="G68" s="12">
        <v>3</v>
      </c>
      <c r="H68" s="12">
        <v>4</v>
      </c>
      <c r="I68" s="12"/>
      <c r="J68" s="12" t="s">
        <v>68</v>
      </c>
      <c r="K68" s="5"/>
      <c r="L68" s="5" t="s">
        <v>46</v>
      </c>
      <c r="M68" s="12"/>
      <c r="N68" s="12"/>
      <c r="O68" s="12">
        <v>6</v>
      </c>
      <c r="P68" s="12" t="s">
        <v>64</v>
      </c>
      <c r="Q68" s="12"/>
      <c r="R68" s="12"/>
      <c r="S68" s="5"/>
      <c r="T68" s="12"/>
      <c r="U68" s="12">
        <v>99</v>
      </c>
      <c r="V68" s="12">
        <v>20</v>
      </c>
      <c r="W68" s="12">
        <v>3</v>
      </c>
      <c r="X68" s="12"/>
      <c r="Y68" s="12"/>
      <c r="Z68" s="12"/>
      <c r="AA68" s="12"/>
      <c r="AB68" s="12"/>
    </row>
    <row r="69" spans="1:28" outlineLevel="1" x14ac:dyDescent="0.2">
      <c r="A69" s="11" t="s">
        <v>162</v>
      </c>
      <c r="B69" s="11"/>
      <c r="C69" s="4" t="s">
        <v>163</v>
      </c>
      <c r="D69" s="12" t="s">
        <v>37</v>
      </c>
      <c r="E69" s="12" t="s">
        <v>38</v>
      </c>
      <c r="F69" s="12">
        <v>100</v>
      </c>
      <c r="G69" s="12">
        <v>20</v>
      </c>
      <c r="H69" s="12">
        <v>5</v>
      </c>
      <c r="I69" s="12">
        <v>90</v>
      </c>
      <c r="J69" s="12" t="s">
        <v>68</v>
      </c>
      <c r="K69" s="5" t="s">
        <v>137</v>
      </c>
      <c r="L69" s="5"/>
      <c r="M69" s="12"/>
      <c r="N69" s="12"/>
      <c r="O69" s="12">
        <v>8</v>
      </c>
      <c r="P69" s="12" t="s">
        <v>95</v>
      </c>
      <c r="Q69" s="12"/>
      <c r="R69" s="12">
        <v>8</v>
      </c>
      <c r="S69" s="12" t="s">
        <v>95</v>
      </c>
      <c r="T69" s="12"/>
      <c r="U69" s="12">
        <v>99</v>
      </c>
      <c r="V69" s="12">
        <v>20</v>
      </c>
      <c r="W69" s="12">
        <v>2</v>
      </c>
      <c r="X69" s="12"/>
      <c r="Y69" s="12"/>
      <c r="Z69" s="12"/>
      <c r="AA69" s="12"/>
      <c r="AB69" s="12"/>
    </row>
    <row r="70" spans="1:28" outlineLevel="1" x14ac:dyDescent="0.2">
      <c r="A70" s="11" t="s">
        <v>164</v>
      </c>
      <c r="B70" s="11"/>
      <c r="C70" s="4" t="s">
        <v>165</v>
      </c>
      <c r="D70" s="12" t="s">
        <v>37</v>
      </c>
      <c r="E70" s="12" t="s">
        <v>38</v>
      </c>
      <c r="F70" s="12">
        <v>100</v>
      </c>
      <c r="G70" s="12">
        <v>20</v>
      </c>
      <c r="H70" s="12">
        <v>5</v>
      </c>
      <c r="I70" s="12">
        <v>10</v>
      </c>
      <c r="J70" s="12" t="s">
        <v>57</v>
      </c>
      <c r="K70" s="5" t="s">
        <v>137</v>
      </c>
      <c r="L70" s="5"/>
      <c r="M70" s="12"/>
      <c r="N70" s="12"/>
      <c r="O70" s="12">
        <v>10</v>
      </c>
      <c r="P70" s="12" t="s">
        <v>95</v>
      </c>
      <c r="Q70" s="12"/>
      <c r="R70" s="12"/>
      <c r="S70" s="5"/>
      <c r="T70" s="12"/>
      <c r="U70" s="12">
        <v>99</v>
      </c>
      <c r="V70" s="12">
        <v>19</v>
      </c>
      <c r="W70" s="12">
        <v>2</v>
      </c>
      <c r="X70" s="12"/>
      <c r="Y70" s="12"/>
      <c r="Z70" s="12"/>
      <c r="AA70" s="12"/>
      <c r="AB70" s="12"/>
    </row>
    <row r="71" spans="1:28" outlineLevel="1" x14ac:dyDescent="0.2">
      <c r="A71" s="11" t="s">
        <v>166</v>
      </c>
      <c r="B71" s="11"/>
      <c r="C71" s="4" t="s">
        <v>165</v>
      </c>
      <c r="D71" s="12" t="s">
        <v>37</v>
      </c>
      <c r="E71" s="12" t="s">
        <v>38</v>
      </c>
      <c r="F71" s="12">
        <v>101</v>
      </c>
      <c r="G71" s="12">
        <v>5</v>
      </c>
      <c r="H71" s="12">
        <v>4</v>
      </c>
      <c r="I71" s="12">
        <v>8</v>
      </c>
      <c r="J71" s="12" t="s">
        <v>57</v>
      </c>
      <c r="K71" s="5" t="s">
        <v>137</v>
      </c>
      <c r="L71" s="5"/>
      <c r="M71" s="12"/>
      <c r="N71" s="12"/>
      <c r="O71" s="12">
        <v>8</v>
      </c>
      <c r="P71" s="12" t="s">
        <v>95</v>
      </c>
      <c r="Q71" s="12"/>
      <c r="R71" s="12"/>
      <c r="S71" s="5"/>
      <c r="T71" s="12"/>
      <c r="U71" s="12">
        <v>99</v>
      </c>
      <c r="V71" s="12">
        <v>20</v>
      </c>
      <c r="W71" s="12">
        <v>2</v>
      </c>
      <c r="X71" s="12"/>
      <c r="Y71" s="12"/>
      <c r="Z71" s="12"/>
      <c r="AA71" s="12"/>
      <c r="AB71" s="12"/>
    </row>
    <row r="72" spans="1:28" outlineLevel="1" x14ac:dyDescent="0.2">
      <c r="A72" s="11" t="s">
        <v>167</v>
      </c>
      <c r="B72" s="11"/>
      <c r="D72" s="12" t="s">
        <v>37</v>
      </c>
      <c r="E72" s="12" t="s">
        <v>80</v>
      </c>
      <c r="F72" s="12">
        <v>72</v>
      </c>
      <c r="G72" s="12">
        <v>0.1</v>
      </c>
      <c r="H72" s="12">
        <v>3</v>
      </c>
      <c r="I72" s="12"/>
      <c r="J72" s="12" t="s">
        <v>68</v>
      </c>
      <c r="K72" s="5"/>
      <c r="L72" s="5" t="s">
        <v>46</v>
      </c>
      <c r="M72" s="12"/>
      <c r="N72" s="12"/>
      <c r="O72" s="12">
        <v>1</v>
      </c>
      <c r="P72" s="12" t="s">
        <v>47</v>
      </c>
      <c r="Q72" s="12"/>
      <c r="R72" s="12"/>
      <c r="S72" s="5"/>
      <c r="T72" s="12"/>
      <c r="U72" s="12"/>
      <c r="V72" s="12">
        <v>20</v>
      </c>
      <c r="W72" s="12">
        <v>2</v>
      </c>
      <c r="X72" s="12" t="s">
        <v>91</v>
      </c>
      <c r="Y72" s="12">
        <v>10</v>
      </c>
      <c r="Z72" s="12"/>
      <c r="AA72" s="12"/>
      <c r="AB72" s="12"/>
    </row>
    <row r="73" spans="1:28" outlineLevel="1" x14ac:dyDescent="0.2">
      <c r="A73" s="11" t="s">
        <v>168</v>
      </c>
      <c r="B73" s="11"/>
      <c r="D73" s="12" t="s">
        <v>37</v>
      </c>
      <c r="E73" s="12" t="s">
        <v>80</v>
      </c>
      <c r="F73" s="12">
        <v>72</v>
      </c>
      <c r="G73" s="12">
        <v>23</v>
      </c>
      <c r="H73" s="12">
        <v>6</v>
      </c>
      <c r="I73" s="12"/>
      <c r="J73" s="12" t="s">
        <v>68</v>
      </c>
      <c r="K73" s="5" t="s">
        <v>152</v>
      </c>
      <c r="L73" s="5"/>
      <c r="M73" s="12"/>
      <c r="N73" s="12">
        <v>2</v>
      </c>
      <c r="O73" s="12">
        <v>8</v>
      </c>
      <c r="P73" s="12" t="s">
        <v>64</v>
      </c>
      <c r="Q73" s="12"/>
      <c r="R73" s="12"/>
      <c r="S73" s="5"/>
      <c r="T73" s="12"/>
      <c r="U73" s="12">
        <v>99</v>
      </c>
      <c r="V73" s="12">
        <v>19</v>
      </c>
      <c r="W73" s="12">
        <v>2</v>
      </c>
      <c r="X73" s="12"/>
      <c r="Y73" s="12"/>
      <c r="Z73" s="12"/>
      <c r="AA73" s="12"/>
      <c r="AB73" s="12"/>
    </row>
    <row r="74" spans="1:28" outlineLevel="1" x14ac:dyDescent="0.2">
      <c r="A74" s="11" t="s">
        <v>169</v>
      </c>
      <c r="B74" s="11"/>
      <c r="C74" s="4" t="s">
        <v>170</v>
      </c>
      <c r="D74" s="12" t="s">
        <v>37</v>
      </c>
      <c r="E74" s="12" t="s">
        <v>56</v>
      </c>
      <c r="F74" s="12"/>
      <c r="G74" s="12">
        <v>1</v>
      </c>
      <c r="H74" s="12">
        <v>3</v>
      </c>
      <c r="I74" s="12">
        <v>2</v>
      </c>
      <c r="J74" s="12" t="s">
        <v>45</v>
      </c>
      <c r="K74" s="5" t="s">
        <v>58</v>
      </c>
      <c r="L74" s="5"/>
      <c r="M74" s="12"/>
      <c r="N74" s="12"/>
      <c r="O74" s="12">
        <v>3</v>
      </c>
      <c r="P74" s="12" t="s">
        <v>95</v>
      </c>
      <c r="Q74" s="12"/>
      <c r="R74" s="12"/>
      <c r="S74" s="5"/>
      <c r="T74" s="12"/>
      <c r="U74" s="5">
        <v>99</v>
      </c>
      <c r="V74" s="12">
        <v>20</v>
      </c>
      <c r="W74" s="12">
        <v>2</v>
      </c>
      <c r="X74" s="12"/>
      <c r="Y74" s="12"/>
      <c r="Z74" s="12"/>
      <c r="AA74" s="12"/>
    </row>
    <row r="75" spans="1:28" outlineLevel="1" x14ac:dyDescent="0.2">
      <c r="A75" s="11" t="s">
        <v>171</v>
      </c>
      <c r="B75" s="11"/>
      <c r="D75" s="12" t="s">
        <v>37</v>
      </c>
      <c r="E75" s="12" t="s">
        <v>80</v>
      </c>
      <c r="F75" s="12">
        <v>71</v>
      </c>
      <c r="G75" s="12">
        <v>4</v>
      </c>
      <c r="H75" s="12">
        <v>3</v>
      </c>
      <c r="I75" s="12"/>
      <c r="J75" s="12" t="s">
        <v>68</v>
      </c>
      <c r="K75" s="5" t="s">
        <v>58</v>
      </c>
      <c r="L75" s="5"/>
      <c r="M75" s="12"/>
      <c r="N75" s="12"/>
      <c r="O75" s="12">
        <v>6</v>
      </c>
      <c r="P75" s="12" t="s">
        <v>64</v>
      </c>
      <c r="Q75" s="12"/>
      <c r="R75" s="12"/>
      <c r="S75" s="5"/>
      <c r="T75" s="12"/>
      <c r="U75" s="12">
        <v>99</v>
      </c>
      <c r="V75" s="12">
        <v>19</v>
      </c>
      <c r="W75" s="12">
        <v>2</v>
      </c>
      <c r="X75" s="12"/>
      <c r="Y75" s="12"/>
      <c r="Z75" s="12"/>
      <c r="AA75" s="12"/>
      <c r="AB75" s="12"/>
    </row>
    <row r="76" spans="1:28" outlineLevel="1" x14ac:dyDescent="0.2">
      <c r="A76" s="11" t="s">
        <v>172</v>
      </c>
      <c r="B76" s="11"/>
      <c r="C76" s="4" t="s">
        <v>173</v>
      </c>
      <c r="D76" s="12" t="s">
        <v>37</v>
      </c>
      <c r="E76" s="12" t="s">
        <v>38</v>
      </c>
      <c r="F76" s="12">
        <v>100</v>
      </c>
      <c r="G76" s="12">
        <v>2</v>
      </c>
      <c r="H76" s="12">
        <v>3</v>
      </c>
      <c r="I76" s="12">
        <v>5</v>
      </c>
      <c r="J76" s="12" t="s">
        <v>45</v>
      </c>
      <c r="K76" s="5" t="s">
        <v>58</v>
      </c>
      <c r="L76" s="5"/>
      <c r="M76" s="12"/>
      <c r="N76" s="12"/>
      <c r="O76" s="12">
        <v>4</v>
      </c>
      <c r="P76" s="12" t="s">
        <v>47</v>
      </c>
      <c r="Q76" s="12"/>
      <c r="R76" s="12"/>
      <c r="S76" s="5"/>
      <c r="T76" s="12"/>
      <c r="U76" s="12">
        <v>99</v>
      </c>
      <c r="V76" s="12">
        <v>20</v>
      </c>
      <c r="W76" s="12">
        <v>2</v>
      </c>
      <c r="X76" s="12"/>
      <c r="Y76" s="12"/>
      <c r="Z76" s="12"/>
      <c r="AA76" s="12"/>
      <c r="AB76" s="12"/>
    </row>
    <row r="77" spans="1:28" outlineLevel="1" x14ac:dyDescent="0.2">
      <c r="A77" s="11" t="s">
        <v>174</v>
      </c>
      <c r="B77" s="11"/>
      <c r="D77" s="12" t="s">
        <v>37</v>
      </c>
      <c r="E77" s="12" t="s">
        <v>80</v>
      </c>
      <c r="F77" s="12">
        <v>74</v>
      </c>
      <c r="G77" s="12">
        <v>4</v>
      </c>
      <c r="H77" s="12">
        <v>4</v>
      </c>
      <c r="I77" s="12"/>
      <c r="J77" s="12" t="s">
        <v>68</v>
      </c>
      <c r="K77" s="5" t="s">
        <v>58</v>
      </c>
      <c r="L77" s="5"/>
      <c r="M77" s="12"/>
      <c r="N77" s="12"/>
      <c r="O77" s="12">
        <v>4</v>
      </c>
      <c r="P77" s="12" t="s">
        <v>47</v>
      </c>
      <c r="Q77" s="12"/>
      <c r="R77" s="12"/>
      <c r="S77" s="5"/>
      <c r="T77" s="12"/>
      <c r="U77" s="12"/>
      <c r="V77" s="12">
        <v>20</v>
      </c>
      <c r="W77" s="12">
        <v>2</v>
      </c>
      <c r="X77" s="12" t="s">
        <v>91</v>
      </c>
      <c r="Y77" s="12">
        <v>20</v>
      </c>
      <c r="Z77" s="12"/>
      <c r="AA77" s="12"/>
      <c r="AB77" s="12"/>
    </row>
    <row r="78" spans="1:28" outlineLevel="1" x14ac:dyDescent="0.2">
      <c r="A78" s="11" t="s">
        <v>175</v>
      </c>
      <c r="B78" s="11"/>
      <c r="C78" s="4" t="s">
        <v>176</v>
      </c>
      <c r="D78" s="12" t="s">
        <v>37</v>
      </c>
      <c r="E78" s="12" t="s">
        <v>38</v>
      </c>
      <c r="F78" s="12">
        <v>101</v>
      </c>
      <c r="G78" s="12">
        <v>15</v>
      </c>
      <c r="H78" s="12">
        <v>5</v>
      </c>
      <c r="I78" s="12">
        <v>8</v>
      </c>
      <c r="J78" s="12" t="s">
        <v>57</v>
      </c>
      <c r="K78" s="5" t="s">
        <v>177</v>
      </c>
      <c r="L78" s="5"/>
      <c r="M78" s="12"/>
      <c r="N78" s="12"/>
      <c r="O78" s="12">
        <v>10</v>
      </c>
      <c r="P78" s="12" t="s">
        <v>64</v>
      </c>
      <c r="Q78" s="12"/>
      <c r="R78" s="12"/>
      <c r="S78" s="5"/>
      <c r="T78" s="12"/>
      <c r="U78" s="12">
        <v>99</v>
      </c>
      <c r="V78" s="12">
        <v>20</v>
      </c>
      <c r="W78" s="12">
        <v>3</v>
      </c>
      <c r="X78" s="12"/>
      <c r="Y78" s="12"/>
      <c r="Z78" s="12"/>
      <c r="AA78" s="12">
        <v>1</v>
      </c>
      <c r="AB78" s="12"/>
    </row>
    <row r="79" spans="1:28" outlineLevel="1" x14ac:dyDescent="0.2">
      <c r="A79" s="11" t="s">
        <v>178</v>
      </c>
      <c r="B79" s="11"/>
      <c r="D79" s="12" t="s">
        <v>37</v>
      </c>
      <c r="E79" s="12" t="s">
        <v>83</v>
      </c>
      <c r="F79" s="12">
        <v>7</v>
      </c>
      <c r="G79" s="12"/>
      <c r="H79" s="12">
        <v>1</v>
      </c>
      <c r="I79" s="12"/>
      <c r="J79" s="12" t="s">
        <v>84</v>
      </c>
      <c r="K79" s="5" t="s">
        <v>84</v>
      </c>
      <c r="L79" s="5"/>
      <c r="M79" s="12"/>
      <c r="N79" s="12"/>
      <c r="O79" s="12">
        <v>1</v>
      </c>
      <c r="P79" s="12" t="s">
        <v>47</v>
      </c>
      <c r="Q79" s="12"/>
      <c r="R79" s="12"/>
      <c r="S79" s="5"/>
      <c r="T79" s="12"/>
      <c r="U79" s="12">
        <v>99</v>
      </c>
      <c r="V79" s="12">
        <v>20</v>
      </c>
      <c r="W79" s="12">
        <v>2</v>
      </c>
      <c r="X79" s="12"/>
      <c r="Y79" s="12"/>
      <c r="Z79" s="12"/>
      <c r="AA79" s="12"/>
      <c r="AB79" s="12"/>
    </row>
    <row r="80" spans="1:28" outlineLevel="1" x14ac:dyDescent="0.2">
      <c r="A80" s="11" t="s">
        <v>179</v>
      </c>
      <c r="B80" s="11"/>
      <c r="C80" s="4" t="s">
        <v>180</v>
      </c>
      <c r="D80" s="12" t="s">
        <v>37</v>
      </c>
      <c r="E80" s="12" t="s">
        <v>38</v>
      </c>
      <c r="F80" s="12">
        <v>101</v>
      </c>
      <c r="G80" s="12">
        <v>15</v>
      </c>
      <c r="H80" s="12">
        <v>5</v>
      </c>
      <c r="I80" s="12">
        <v>9</v>
      </c>
      <c r="J80" s="12" t="s">
        <v>57</v>
      </c>
      <c r="K80" s="5" t="s">
        <v>177</v>
      </c>
      <c r="L80" s="5"/>
      <c r="M80" s="12"/>
      <c r="N80" s="12">
        <v>2</v>
      </c>
      <c r="O80" s="12">
        <v>4</v>
      </c>
      <c r="P80" s="12" t="s">
        <v>64</v>
      </c>
      <c r="Q80" s="12"/>
      <c r="R80" s="12"/>
      <c r="S80" s="5"/>
      <c r="T80" s="12"/>
      <c r="U80" s="12">
        <v>99</v>
      </c>
      <c r="V80" s="12">
        <v>20</v>
      </c>
      <c r="W80" s="12">
        <v>3</v>
      </c>
      <c r="X80" s="12"/>
      <c r="Y80" s="12"/>
      <c r="Z80" s="12"/>
      <c r="AA80" s="12">
        <v>1</v>
      </c>
      <c r="AB80" s="12"/>
    </row>
    <row r="81" spans="1:28" outlineLevel="1" x14ac:dyDescent="0.2">
      <c r="A81" s="11" t="s">
        <v>181</v>
      </c>
      <c r="B81" s="11"/>
      <c r="D81" s="12" t="s">
        <v>37</v>
      </c>
      <c r="E81" s="12" t="s">
        <v>80</v>
      </c>
      <c r="F81" s="12">
        <v>72</v>
      </c>
      <c r="G81" s="12">
        <v>20</v>
      </c>
      <c r="H81" s="12">
        <v>5</v>
      </c>
      <c r="I81" s="12"/>
      <c r="J81" s="12" t="s">
        <v>68</v>
      </c>
      <c r="K81" s="5" t="s">
        <v>90</v>
      </c>
      <c r="L81" s="5"/>
      <c r="M81" s="12"/>
      <c r="N81" s="12"/>
      <c r="O81" s="12">
        <v>8</v>
      </c>
      <c r="P81" s="12" t="s">
        <v>182</v>
      </c>
      <c r="Q81" s="12"/>
      <c r="R81" s="12">
        <v>8</v>
      </c>
      <c r="S81" s="5" t="s">
        <v>95</v>
      </c>
      <c r="T81" s="12"/>
      <c r="U81" s="12">
        <v>99</v>
      </c>
      <c r="V81" s="12">
        <v>19</v>
      </c>
      <c r="W81" s="12">
        <v>2</v>
      </c>
      <c r="X81" s="12"/>
      <c r="Y81" s="12"/>
      <c r="Z81" s="12"/>
      <c r="AA81" s="12"/>
      <c r="AB81" s="12"/>
    </row>
    <row r="82" spans="1:28" outlineLevel="1" x14ac:dyDescent="0.2">
      <c r="A82" s="11" t="s">
        <v>183</v>
      </c>
      <c r="B82" s="11"/>
      <c r="D82" s="12" t="s">
        <v>66</v>
      </c>
      <c r="E82" s="12" t="s">
        <v>67</v>
      </c>
      <c r="F82" s="12">
        <v>44</v>
      </c>
      <c r="G82" s="12">
        <v>12</v>
      </c>
      <c r="H82" s="12">
        <v>5</v>
      </c>
      <c r="I82" s="12"/>
      <c r="J82" s="12" t="s">
        <v>68</v>
      </c>
      <c r="K82" s="5" t="s">
        <v>90</v>
      </c>
      <c r="L82" s="5"/>
      <c r="M82" s="12"/>
      <c r="N82" s="12"/>
      <c r="O82" s="12">
        <v>8</v>
      </c>
      <c r="P82" s="12" t="s">
        <v>64</v>
      </c>
      <c r="Q82" s="12"/>
      <c r="R82" s="12">
        <v>8</v>
      </c>
      <c r="S82" s="12" t="s">
        <v>64</v>
      </c>
      <c r="T82" s="12"/>
      <c r="U82" s="12">
        <v>99</v>
      </c>
      <c r="V82" s="12">
        <v>20</v>
      </c>
      <c r="W82" s="12">
        <v>2</v>
      </c>
      <c r="X82" s="12"/>
      <c r="Y82" s="12"/>
      <c r="Z82" s="12"/>
      <c r="AA82" s="12"/>
      <c r="AB82" s="12"/>
    </row>
    <row r="83" spans="1:28" outlineLevel="1" x14ac:dyDescent="0.2">
      <c r="A83" s="11" t="s">
        <v>184</v>
      </c>
      <c r="B83" s="11"/>
      <c r="C83" s="4" t="s">
        <v>185</v>
      </c>
      <c r="D83" s="12" t="s">
        <v>37</v>
      </c>
      <c r="E83" s="12" t="s">
        <v>38</v>
      </c>
      <c r="F83" s="12">
        <v>101</v>
      </c>
      <c r="G83" s="12">
        <v>15</v>
      </c>
      <c r="H83" s="12">
        <v>5</v>
      </c>
      <c r="I83" s="12">
        <v>10</v>
      </c>
      <c r="J83" s="12" t="s">
        <v>57</v>
      </c>
      <c r="K83" s="5" t="s">
        <v>177</v>
      </c>
      <c r="L83" s="5"/>
      <c r="M83" s="12"/>
      <c r="N83" s="12"/>
      <c r="O83" s="12">
        <v>10</v>
      </c>
      <c r="P83" s="12" t="s">
        <v>135</v>
      </c>
      <c r="Q83" s="12"/>
      <c r="R83" s="12"/>
      <c r="S83" s="5"/>
      <c r="T83" s="12"/>
      <c r="U83" s="12">
        <v>99</v>
      </c>
      <c r="V83" s="12">
        <v>20</v>
      </c>
      <c r="W83" s="12">
        <v>3</v>
      </c>
      <c r="X83" s="12"/>
      <c r="Y83" s="12"/>
      <c r="Z83" s="12"/>
      <c r="AA83" s="12">
        <v>1</v>
      </c>
      <c r="AB83" s="12"/>
    </row>
    <row r="84" spans="1:28" outlineLevel="1" x14ac:dyDescent="0.2">
      <c r="A84" s="11" t="s">
        <v>186</v>
      </c>
      <c r="B84" s="11"/>
      <c r="C84" s="4" t="s">
        <v>187</v>
      </c>
      <c r="D84" s="12" t="s">
        <v>37</v>
      </c>
      <c r="E84" s="12" t="s">
        <v>38</v>
      </c>
      <c r="F84" s="12">
        <v>101</v>
      </c>
      <c r="G84" s="12">
        <v>6</v>
      </c>
      <c r="H84" s="12">
        <v>4</v>
      </c>
      <c r="I84" s="12">
        <v>20</v>
      </c>
      <c r="J84" s="12" t="s">
        <v>68</v>
      </c>
      <c r="K84" s="5"/>
      <c r="L84" s="5" t="s">
        <v>81</v>
      </c>
      <c r="M84" s="12"/>
      <c r="N84" s="12"/>
      <c r="O84" s="12">
        <v>6</v>
      </c>
      <c r="P84" s="12" t="s">
        <v>95</v>
      </c>
      <c r="Q84" s="12"/>
      <c r="R84" s="12">
        <v>4</v>
      </c>
      <c r="S84" s="5" t="s">
        <v>47</v>
      </c>
      <c r="T84" s="12"/>
      <c r="U84" s="12">
        <v>99</v>
      </c>
      <c r="V84" s="12">
        <v>20</v>
      </c>
      <c r="W84" s="12">
        <v>4</v>
      </c>
      <c r="X84" s="12"/>
      <c r="Y84" s="12"/>
      <c r="Z84" s="12"/>
      <c r="AA84" s="12"/>
      <c r="AB84" s="12"/>
    </row>
    <row r="85" spans="1:28" outlineLevel="1" x14ac:dyDescent="0.2">
      <c r="A85" s="11" t="s">
        <v>188</v>
      </c>
      <c r="B85" s="11"/>
      <c r="D85" s="12" t="s">
        <v>37</v>
      </c>
      <c r="E85" s="12" t="s">
        <v>38</v>
      </c>
      <c r="F85" s="12">
        <v>101</v>
      </c>
      <c r="G85" s="12">
        <v>2</v>
      </c>
      <c r="H85" s="12">
        <v>4</v>
      </c>
      <c r="I85" s="12">
        <v>1</v>
      </c>
      <c r="J85" s="12" t="s">
        <v>57</v>
      </c>
      <c r="K85" s="5" t="s">
        <v>137</v>
      </c>
      <c r="L85" s="5"/>
      <c r="M85" s="12"/>
      <c r="N85" s="12"/>
      <c r="O85" s="12">
        <v>4</v>
      </c>
      <c r="P85" s="12" t="s">
        <v>95</v>
      </c>
      <c r="Q85" s="12"/>
      <c r="R85" s="12"/>
      <c r="S85" s="5"/>
      <c r="T85" s="12"/>
      <c r="U85" s="12">
        <v>99</v>
      </c>
      <c r="V85" s="12">
        <v>20</v>
      </c>
      <c r="W85" s="12">
        <v>2</v>
      </c>
      <c r="X85" s="12" t="s">
        <v>41</v>
      </c>
      <c r="Y85" s="12">
        <v>20</v>
      </c>
      <c r="Z85" s="12"/>
      <c r="AA85" s="12"/>
      <c r="AB85" s="12"/>
    </row>
    <row r="86" spans="1:28" outlineLevel="1" x14ac:dyDescent="0.2">
      <c r="A86" s="11" t="s">
        <v>189</v>
      </c>
      <c r="B86" s="11"/>
      <c r="D86" s="12" t="s">
        <v>37</v>
      </c>
      <c r="E86" s="12" t="s">
        <v>38</v>
      </c>
      <c r="F86" s="12">
        <v>104</v>
      </c>
      <c r="G86" s="12">
        <v>8</v>
      </c>
      <c r="H86" s="12">
        <v>5</v>
      </c>
      <c r="I86" s="12">
        <v>12</v>
      </c>
      <c r="J86" s="12" t="s">
        <v>57</v>
      </c>
      <c r="K86" s="5" t="s">
        <v>137</v>
      </c>
      <c r="L86" s="5"/>
      <c r="M86" s="12"/>
      <c r="N86" s="12"/>
      <c r="O86" s="12">
        <v>8</v>
      </c>
      <c r="P86" s="12" t="s">
        <v>95</v>
      </c>
      <c r="Q86" s="12"/>
      <c r="R86" s="12"/>
      <c r="S86" s="5"/>
      <c r="T86" s="12"/>
      <c r="U86" s="12">
        <v>99</v>
      </c>
      <c r="V86" s="12">
        <v>20</v>
      </c>
      <c r="W86" s="12">
        <v>3</v>
      </c>
      <c r="X86" s="12"/>
      <c r="Y86" s="12"/>
      <c r="Z86" s="12"/>
      <c r="AA86" s="12"/>
      <c r="AB86" s="12"/>
    </row>
    <row r="87" spans="1:28" outlineLevel="1" x14ac:dyDescent="0.2">
      <c r="A87" s="11" t="s">
        <v>190</v>
      </c>
      <c r="B87" s="11"/>
      <c r="D87" s="12" t="s">
        <v>37</v>
      </c>
      <c r="E87" s="12" t="s">
        <v>80</v>
      </c>
      <c r="F87" s="12">
        <v>72</v>
      </c>
      <c r="G87" s="12">
        <v>10</v>
      </c>
      <c r="H87" s="12">
        <v>5</v>
      </c>
      <c r="I87" s="12"/>
      <c r="J87" s="12" t="s">
        <v>68</v>
      </c>
      <c r="K87" s="5" t="s">
        <v>177</v>
      </c>
      <c r="L87" s="5"/>
      <c r="M87" s="12"/>
      <c r="N87" s="12"/>
      <c r="O87" s="12">
        <v>10</v>
      </c>
      <c r="P87" s="12" t="s">
        <v>47</v>
      </c>
      <c r="Q87" s="12"/>
      <c r="R87" s="12"/>
      <c r="S87" s="5"/>
      <c r="T87" s="12"/>
      <c r="U87" s="12">
        <v>99</v>
      </c>
      <c r="V87" s="12">
        <v>20</v>
      </c>
      <c r="W87" s="12">
        <v>2</v>
      </c>
      <c r="X87" s="12" t="s">
        <v>41</v>
      </c>
      <c r="Y87" s="12">
        <v>30</v>
      </c>
      <c r="Z87" s="12"/>
      <c r="AA87" s="12"/>
      <c r="AB87" s="12"/>
    </row>
    <row r="88" spans="1:28" outlineLevel="1" x14ac:dyDescent="0.2">
      <c r="A88" s="11" t="s">
        <v>191</v>
      </c>
      <c r="B88" s="11"/>
      <c r="D88" s="12" t="s">
        <v>37</v>
      </c>
      <c r="E88" s="12" t="s">
        <v>38</v>
      </c>
      <c r="F88" s="12">
        <v>113</v>
      </c>
      <c r="G88" s="12">
        <v>1</v>
      </c>
      <c r="H88" s="12">
        <v>3</v>
      </c>
      <c r="I88" s="12">
        <v>25</v>
      </c>
      <c r="J88" s="12" t="s">
        <v>39</v>
      </c>
      <c r="K88" s="5" t="s">
        <v>40</v>
      </c>
      <c r="L88" s="5"/>
      <c r="M88" s="12"/>
      <c r="N88" s="12">
        <v>2</v>
      </c>
      <c r="O88" s="12">
        <v>4</v>
      </c>
      <c r="P88" s="12" t="s">
        <v>9</v>
      </c>
      <c r="Q88" s="12"/>
      <c r="R88" s="12"/>
      <c r="S88" s="5"/>
      <c r="T88" s="12" t="s">
        <v>9</v>
      </c>
      <c r="U88" s="12"/>
      <c r="V88" s="12"/>
      <c r="W88" s="12"/>
      <c r="X88" s="12" t="s">
        <v>41</v>
      </c>
      <c r="Y88" s="12">
        <v>10</v>
      </c>
      <c r="Z88" s="12"/>
      <c r="AA88" s="12"/>
      <c r="AB88" s="12"/>
    </row>
    <row r="89" spans="1:28" outlineLevel="1" x14ac:dyDescent="0.2">
      <c r="A89" s="11" t="s">
        <v>192</v>
      </c>
      <c r="B89" s="11"/>
      <c r="C89" s="4" t="s">
        <v>193</v>
      </c>
      <c r="D89" s="12" t="s">
        <v>37</v>
      </c>
      <c r="E89" s="12" t="s">
        <v>38</v>
      </c>
      <c r="F89" s="12">
        <v>101</v>
      </c>
      <c r="G89" s="12">
        <v>2</v>
      </c>
      <c r="H89" s="12">
        <v>5</v>
      </c>
      <c r="I89" s="12">
        <v>1</v>
      </c>
      <c r="J89" s="12" t="s">
        <v>45</v>
      </c>
      <c r="K89" s="5" t="s">
        <v>177</v>
      </c>
      <c r="L89" s="5"/>
      <c r="M89" s="12"/>
      <c r="N89" s="12"/>
      <c r="O89" s="12">
        <v>6</v>
      </c>
      <c r="P89" s="12" t="s">
        <v>47</v>
      </c>
      <c r="Q89" s="12"/>
      <c r="R89" s="12"/>
      <c r="S89" s="5"/>
      <c r="T89" s="12"/>
      <c r="U89" s="12">
        <v>99</v>
      </c>
      <c r="V89" s="12">
        <v>20</v>
      </c>
      <c r="W89" s="12">
        <v>2</v>
      </c>
      <c r="X89" s="12" t="s">
        <v>41</v>
      </c>
      <c r="Y89" s="12">
        <v>30</v>
      </c>
      <c r="Z89" s="12">
        <v>-4</v>
      </c>
      <c r="AA89" s="12"/>
      <c r="AB89" s="12"/>
    </row>
    <row r="90" spans="1:28" outlineLevel="1" x14ac:dyDescent="0.2">
      <c r="A90" s="11" t="s">
        <v>194</v>
      </c>
      <c r="B90" s="11"/>
      <c r="D90" s="12" t="s">
        <v>37</v>
      </c>
      <c r="E90" s="12" t="s">
        <v>80</v>
      </c>
      <c r="F90" s="12">
        <v>74</v>
      </c>
      <c r="G90" s="12">
        <v>2</v>
      </c>
      <c r="H90" s="12">
        <v>5</v>
      </c>
      <c r="I90" s="12"/>
      <c r="J90" s="12" t="s">
        <v>68</v>
      </c>
      <c r="K90" s="5" t="s">
        <v>177</v>
      </c>
      <c r="L90" s="5"/>
      <c r="M90" s="12"/>
      <c r="N90" s="12"/>
      <c r="O90" s="12">
        <v>8</v>
      </c>
      <c r="P90" s="12" t="s">
        <v>47</v>
      </c>
      <c r="Q90" s="12"/>
      <c r="R90" s="12"/>
      <c r="S90" s="5"/>
      <c r="T90" s="12"/>
      <c r="U90" s="12">
        <v>99</v>
      </c>
      <c r="V90" s="12">
        <v>19</v>
      </c>
      <c r="W90" s="12">
        <v>2</v>
      </c>
      <c r="X90" s="12" t="s">
        <v>41</v>
      </c>
      <c r="Y90" s="12">
        <v>50</v>
      </c>
      <c r="Z90" s="12"/>
      <c r="AA90" s="12"/>
      <c r="AB90" s="12"/>
    </row>
    <row r="91" spans="1:28" outlineLevel="1" x14ac:dyDescent="0.2">
      <c r="A91" s="11" t="s">
        <v>195</v>
      </c>
      <c r="B91" s="11"/>
      <c r="D91" s="12" t="s">
        <v>37</v>
      </c>
      <c r="E91" s="12" t="s">
        <v>93</v>
      </c>
      <c r="F91" s="12">
        <v>71</v>
      </c>
      <c r="G91" s="12">
        <v>2</v>
      </c>
      <c r="H91" s="12">
        <v>4</v>
      </c>
      <c r="I91" s="12">
        <v>0.5</v>
      </c>
      <c r="J91" s="12" t="s">
        <v>68</v>
      </c>
      <c r="K91" s="5"/>
      <c r="L91" s="5" t="s">
        <v>46</v>
      </c>
      <c r="M91" s="12">
        <v>1</v>
      </c>
      <c r="N91" s="12"/>
      <c r="O91" s="12">
        <v>4</v>
      </c>
      <c r="P91" s="12" t="s">
        <v>95</v>
      </c>
      <c r="Q91" s="12"/>
      <c r="R91" s="12"/>
      <c r="S91" s="5"/>
      <c r="T91" s="12"/>
      <c r="U91" s="12">
        <v>99</v>
      </c>
      <c r="V91" s="12">
        <v>20</v>
      </c>
      <c r="W91" s="12">
        <v>2</v>
      </c>
      <c r="X91" s="12"/>
      <c r="Y91" s="12"/>
      <c r="Z91" s="12"/>
      <c r="AA91" s="12"/>
      <c r="AB91" s="12"/>
    </row>
    <row r="92" spans="1:28" outlineLevel="1" x14ac:dyDescent="0.2">
      <c r="A92" s="11" t="s">
        <v>196</v>
      </c>
      <c r="B92" s="11"/>
      <c r="D92" s="12" t="s">
        <v>43</v>
      </c>
      <c r="E92" s="12" t="s">
        <v>44</v>
      </c>
      <c r="F92" s="12">
        <v>58</v>
      </c>
      <c r="G92" s="12">
        <v>2</v>
      </c>
      <c r="H92" s="12">
        <v>5</v>
      </c>
      <c r="I92" s="12"/>
      <c r="J92" s="12" t="s">
        <v>45</v>
      </c>
      <c r="K92" s="5"/>
      <c r="L92" s="5" t="s">
        <v>46</v>
      </c>
      <c r="M92" s="12"/>
      <c r="N92" s="12"/>
      <c r="O92" s="12">
        <v>6</v>
      </c>
      <c r="P92" s="12" t="s">
        <v>95</v>
      </c>
      <c r="Q92" s="12"/>
      <c r="R92" s="12"/>
      <c r="S92" s="5"/>
      <c r="T92" s="12"/>
      <c r="U92" s="12">
        <v>99</v>
      </c>
      <c r="V92" s="12">
        <v>20</v>
      </c>
      <c r="W92" s="12">
        <v>3</v>
      </c>
      <c r="X92" s="12"/>
      <c r="Y92" s="12"/>
      <c r="Z92" s="12"/>
      <c r="AA92" s="12"/>
      <c r="AB92" s="12"/>
    </row>
    <row r="93" spans="1:28" outlineLevel="1" x14ac:dyDescent="0.2">
      <c r="A93" s="11" t="s">
        <v>197</v>
      </c>
      <c r="B93" s="11"/>
      <c r="C93" s="4" t="s">
        <v>198</v>
      </c>
      <c r="D93" s="12" t="s">
        <v>37</v>
      </c>
      <c r="E93" s="12" t="s">
        <v>38</v>
      </c>
      <c r="F93" s="12">
        <v>58</v>
      </c>
      <c r="G93" s="12">
        <v>2</v>
      </c>
      <c r="H93" s="12">
        <v>4</v>
      </c>
      <c r="I93" s="12">
        <v>2</v>
      </c>
      <c r="J93" s="12" t="s">
        <v>68</v>
      </c>
      <c r="K93" s="5" t="s">
        <v>199</v>
      </c>
      <c r="L93" s="5" t="s">
        <v>46</v>
      </c>
      <c r="M93" s="12">
        <v>1</v>
      </c>
      <c r="N93" s="12"/>
      <c r="O93" s="12">
        <v>6</v>
      </c>
      <c r="P93" s="12" t="s">
        <v>64</v>
      </c>
      <c r="Q93" s="12"/>
      <c r="R93" s="12"/>
      <c r="S93" s="5"/>
      <c r="T93" s="12"/>
      <c r="U93" s="12">
        <v>99</v>
      </c>
      <c r="V93" s="12">
        <v>20</v>
      </c>
      <c r="W93" s="12">
        <v>2</v>
      </c>
      <c r="X93" s="12"/>
      <c r="Y93" s="12"/>
      <c r="Z93" s="12"/>
      <c r="AA93" s="12"/>
      <c r="AB93" s="12"/>
    </row>
    <row r="94" spans="1:28" outlineLevel="1" x14ac:dyDescent="0.2">
      <c r="A94" s="11" t="s">
        <v>200</v>
      </c>
      <c r="B94" s="11"/>
      <c r="D94" s="12" t="s">
        <v>37</v>
      </c>
      <c r="E94" s="12" t="s">
        <v>89</v>
      </c>
      <c r="F94" s="12">
        <v>71</v>
      </c>
      <c r="G94" s="12">
        <v>6</v>
      </c>
      <c r="H94" s="12">
        <v>5</v>
      </c>
      <c r="I94" s="12">
        <v>400</v>
      </c>
      <c r="J94" s="12" t="s">
        <v>68</v>
      </c>
      <c r="K94" s="5" t="s">
        <v>152</v>
      </c>
      <c r="L94" s="5" t="s">
        <v>46</v>
      </c>
      <c r="M94" s="12"/>
      <c r="N94" s="12"/>
      <c r="O94" s="12">
        <v>10</v>
      </c>
      <c r="P94" s="12" t="s">
        <v>64</v>
      </c>
      <c r="Q94" s="12"/>
      <c r="R94" s="12"/>
      <c r="S94" s="5"/>
      <c r="T94" s="12"/>
      <c r="U94" s="12">
        <v>99</v>
      </c>
      <c r="V94" s="12">
        <v>19</v>
      </c>
      <c r="W94" s="12">
        <v>2</v>
      </c>
      <c r="X94" s="12"/>
      <c r="Y94" s="12"/>
      <c r="Z94" s="12"/>
      <c r="AA94" s="12"/>
      <c r="AB94" s="12"/>
    </row>
    <row r="95" spans="1:28" outlineLevel="1" x14ac:dyDescent="0.2">
      <c r="A95" s="11" t="s">
        <v>201</v>
      </c>
      <c r="B95" s="11"/>
      <c r="D95" s="12" t="s">
        <v>37</v>
      </c>
      <c r="E95" s="12" t="s">
        <v>93</v>
      </c>
      <c r="F95" s="12">
        <v>72</v>
      </c>
      <c r="G95" s="12">
        <v>4</v>
      </c>
      <c r="H95" s="12">
        <v>4</v>
      </c>
      <c r="I95" s="12">
        <v>15</v>
      </c>
      <c r="J95" s="12" t="s">
        <v>68</v>
      </c>
      <c r="K95" s="5"/>
      <c r="L95" s="5" t="s">
        <v>46</v>
      </c>
      <c r="M95" s="12"/>
      <c r="N95" s="12"/>
      <c r="O95" s="12">
        <v>8</v>
      </c>
      <c r="P95" s="12" t="s">
        <v>95</v>
      </c>
      <c r="Q95" s="12"/>
      <c r="R95" s="12"/>
      <c r="S95" s="5"/>
      <c r="T95" s="12"/>
      <c r="U95" s="12">
        <v>99</v>
      </c>
      <c r="V95" s="12">
        <v>20</v>
      </c>
      <c r="W95" s="12">
        <v>2</v>
      </c>
      <c r="X95" s="12"/>
      <c r="Y95" s="12"/>
      <c r="Z95" s="12"/>
      <c r="AA95" s="12"/>
      <c r="AB95" s="12"/>
    </row>
    <row r="96" spans="1:28" outlineLevel="1" x14ac:dyDescent="0.2">
      <c r="A96" s="13" t="s">
        <v>202</v>
      </c>
      <c r="B96" s="13"/>
      <c r="D96" s="12" t="s">
        <v>37</v>
      </c>
      <c r="E96" s="12" t="s">
        <v>93</v>
      </c>
      <c r="F96" s="12">
        <v>72</v>
      </c>
      <c r="G96" s="12">
        <v>1</v>
      </c>
      <c r="H96" s="12">
        <v>4</v>
      </c>
      <c r="I96" s="12">
        <v>10</v>
      </c>
      <c r="J96" s="12" t="s">
        <v>68</v>
      </c>
      <c r="K96" s="5"/>
      <c r="L96" s="5" t="s">
        <v>46</v>
      </c>
      <c r="M96" s="12"/>
      <c r="N96" s="12"/>
      <c r="O96" s="12">
        <v>3</v>
      </c>
      <c r="P96" s="12" t="s">
        <v>64</v>
      </c>
      <c r="Q96" s="12"/>
      <c r="R96" s="12">
        <v>3</v>
      </c>
      <c r="S96" s="5" t="s">
        <v>95</v>
      </c>
      <c r="T96" s="12"/>
      <c r="U96" s="12">
        <v>99</v>
      </c>
      <c r="V96" s="12">
        <v>20</v>
      </c>
      <c r="W96" s="12">
        <v>2</v>
      </c>
      <c r="X96" s="12"/>
      <c r="Y96" s="12"/>
      <c r="Z96" s="12"/>
      <c r="AA96" s="12"/>
      <c r="AB96" s="12">
        <v>1</v>
      </c>
    </row>
    <row r="97" spans="1:28" outlineLevel="1" x14ac:dyDescent="0.2">
      <c r="A97" s="11" t="s">
        <v>203</v>
      </c>
      <c r="B97" s="11"/>
      <c r="D97" s="12" t="s">
        <v>37</v>
      </c>
      <c r="E97" s="12" t="s">
        <v>49</v>
      </c>
      <c r="F97" s="12">
        <v>97</v>
      </c>
      <c r="G97" s="12">
        <v>12</v>
      </c>
      <c r="H97" s="12">
        <v>4</v>
      </c>
      <c r="I97" s="12">
        <v>20</v>
      </c>
      <c r="J97" s="12" t="s">
        <v>68</v>
      </c>
      <c r="K97" s="5" t="s">
        <v>152</v>
      </c>
      <c r="L97" s="5"/>
      <c r="M97" s="12"/>
      <c r="N97" s="12"/>
      <c r="O97" s="12">
        <v>8</v>
      </c>
      <c r="P97" s="12" t="s">
        <v>64</v>
      </c>
      <c r="Q97" s="12"/>
      <c r="R97" s="12"/>
      <c r="S97" s="5"/>
      <c r="T97" s="12"/>
      <c r="U97" s="12">
        <v>99</v>
      </c>
      <c r="V97" s="12">
        <v>19</v>
      </c>
      <c r="W97" s="12">
        <v>2</v>
      </c>
      <c r="X97" s="12"/>
      <c r="Y97" s="12"/>
      <c r="Z97" s="12"/>
      <c r="AA97" s="12"/>
      <c r="AB97" s="12"/>
    </row>
    <row r="98" spans="1:28" outlineLevel="1" x14ac:dyDescent="0.2">
      <c r="A98" s="11" t="s">
        <v>204</v>
      </c>
      <c r="B98" s="11"/>
      <c r="D98" s="12" t="s">
        <v>66</v>
      </c>
      <c r="E98" s="12" t="s">
        <v>67</v>
      </c>
      <c r="F98" s="12">
        <v>44</v>
      </c>
      <c r="G98" s="12">
        <v>1</v>
      </c>
      <c r="H98" s="12">
        <v>4</v>
      </c>
      <c r="I98" s="12"/>
      <c r="J98" s="12" t="s">
        <v>68</v>
      </c>
      <c r="K98" s="5" t="s">
        <v>87</v>
      </c>
      <c r="L98" s="5"/>
      <c r="M98" s="12"/>
      <c r="N98" s="12"/>
      <c r="O98" s="12">
        <v>3</v>
      </c>
      <c r="P98" s="12" t="s">
        <v>64</v>
      </c>
      <c r="Q98" s="12"/>
      <c r="R98" s="12"/>
      <c r="S98" s="5"/>
      <c r="T98" s="12"/>
      <c r="U98" s="12">
        <v>99</v>
      </c>
      <c r="V98" s="12">
        <v>20</v>
      </c>
      <c r="W98" s="12">
        <v>2</v>
      </c>
      <c r="X98" s="12"/>
      <c r="Y98" s="12"/>
      <c r="Z98" s="12"/>
      <c r="AA98" s="12"/>
      <c r="AB98" s="12"/>
    </row>
    <row r="99" spans="1:28" outlineLevel="1" x14ac:dyDescent="0.2">
      <c r="A99" s="11" t="s">
        <v>205</v>
      </c>
      <c r="B99" s="11"/>
      <c r="D99" s="12" t="s">
        <v>37</v>
      </c>
      <c r="E99" s="12" t="s">
        <v>80</v>
      </c>
      <c r="F99" s="12">
        <v>74</v>
      </c>
      <c r="G99" s="12">
        <v>2</v>
      </c>
      <c r="H99" s="12">
        <v>3</v>
      </c>
      <c r="I99" s="12"/>
      <c r="J99" s="12" t="s">
        <v>68</v>
      </c>
      <c r="K99" s="5" t="s">
        <v>87</v>
      </c>
      <c r="L99" s="5"/>
      <c r="M99" s="12"/>
      <c r="N99" s="12"/>
      <c r="O99" s="12">
        <v>4</v>
      </c>
      <c r="P99" s="12" t="s">
        <v>47</v>
      </c>
      <c r="Q99" s="12"/>
      <c r="R99" s="12"/>
      <c r="S99" s="5"/>
      <c r="T99" s="12"/>
      <c r="U99" s="12">
        <v>99</v>
      </c>
      <c r="V99" s="12">
        <v>19</v>
      </c>
      <c r="W99" s="12">
        <v>2</v>
      </c>
      <c r="X99" s="12"/>
      <c r="Y99" s="12"/>
      <c r="Z99" s="12"/>
      <c r="AA99" s="12"/>
      <c r="AB99" s="12"/>
    </row>
    <row r="100" spans="1:28" outlineLevel="1" x14ac:dyDescent="0.2">
      <c r="A100" s="11" t="s">
        <v>206</v>
      </c>
      <c r="B100" s="11"/>
      <c r="D100" s="12" t="s">
        <v>37</v>
      </c>
      <c r="E100" s="12" t="s">
        <v>38</v>
      </c>
      <c r="F100" s="12">
        <v>101</v>
      </c>
      <c r="G100" s="12">
        <v>3</v>
      </c>
      <c r="H100" s="12">
        <v>3</v>
      </c>
      <c r="I100" s="12">
        <v>8</v>
      </c>
      <c r="J100" s="12" t="s">
        <v>68</v>
      </c>
      <c r="K100" s="5"/>
      <c r="L100" s="5" t="s">
        <v>46</v>
      </c>
      <c r="M100" s="12"/>
      <c r="N100" s="12"/>
      <c r="O100" s="12">
        <v>4</v>
      </c>
      <c r="P100" s="12" t="s">
        <v>64</v>
      </c>
      <c r="Q100" s="12"/>
      <c r="R100" s="12"/>
      <c r="S100" s="5"/>
      <c r="T100" s="12"/>
      <c r="U100" s="12">
        <v>99</v>
      </c>
      <c r="V100" s="12">
        <v>18</v>
      </c>
      <c r="W100" s="12">
        <v>2</v>
      </c>
      <c r="X100" s="12"/>
      <c r="Y100" s="12"/>
      <c r="Z100" s="12"/>
      <c r="AA100" s="12"/>
      <c r="AB100" s="12"/>
    </row>
    <row r="101" spans="1:28" outlineLevel="1" x14ac:dyDescent="0.2">
      <c r="A101" s="13" t="s">
        <v>207</v>
      </c>
      <c r="B101" s="13"/>
      <c r="D101" s="12" t="s">
        <v>37</v>
      </c>
      <c r="E101" s="12" t="s">
        <v>93</v>
      </c>
      <c r="F101" s="12">
        <v>161</v>
      </c>
      <c r="G101" s="12">
        <v>3</v>
      </c>
      <c r="H101" s="12">
        <v>5</v>
      </c>
      <c r="I101" s="12">
        <v>10</v>
      </c>
      <c r="J101" s="12" t="s">
        <v>68</v>
      </c>
      <c r="K101" s="5"/>
      <c r="L101" s="5" t="s">
        <v>46</v>
      </c>
      <c r="M101" s="12">
        <v>1</v>
      </c>
      <c r="N101" s="12"/>
      <c r="O101" s="12">
        <v>6</v>
      </c>
      <c r="P101" s="12" t="s">
        <v>64</v>
      </c>
      <c r="Q101" s="12"/>
      <c r="R101" s="12">
        <v>4</v>
      </c>
      <c r="S101" s="5" t="s">
        <v>95</v>
      </c>
      <c r="T101" s="12"/>
      <c r="U101" s="12">
        <v>99</v>
      </c>
      <c r="V101" s="12">
        <v>20</v>
      </c>
      <c r="W101" s="12">
        <v>2</v>
      </c>
      <c r="X101" s="12"/>
      <c r="Y101" s="12"/>
      <c r="Z101" s="12"/>
      <c r="AA101" s="12"/>
      <c r="AB101" s="12">
        <v>1</v>
      </c>
    </row>
    <row r="102" spans="1:28" outlineLevel="1" x14ac:dyDescent="0.2">
      <c r="A102" s="11" t="s">
        <v>208</v>
      </c>
      <c r="B102" s="11"/>
      <c r="D102" s="12" t="s">
        <v>66</v>
      </c>
      <c r="E102" s="12" t="s">
        <v>67</v>
      </c>
      <c r="F102" s="12">
        <v>73</v>
      </c>
      <c r="G102" s="12">
        <v>7</v>
      </c>
      <c r="H102" s="12">
        <v>5</v>
      </c>
      <c r="I102" s="12">
        <v>90</v>
      </c>
      <c r="J102" s="12" t="s">
        <v>68</v>
      </c>
      <c r="K102" s="5"/>
      <c r="L102" s="5" t="s">
        <v>46</v>
      </c>
      <c r="M102" s="12">
        <v>1</v>
      </c>
      <c r="N102" s="12"/>
      <c r="O102" s="12">
        <v>8</v>
      </c>
      <c r="P102" s="12" t="s">
        <v>64</v>
      </c>
      <c r="Q102" s="12"/>
      <c r="R102" s="12">
        <v>8</v>
      </c>
      <c r="S102" s="12" t="s">
        <v>64</v>
      </c>
      <c r="T102" s="12"/>
      <c r="U102" s="12">
        <v>99</v>
      </c>
      <c r="V102" s="12">
        <v>20</v>
      </c>
      <c r="W102" s="12">
        <v>2</v>
      </c>
      <c r="X102" s="12"/>
      <c r="Y102" s="12"/>
      <c r="Z102" s="12"/>
      <c r="AA102" s="12"/>
      <c r="AB102" s="12"/>
    </row>
    <row r="103" spans="1:28" outlineLevel="1" x14ac:dyDescent="0.2">
      <c r="A103" s="11" t="s">
        <v>209</v>
      </c>
      <c r="B103" s="11"/>
      <c r="C103" s="4" t="s">
        <v>210</v>
      </c>
      <c r="D103" s="12" t="s">
        <v>37</v>
      </c>
      <c r="E103" s="12" t="s">
        <v>38</v>
      </c>
      <c r="F103" s="12">
        <v>101</v>
      </c>
      <c r="G103" s="12">
        <v>10</v>
      </c>
      <c r="H103" s="12">
        <v>5</v>
      </c>
      <c r="I103" s="12">
        <v>10</v>
      </c>
      <c r="J103" s="12" t="s">
        <v>57</v>
      </c>
      <c r="K103" s="5" t="s">
        <v>177</v>
      </c>
      <c r="L103" s="5"/>
      <c r="M103" s="12"/>
      <c r="N103" s="12"/>
      <c r="O103" s="12">
        <v>8</v>
      </c>
      <c r="P103" s="12" t="s">
        <v>47</v>
      </c>
      <c r="Q103" s="12"/>
      <c r="R103" s="12"/>
      <c r="S103" s="5"/>
      <c r="T103" s="12"/>
      <c r="U103" s="12">
        <v>99</v>
      </c>
      <c r="V103" s="12">
        <v>20</v>
      </c>
      <c r="W103" s="12">
        <v>3</v>
      </c>
      <c r="X103" s="12"/>
      <c r="Y103" s="12"/>
      <c r="Z103" s="12"/>
      <c r="AA103" s="12">
        <v>1</v>
      </c>
      <c r="AB103" s="12"/>
    </row>
    <row r="104" spans="1:28" outlineLevel="1" x14ac:dyDescent="0.2">
      <c r="A104" s="11" t="s">
        <v>211</v>
      </c>
      <c r="B104" s="11"/>
      <c r="C104" s="4" t="s">
        <v>210</v>
      </c>
      <c r="D104" s="12" t="s">
        <v>37</v>
      </c>
      <c r="E104" s="12" t="s">
        <v>38</v>
      </c>
      <c r="F104" s="12">
        <v>101</v>
      </c>
      <c r="G104" s="12">
        <v>5</v>
      </c>
      <c r="H104" s="12">
        <v>4</v>
      </c>
      <c r="I104" s="12">
        <v>6</v>
      </c>
      <c r="J104" s="12" t="s">
        <v>57</v>
      </c>
      <c r="K104" s="5" t="s">
        <v>177</v>
      </c>
      <c r="L104" s="5"/>
      <c r="M104" s="12"/>
      <c r="N104" s="12"/>
      <c r="O104" s="12">
        <v>6</v>
      </c>
      <c r="P104" s="12" t="s">
        <v>47</v>
      </c>
      <c r="Q104" s="12"/>
      <c r="R104" s="12"/>
      <c r="S104" s="5"/>
      <c r="T104" s="12"/>
      <c r="U104" s="12">
        <v>99</v>
      </c>
      <c r="V104" s="12">
        <v>20</v>
      </c>
      <c r="W104" s="12">
        <v>3</v>
      </c>
      <c r="X104" s="12"/>
      <c r="Y104" s="12"/>
      <c r="Z104" s="12"/>
      <c r="AA104" s="12">
        <v>1</v>
      </c>
      <c r="AB104" s="12"/>
    </row>
    <row r="105" spans="1:28" outlineLevel="1" x14ac:dyDescent="0.2">
      <c r="A105" s="11" t="s">
        <v>212</v>
      </c>
      <c r="B105" s="11"/>
      <c r="D105" s="12" t="s">
        <v>37</v>
      </c>
      <c r="E105" s="12" t="s">
        <v>38</v>
      </c>
      <c r="F105" s="12">
        <v>101</v>
      </c>
      <c r="G105" s="12">
        <v>12</v>
      </c>
      <c r="H105" s="12">
        <v>5</v>
      </c>
      <c r="I105" s="12">
        <v>12</v>
      </c>
      <c r="J105" s="12" t="s">
        <v>45</v>
      </c>
      <c r="K105" s="5" t="s">
        <v>137</v>
      </c>
      <c r="L105" s="5"/>
      <c r="M105" s="12"/>
      <c r="N105" s="12"/>
      <c r="O105" s="12">
        <v>8</v>
      </c>
      <c r="P105" s="12" t="s">
        <v>95</v>
      </c>
      <c r="Q105" s="12"/>
      <c r="R105" s="12"/>
      <c r="S105" s="5"/>
      <c r="T105" s="12"/>
      <c r="U105" s="12">
        <v>99</v>
      </c>
      <c r="V105" s="12">
        <v>20</v>
      </c>
      <c r="W105" s="12">
        <v>2</v>
      </c>
      <c r="X105" s="12"/>
      <c r="Y105" s="12"/>
      <c r="Z105" s="12"/>
      <c r="AA105" s="12"/>
      <c r="AB105" s="12"/>
    </row>
    <row r="106" spans="1:28" outlineLevel="1" x14ac:dyDescent="0.2">
      <c r="A106" s="11" t="s">
        <v>213</v>
      </c>
      <c r="B106" s="11"/>
      <c r="D106" s="12" t="s">
        <v>37</v>
      </c>
      <c r="E106" s="12" t="s">
        <v>38</v>
      </c>
      <c r="F106" s="12">
        <v>101</v>
      </c>
      <c r="G106" s="12">
        <v>6</v>
      </c>
      <c r="H106" s="12">
        <v>4</v>
      </c>
      <c r="I106" s="12">
        <v>5</v>
      </c>
      <c r="J106" s="12" t="s">
        <v>45</v>
      </c>
      <c r="K106" s="5" t="s">
        <v>137</v>
      </c>
      <c r="L106" s="5"/>
      <c r="M106" s="12"/>
      <c r="N106" s="12"/>
      <c r="O106" s="12">
        <v>6</v>
      </c>
      <c r="P106" s="12" t="s">
        <v>95</v>
      </c>
      <c r="Q106" s="12"/>
      <c r="R106" s="12"/>
      <c r="S106" s="5"/>
      <c r="T106" s="12"/>
      <c r="U106" s="12">
        <v>99</v>
      </c>
      <c r="V106" s="12">
        <v>20</v>
      </c>
      <c r="W106" s="12">
        <v>2</v>
      </c>
      <c r="X106" s="12"/>
      <c r="Y106" s="12"/>
      <c r="Z106" s="12"/>
      <c r="AA106" s="12"/>
      <c r="AB106" s="12"/>
    </row>
    <row r="107" spans="1:28" outlineLevel="1" x14ac:dyDescent="0.2">
      <c r="A107" s="11" t="s">
        <v>214</v>
      </c>
      <c r="B107" s="11"/>
      <c r="D107" s="12" t="s">
        <v>66</v>
      </c>
      <c r="E107" s="12" t="s">
        <v>67</v>
      </c>
      <c r="F107" s="12">
        <v>44</v>
      </c>
      <c r="G107" s="12">
        <v>8</v>
      </c>
      <c r="H107" s="12">
        <v>5</v>
      </c>
      <c r="I107" s="12"/>
      <c r="J107" s="12" t="s">
        <v>68</v>
      </c>
      <c r="K107" s="5" t="s">
        <v>177</v>
      </c>
      <c r="L107" s="5"/>
      <c r="M107" s="12"/>
      <c r="N107" s="12"/>
      <c r="O107" s="12">
        <v>4</v>
      </c>
      <c r="P107" s="12" t="s">
        <v>95</v>
      </c>
      <c r="Q107" s="12"/>
      <c r="R107" s="12"/>
      <c r="S107" s="5"/>
      <c r="T107" s="12" t="s">
        <v>97</v>
      </c>
      <c r="U107" s="12">
        <v>99</v>
      </c>
      <c r="V107" s="12">
        <v>20</v>
      </c>
      <c r="W107" s="12">
        <v>2</v>
      </c>
      <c r="X107" s="12"/>
      <c r="Y107" s="12"/>
      <c r="Z107" s="12"/>
      <c r="AA107" s="12"/>
      <c r="AB107" s="12"/>
    </row>
    <row r="108" spans="1:28" outlineLevel="1" x14ac:dyDescent="0.2">
      <c r="A108" s="11" t="s">
        <v>215</v>
      </c>
      <c r="B108" s="11"/>
      <c r="D108" s="12" t="s">
        <v>37</v>
      </c>
      <c r="E108" s="12" t="s">
        <v>80</v>
      </c>
      <c r="F108" s="12">
        <v>73</v>
      </c>
      <c r="G108" s="12">
        <v>9</v>
      </c>
      <c r="H108" s="12">
        <v>5</v>
      </c>
      <c r="I108" s="12"/>
      <c r="J108" s="12" t="s">
        <v>68</v>
      </c>
      <c r="K108" s="5"/>
      <c r="L108" s="5" t="s">
        <v>46</v>
      </c>
      <c r="M108" s="12"/>
      <c r="N108" s="12"/>
      <c r="O108" s="12">
        <v>8</v>
      </c>
      <c r="P108" s="12" t="s">
        <v>47</v>
      </c>
      <c r="Q108" s="12"/>
      <c r="R108" s="12"/>
      <c r="S108" s="5"/>
      <c r="T108" s="12"/>
      <c r="U108" s="12">
        <v>99</v>
      </c>
      <c r="V108" s="12">
        <v>20</v>
      </c>
      <c r="W108" s="12">
        <v>3</v>
      </c>
      <c r="X108" s="12"/>
      <c r="Y108" s="12"/>
      <c r="Z108" s="12"/>
      <c r="AA108" s="12"/>
      <c r="AB108" s="12"/>
    </row>
    <row r="109" spans="1:28" outlineLevel="1" x14ac:dyDescent="0.2">
      <c r="A109" s="11" t="s">
        <v>216</v>
      </c>
      <c r="B109" s="11"/>
      <c r="D109" s="12" t="s">
        <v>43</v>
      </c>
      <c r="E109" s="12" t="s">
        <v>44</v>
      </c>
      <c r="F109" s="12">
        <v>59</v>
      </c>
      <c r="G109" s="12">
        <v>5</v>
      </c>
      <c r="H109" s="12">
        <v>4</v>
      </c>
      <c r="I109" s="12"/>
      <c r="J109" s="12" t="s">
        <v>57</v>
      </c>
      <c r="K109" s="5"/>
      <c r="L109" s="5" t="s">
        <v>46</v>
      </c>
      <c r="M109" s="12"/>
      <c r="N109" s="12"/>
      <c r="O109" s="12">
        <v>6</v>
      </c>
      <c r="P109" s="12" t="s">
        <v>64</v>
      </c>
      <c r="Q109" s="12"/>
      <c r="R109" s="12"/>
      <c r="S109" s="5"/>
      <c r="T109" s="12"/>
      <c r="U109" s="12">
        <v>99</v>
      </c>
      <c r="V109" s="12">
        <v>20</v>
      </c>
      <c r="W109" s="12">
        <v>3</v>
      </c>
      <c r="X109" s="12"/>
      <c r="Y109" s="12"/>
      <c r="Z109" s="12"/>
      <c r="AA109" s="12"/>
      <c r="AB109" s="12"/>
    </row>
    <row r="110" spans="1:28" outlineLevel="1" x14ac:dyDescent="0.2">
      <c r="A110" s="11" t="s">
        <v>217</v>
      </c>
      <c r="B110" s="11"/>
      <c r="D110" s="12" t="s">
        <v>37</v>
      </c>
      <c r="E110" s="12" t="s">
        <v>49</v>
      </c>
      <c r="F110" s="12">
        <v>97</v>
      </c>
      <c r="G110" s="12">
        <v>20</v>
      </c>
      <c r="H110" s="12">
        <v>5</v>
      </c>
      <c r="I110" s="12">
        <v>15</v>
      </c>
      <c r="J110" s="12" t="s">
        <v>57</v>
      </c>
      <c r="K110" s="5" t="s">
        <v>137</v>
      </c>
      <c r="L110" s="5"/>
      <c r="M110" s="12"/>
      <c r="N110" s="12"/>
      <c r="O110" s="12">
        <v>10</v>
      </c>
      <c r="P110" s="12" t="s">
        <v>95</v>
      </c>
      <c r="Q110" s="12"/>
      <c r="R110" s="12"/>
      <c r="S110" s="5"/>
      <c r="T110" s="12"/>
      <c r="U110" s="12">
        <v>99</v>
      </c>
      <c r="V110" s="12">
        <v>20</v>
      </c>
      <c r="W110" s="12">
        <v>3</v>
      </c>
      <c r="X110" s="12"/>
      <c r="Y110" s="12"/>
      <c r="Z110" s="12"/>
      <c r="AA110" s="12"/>
      <c r="AB110" s="12"/>
    </row>
    <row r="111" spans="1:28" outlineLevel="1" x14ac:dyDescent="0.2">
      <c r="A111" s="11" t="s">
        <v>218</v>
      </c>
      <c r="B111" s="11"/>
      <c r="D111" s="12" t="s">
        <v>37</v>
      </c>
      <c r="E111" s="12" t="s">
        <v>38</v>
      </c>
      <c r="F111" s="12">
        <v>102</v>
      </c>
      <c r="G111" s="12">
        <v>8</v>
      </c>
      <c r="H111" s="12">
        <v>5</v>
      </c>
      <c r="I111" s="12">
        <v>8</v>
      </c>
      <c r="J111" s="12" t="s">
        <v>45</v>
      </c>
      <c r="K111" s="5" t="s">
        <v>137</v>
      </c>
      <c r="L111" s="5"/>
      <c r="M111" s="12"/>
      <c r="N111" s="12"/>
      <c r="O111" s="12">
        <v>8</v>
      </c>
      <c r="P111" s="12" t="s">
        <v>95</v>
      </c>
      <c r="Q111" s="12"/>
      <c r="R111" s="12"/>
      <c r="S111" s="5"/>
      <c r="T111" s="12"/>
      <c r="U111" s="12">
        <v>99</v>
      </c>
      <c r="V111" s="12">
        <v>20</v>
      </c>
      <c r="W111" s="12">
        <v>2</v>
      </c>
      <c r="X111" s="12"/>
      <c r="Y111" s="12"/>
      <c r="Z111" s="12"/>
      <c r="AA111" s="12"/>
      <c r="AB111" s="12"/>
    </row>
    <row r="112" spans="1:28" outlineLevel="1" x14ac:dyDescent="0.2">
      <c r="A112" s="11" t="s">
        <v>219</v>
      </c>
      <c r="B112" s="11"/>
      <c r="D112" s="12" t="s">
        <v>43</v>
      </c>
      <c r="E112" s="12" t="s">
        <v>44</v>
      </c>
      <c r="F112" s="12">
        <v>59</v>
      </c>
      <c r="G112" s="12">
        <v>8</v>
      </c>
      <c r="H112" s="12">
        <v>5</v>
      </c>
      <c r="I112" s="12"/>
      <c r="J112" s="12" t="s">
        <v>68</v>
      </c>
      <c r="K112" s="5" t="s">
        <v>152</v>
      </c>
      <c r="L112" s="5" t="s">
        <v>46</v>
      </c>
      <c r="M112" s="12"/>
      <c r="N112" s="12"/>
      <c r="O112" s="12">
        <v>10</v>
      </c>
      <c r="P112" s="12" t="s">
        <v>64</v>
      </c>
      <c r="Q112" s="12"/>
      <c r="R112" s="12"/>
      <c r="S112" s="5"/>
      <c r="T112" s="12"/>
      <c r="U112" s="12">
        <v>99</v>
      </c>
      <c r="V112" s="12">
        <v>20</v>
      </c>
      <c r="W112" s="12">
        <v>3</v>
      </c>
      <c r="X112" s="12"/>
      <c r="Y112" s="12"/>
      <c r="Z112" s="12"/>
      <c r="AA112" s="12"/>
      <c r="AB112" s="12"/>
    </row>
    <row r="113" spans="1:28" outlineLevel="1" x14ac:dyDescent="0.2">
      <c r="A113" s="11" t="s">
        <v>220</v>
      </c>
      <c r="B113" s="11"/>
      <c r="D113" s="12" t="s">
        <v>37</v>
      </c>
      <c r="E113" s="12" t="s">
        <v>93</v>
      </c>
      <c r="F113" s="12">
        <v>73</v>
      </c>
      <c r="G113" s="12">
        <v>10</v>
      </c>
      <c r="H113" s="12">
        <v>5</v>
      </c>
      <c r="I113" s="12">
        <v>8</v>
      </c>
      <c r="J113" s="12" t="s">
        <v>57</v>
      </c>
      <c r="K113" s="5"/>
      <c r="L113" s="5" t="s">
        <v>46</v>
      </c>
      <c r="M113" s="12"/>
      <c r="N113" s="12">
        <v>2</v>
      </c>
      <c r="O113" s="12">
        <v>4</v>
      </c>
      <c r="P113" s="12" t="s">
        <v>64</v>
      </c>
      <c r="Q113" s="12"/>
      <c r="R113" s="12"/>
      <c r="S113" s="5"/>
      <c r="T113" s="12"/>
      <c r="U113" s="12">
        <v>99</v>
      </c>
      <c r="V113" s="12">
        <v>20</v>
      </c>
      <c r="W113" s="12">
        <v>3</v>
      </c>
      <c r="X113" s="12"/>
      <c r="Y113" s="12"/>
      <c r="Z113" s="12"/>
      <c r="AA113" s="12"/>
      <c r="AB113" s="12"/>
    </row>
    <row r="114" spans="1:28" outlineLevel="1" x14ac:dyDescent="0.2">
      <c r="A114" s="11" t="s">
        <v>221</v>
      </c>
      <c r="B114" s="11"/>
      <c r="D114" s="12" t="s">
        <v>43</v>
      </c>
      <c r="E114" s="12" t="s">
        <v>44</v>
      </c>
      <c r="F114" s="12">
        <v>59</v>
      </c>
      <c r="G114" s="12">
        <v>3</v>
      </c>
      <c r="H114" s="12">
        <v>3</v>
      </c>
      <c r="I114" s="12"/>
      <c r="J114" s="12" t="s">
        <v>45</v>
      </c>
      <c r="K114" s="5"/>
      <c r="L114" s="5" t="s">
        <v>46</v>
      </c>
      <c r="M114" s="12"/>
      <c r="N114" s="12"/>
      <c r="O114" s="12">
        <v>6</v>
      </c>
      <c r="P114" s="12" t="s">
        <v>47</v>
      </c>
      <c r="Q114" s="12"/>
      <c r="R114" s="12"/>
      <c r="S114" s="5"/>
      <c r="T114" s="12"/>
      <c r="U114" s="12">
        <v>99</v>
      </c>
      <c r="V114" s="12">
        <v>20</v>
      </c>
      <c r="W114" s="12">
        <v>2</v>
      </c>
      <c r="X114" s="12" t="s">
        <v>41</v>
      </c>
      <c r="Y114" s="12">
        <v>20</v>
      </c>
      <c r="Z114" s="12"/>
      <c r="AA114" s="12"/>
      <c r="AB114" s="12"/>
    </row>
    <row r="115" spans="1:28" outlineLevel="1" x14ac:dyDescent="0.2">
      <c r="A115" s="11" t="s">
        <v>222</v>
      </c>
      <c r="B115" s="11"/>
      <c r="D115" s="12" t="s">
        <v>37</v>
      </c>
      <c r="E115" s="12" t="s">
        <v>93</v>
      </c>
      <c r="F115" s="12">
        <v>73</v>
      </c>
      <c r="G115" s="12">
        <v>15</v>
      </c>
      <c r="H115" s="12">
        <v>5</v>
      </c>
      <c r="I115" s="12">
        <v>10</v>
      </c>
      <c r="J115" s="12" t="s">
        <v>57</v>
      </c>
      <c r="K115" s="5" t="s">
        <v>177</v>
      </c>
      <c r="L115" s="5" t="s">
        <v>46</v>
      </c>
      <c r="M115" s="12"/>
      <c r="N115" s="12"/>
      <c r="O115" s="12">
        <v>10</v>
      </c>
      <c r="P115" s="12" t="s">
        <v>64</v>
      </c>
      <c r="Q115" s="12"/>
      <c r="R115" s="12"/>
      <c r="S115" s="5"/>
      <c r="T115" s="12"/>
      <c r="U115" s="12">
        <v>99</v>
      </c>
      <c r="V115" s="12">
        <v>20</v>
      </c>
      <c r="W115" s="12">
        <v>3</v>
      </c>
      <c r="X115" s="12"/>
      <c r="Y115" s="12"/>
      <c r="Z115" s="12"/>
      <c r="AA115" s="12"/>
      <c r="AB115" s="12"/>
    </row>
    <row r="116" spans="1:28" outlineLevel="1" x14ac:dyDescent="0.2">
      <c r="A116" s="11" t="s">
        <v>223</v>
      </c>
      <c r="B116" s="11"/>
      <c r="D116" s="12" t="s">
        <v>37</v>
      </c>
      <c r="E116" s="12" t="s">
        <v>93</v>
      </c>
      <c r="F116" s="12">
        <v>74</v>
      </c>
      <c r="G116" s="12">
        <v>2</v>
      </c>
      <c r="H116" s="12">
        <v>3</v>
      </c>
      <c r="I116" s="12">
        <v>2</v>
      </c>
      <c r="J116" s="12" t="s">
        <v>68</v>
      </c>
      <c r="K116" s="5"/>
      <c r="L116" s="5" t="s">
        <v>46</v>
      </c>
      <c r="M116" s="12"/>
      <c r="N116" s="12"/>
      <c r="O116" s="12">
        <v>4</v>
      </c>
      <c r="P116" s="12" t="s">
        <v>47</v>
      </c>
      <c r="Q116" s="12"/>
      <c r="R116" s="12"/>
      <c r="S116" s="5"/>
      <c r="T116" s="12"/>
      <c r="U116" s="12">
        <v>99</v>
      </c>
      <c r="V116" s="12">
        <v>20</v>
      </c>
      <c r="W116" s="12">
        <v>2</v>
      </c>
      <c r="X116" s="12"/>
      <c r="Y116" s="12"/>
      <c r="Z116" s="12"/>
      <c r="AA116" s="12"/>
      <c r="AB116" s="12"/>
    </row>
    <row r="117" spans="1:28" outlineLevel="1" x14ac:dyDescent="0.2">
      <c r="A117" s="11" t="s">
        <v>224</v>
      </c>
      <c r="B117" s="11"/>
      <c r="C117" s="4" t="s">
        <v>225</v>
      </c>
      <c r="D117" s="12" t="s">
        <v>37</v>
      </c>
      <c r="E117" s="12" t="s">
        <v>38</v>
      </c>
      <c r="F117" s="12">
        <v>102</v>
      </c>
      <c r="G117" s="12">
        <v>10</v>
      </c>
      <c r="H117" s="12">
        <v>5</v>
      </c>
      <c r="I117" s="12">
        <v>20</v>
      </c>
      <c r="J117" s="12" t="s">
        <v>68</v>
      </c>
      <c r="K117" s="5" t="s">
        <v>90</v>
      </c>
      <c r="L117" s="5"/>
      <c r="M117" s="12"/>
      <c r="N117" s="12"/>
      <c r="O117" s="12"/>
      <c r="P117" s="12" t="s">
        <v>64</v>
      </c>
      <c r="Q117" s="12"/>
      <c r="R117" s="12"/>
      <c r="S117" s="5"/>
      <c r="T117" s="12" t="s">
        <v>9</v>
      </c>
      <c r="U117" s="12"/>
      <c r="V117" s="12" t="s">
        <v>9</v>
      </c>
      <c r="W117" s="12" t="s">
        <v>9</v>
      </c>
      <c r="X117" s="12" t="s">
        <v>41</v>
      </c>
      <c r="Y117" s="12">
        <v>10</v>
      </c>
      <c r="Z117" s="12"/>
      <c r="AA117" s="12"/>
      <c r="AB117" s="12"/>
    </row>
    <row r="118" spans="1:28" outlineLevel="1" x14ac:dyDescent="0.2">
      <c r="A118" s="11" t="s">
        <v>226</v>
      </c>
      <c r="B118" s="11"/>
      <c r="D118" s="12" t="s">
        <v>37</v>
      </c>
      <c r="E118" s="12" t="s">
        <v>93</v>
      </c>
      <c r="F118" s="12">
        <v>74</v>
      </c>
      <c r="G118" s="12">
        <v>3</v>
      </c>
      <c r="H118" s="12">
        <v>4</v>
      </c>
      <c r="I118" s="12">
        <v>10</v>
      </c>
      <c r="J118" s="12" t="s">
        <v>68</v>
      </c>
      <c r="K118" s="5" t="s">
        <v>152</v>
      </c>
      <c r="L118" s="5" t="s">
        <v>46</v>
      </c>
      <c r="M118" s="12"/>
      <c r="N118" s="12"/>
      <c r="O118" s="12">
        <v>6</v>
      </c>
      <c r="P118" s="12" t="s">
        <v>64</v>
      </c>
      <c r="Q118" s="12"/>
      <c r="R118" s="12"/>
      <c r="S118" s="5"/>
      <c r="T118" s="12"/>
      <c r="U118" s="12">
        <v>99</v>
      </c>
      <c r="V118" s="12">
        <v>19</v>
      </c>
      <c r="W118" s="12">
        <v>2</v>
      </c>
      <c r="X118" s="12"/>
      <c r="Y118" s="12"/>
      <c r="Z118" s="12"/>
      <c r="AA118" s="12"/>
      <c r="AB118" s="12"/>
    </row>
    <row r="119" spans="1:28" outlineLevel="1" x14ac:dyDescent="0.2">
      <c r="A119" s="11" t="s">
        <v>227</v>
      </c>
      <c r="B119" s="11"/>
      <c r="D119" s="12" t="s">
        <v>43</v>
      </c>
      <c r="E119" s="12" t="s">
        <v>44</v>
      </c>
      <c r="F119" s="12">
        <v>59</v>
      </c>
      <c r="G119" s="12">
        <v>12</v>
      </c>
      <c r="H119" s="12">
        <v>5</v>
      </c>
      <c r="I119" s="12"/>
      <c r="J119" s="12" t="s">
        <v>57</v>
      </c>
      <c r="K119" s="5" t="s">
        <v>152</v>
      </c>
      <c r="L119" s="5" t="s">
        <v>46</v>
      </c>
      <c r="M119" s="12"/>
      <c r="N119" s="12">
        <v>2</v>
      </c>
      <c r="O119" s="12">
        <v>6</v>
      </c>
      <c r="P119" s="12" t="s">
        <v>64</v>
      </c>
      <c r="Q119" s="12"/>
      <c r="R119" s="12"/>
      <c r="S119" s="5"/>
      <c r="T119" s="12"/>
      <c r="U119" s="12">
        <v>99</v>
      </c>
      <c r="V119" s="12">
        <v>19</v>
      </c>
      <c r="W119" s="12">
        <v>2</v>
      </c>
      <c r="X119" s="12"/>
      <c r="Y119" s="12"/>
      <c r="Z119" s="12"/>
      <c r="AA119" s="12"/>
      <c r="AB119" s="12"/>
    </row>
    <row r="120" spans="1:28" outlineLevel="1" x14ac:dyDescent="0.2">
      <c r="A120" s="11" t="s">
        <v>228</v>
      </c>
      <c r="B120" s="11"/>
      <c r="C120" s="4" t="s">
        <v>229</v>
      </c>
      <c r="D120" s="12" t="s">
        <v>37</v>
      </c>
      <c r="E120" s="12" t="s">
        <v>38</v>
      </c>
      <c r="F120" s="12">
        <v>102</v>
      </c>
      <c r="G120" s="12">
        <v>2</v>
      </c>
      <c r="H120" s="12">
        <v>4</v>
      </c>
      <c r="I120" s="12">
        <v>2</v>
      </c>
      <c r="J120" s="12" t="s">
        <v>68</v>
      </c>
      <c r="K120" s="5"/>
      <c r="L120" s="5" t="s">
        <v>46</v>
      </c>
      <c r="M120" s="12">
        <v>1</v>
      </c>
      <c r="N120" s="12"/>
      <c r="O120" s="12">
        <v>6</v>
      </c>
      <c r="P120" s="12" t="s">
        <v>95</v>
      </c>
      <c r="Q120" s="12"/>
      <c r="R120" s="12"/>
      <c r="S120" s="5"/>
      <c r="T120" s="12"/>
      <c r="U120" s="12">
        <v>99</v>
      </c>
      <c r="V120" s="12">
        <v>20</v>
      </c>
      <c r="W120" s="12">
        <v>2</v>
      </c>
      <c r="X120" s="12"/>
      <c r="Y120" s="12"/>
      <c r="Z120" s="12"/>
      <c r="AA120" s="12"/>
      <c r="AB120" s="12"/>
    </row>
    <row r="121" spans="1:28" outlineLevel="1" x14ac:dyDescent="0.2">
      <c r="A121" s="11" t="s">
        <v>230</v>
      </c>
      <c r="B121" s="11"/>
      <c r="D121" s="12" t="s">
        <v>43</v>
      </c>
      <c r="E121" s="12" t="s">
        <v>44</v>
      </c>
      <c r="F121" s="12">
        <v>59</v>
      </c>
      <c r="G121" s="12">
        <v>10</v>
      </c>
      <c r="H121" s="12">
        <v>5</v>
      </c>
      <c r="I121" s="12"/>
      <c r="J121" s="12" t="s">
        <v>57</v>
      </c>
      <c r="K121" s="5"/>
      <c r="L121" s="5" t="s">
        <v>46</v>
      </c>
      <c r="M121" s="12"/>
      <c r="N121" s="12"/>
      <c r="O121" s="12">
        <v>10</v>
      </c>
      <c r="P121" s="12" t="s">
        <v>64</v>
      </c>
      <c r="Q121" s="12"/>
      <c r="R121" s="12"/>
      <c r="S121" s="5"/>
      <c r="T121" s="12"/>
      <c r="U121" s="12">
        <v>99</v>
      </c>
      <c r="V121" s="12">
        <v>20</v>
      </c>
      <c r="W121" s="12">
        <v>3</v>
      </c>
      <c r="X121" s="12"/>
      <c r="Y121" s="12"/>
      <c r="Z121" s="12"/>
      <c r="AA121" s="12"/>
      <c r="AB121" s="12"/>
    </row>
    <row r="122" spans="1:28" outlineLevel="1" x14ac:dyDescent="0.2">
      <c r="A122" s="11" t="s">
        <v>231</v>
      </c>
      <c r="B122" s="11"/>
      <c r="D122" s="12" t="s">
        <v>37</v>
      </c>
      <c r="E122" s="12" t="s">
        <v>38</v>
      </c>
      <c r="F122" s="12">
        <v>102</v>
      </c>
      <c r="G122" s="12">
        <v>6</v>
      </c>
      <c r="H122" s="12">
        <v>5</v>
      </c>
      <c r="I122" s="12">
        <v>8</v>
      </c>
      <c r="J122" s="12" t="s">
        <v>57</v>
      </c>
      <c r="K122" s="5" t="s">
        <v>137</v>
      </c>
      <c r="L122" s="5"/>
      <c r="M122" s="12"/>
      <c r="N122" s="12"/>
      <c r="O122" s="12">
        <v>6</v>
      </c>
      <c r="P122" s="12" t="s">
        <v>47</v>
      </c>
      <c r="Q122" s="12"/>
      <c r="R122" s="12"/>
      <c r="S122" s="5"/>
      <c r="T122" s="12"/>
      <c r="U122" s="12">
        <v>99</v>
      </c>
      <c r="V122" s="12">
        <v>20</v>
      </c>
      <c r="W122" s="12">
        <v>4</v>
      </c>
      <c r="X122" s="12"/>
      <c r="Y122" s="12"/>
      <c r="Z122" s="12"/>
      <c r="AA122" s="12"/>
      <c r="AB122" s="12"/>
    </row>
    <row r="123" spans="1:28" outlineLevel="1" x14ac:dyDescent="0.2">
      <c r="A123" s="11" t="s">
        <v>232</v>
      </c>
      <c r="B123" s="11"/>
      <c r="D123" s="12" t="s">
        <v>37</v>
      </c>
      <c r="E123" s="12" t="s">
        <v>38</v>
      </c>
      <c r="F123" s="12">
        <v>102</v>
      </c>
      <c r="G123" s="12">
        <v>4</v>
      </c>
      <c r="H123" s="12">
        <v>4</v>
      </c>
      <c r="I123" s="12">
        <v>4</v>
      </c>
      <c r="J123" s="12" t="s">
        <v>57</v>
      </c>
      <c r="K123" s="5" t="s">
        <v>137</v>
      </c>
      <c r="L123" s="5"/>
      <c r="M123" s="12"/>
      <c r="N123" s="12"/>
      <c r="O123" s="12">
        <v>4</v>
      </c>
      <c r="P123" s="12" t="s">
        <v>47</v>
      </c>
      <c r="Q123" s="12"/>
      <c r="R123" s="12"/>
      <c r="S123" s="5"/>
      <c r="T123" s="12"/>
      <c r="U123" s="12">
        <v>99</v>
      </c>
      <c r="V123" s="12">
        <v>20</v>
      </c>
      <c r="W123" s="12">
        <v>4</v>
      </c>
      <c r="X123" s="12"/>
      <c r="Y123" s="12"/>
      <c r="Z123" s="12"/>
      <c r="AA123" s="12"/>
      <c r="AB123" s="12"/>
    </row>
    <row r="124" spans="1:28" outlineLevel="1" x14ac:dyDescent="0.2">
      <c r="A124" s="11" t="s">
        <v>233</v>
      </c>
      <c r="B124" s="11"/>
      <c r="D124" s="12" t="s">
        <v>43</v>
      </c>
      <c r="E124" s="12" t="s">
        <v>44</v>
      </c>
      <c r="F124" s="12">
        <v>59</v>
      </c>
      <c r="G124" s="12">
        <v>4</v>
      </c>
      <c r="H124" s="12">
        <v>5</v>
      </c>
      <c r="I124" s="12"/>
      <c r="J124" s="12" t="s">
        <v>68</v>
      </c>
      <c r="K124" s="5" t="s">
        <v>137</v>
      </c>
      <c r="L124" s="5" t="s">
        <v>46</v>
      </c>
      <c r="M124" s="12"/>
      <c r="N124" s="12"/>
      <c r="O124" s="12">
        <v>6</v>
      </c>
      <c r="P124" s="12" t="s">
        <v>95</v>
      </c>
      <c r="Q124" s="12"/>
      <c r="R124" s="12"/>
      <c r="S124" s="5"/>
      <c r="T124" s="12"/>
      <c r="U124" s="12">
        <v>99</v>
      </c>
      <c r="V124" s="12">
        <v>20</v>
      </c>
      <c r="W124" s="12">
        <v>3</v>
      </c>
      <c r="X124" s="12"/>
      <c r="Y124" s="12"/>
      <c r="Z124" s="12"/>
      <c r="AA124" s="12"/>
      <c r="AB124" s="12"/>
    </row>
    <row r="125" spans="1:28" outlineLevel="1" x14ac:dyDescent="0.2">
      <c r="A125" s="11" t="s">
        <v>234</v>
      </c>
      <c r="B125" s="11"/>
      <c r="C125" s="4" t="s">
        <v>235</v>
      </c>
      <c r="D125" s="12" t="s">
        <v>37</v>
      </c>
      <c r="E125" s="12" t="s">
        <v>38</v>
      </c>
      <c r="F125" s="12">
        <v>102</v>
      </c>
      <c r="G125" s="12">
        <v>15</v>
      </c>
      <c r="H125" s="12">
        <v>5</v>
      </c>
      <c r="I125" s="12">
        <v>10</v>
      </c>
      <c r="J125" s="12" t="s">
        <v>57</v>
      </c>
      <c r="K125" s="5" t="s">
        <v>177</v>
      </c>
      <c r="L125" s="5"/>
      <c r="M125" s="12"/>
      <c r="N125" s="12">
        <v>2</v>
      </c>
      <c r="O125" s="12">
        <v>4</v>
      </c>
      <c r="P125" s="12" t="s">
        <v>47</v>
      </c>
      <c r="Q125" s="12"/>
      <c r="R125" s="12"/>
      <c r="S125" s="5"/>
      <c r="T125" s="12"/>
      <c r="U125" s="12">
        <v>99</v>
      </c>
      <c r="V125" s="12">
        <v>20</v>
      </c>
      <c r="W125" s="12">
        <v>3</v>
      </c>
      <c r="X125" s="12"/>
      <c r="Y125" s="12"/>
      <c r="Z125" s="12"/>
      <c r="AA125" s="12">
        <v>1</v>
      </c>
      <c r="AB125" s="12"/>
    </row>
    <row r="126" spans="1:28" outlineLevel="1" x14ac:dyDescent="0.2">
      <c r="A126" s="11" t="s">
        <v>236</v>
      </c>
      <c r="B126" s="11"/>
      <c r="C126" s="4" t="s">
        <v>237</v>
      </c>
      <c r="D126" s="12" t="s">
        <v>37</v>
      </c>
      <c r="E126" s="12" t="s">
        <v>38</v>
      </c>
      <c r="F126" s="12">
        <v>102</v>
      </c>
      <c r="G126" s="12">
        <v>3</v>
      </c>
      <c r="H126" s="12">
        <v>5</v>
      </c>
      <c r="I126" s="12">
        <v>20</v>
      </c>
      <c r="J126" s="12" t="s">
        <v>57</v>
      </c>
      <c r="K126" s="5" t="s">
        <v>152</v>
      </c>
      <c r="L126" s="5"/>
      <c r="M126" s="12"/>
      <c r="N126" s="12"/>
      <c r="O126" s="12">
        <v>6</v>
      </c>
      <c r="P126" s="12" t="s">
        <v>47</v>
      </c>
      <c r="Q126" s="12"/>
      <c r="R126" s="12"/>
      <c r="S126" s="5"/>
      <c r="T126" s="12"/>
      <c r="U126" s="12">
        <v>99</v>
      </c>
      <c r="V126" s="12">
        <v>18</v>
      </c>
      <c r="W126" s="12">
        <v>2</v>
      </c>
      <c r="X126" s="12"/>
      <c r="Y126" s="12"/>
      <c r="Z126" s="12"/>
      <c r="AA126" s="12"/>
      <c r="AB126" s="12">
        <v>1</v>
      </c>
    </row>
    <row r="127" spans="1:28" outlineLevel="1" x14ac:dyDescent="0.2">
      <c r="A127" s="11" t="s">
        <v>238</v>
      </c>
      <c r="B127" s="11"/>
      <c r="D127" s="12"/>
      <c r="E127" s="12"/>
      <c r="F127" s="12"/>
      <c r="G127" s="12">
        <v>0.5</v>
      </c>
      <c r="H127" s="12">
        <v>3</v>
      </c>
      <c r="I127" s="12"/>
      <c r="J127" s="12" t="s">
        <v>45</v>
      </c>
      <c r="K127" s="5" t="s">
        <v>61</v>
      </c>
      <c r="L127" s="5"/>
      <c r="M127" s="12"/>
      <c r="N127" s="12"/>
      <c r="O127" s="12">
        <v>2</v>
      </c>
      <c r="P127" s="12" t="s">
        <v>95</v>
      </c>
      <c r="Q127" s="12"/>
      <c r="R127" s="12"/>
      <c r="S127" s="5"/>
      <c r="T127" s="12"/>
      <c r="U127" s="12">
        <v>99</v>
      </c>
      <c r="V127" s="12">
        <v>20</v>
      </c>
      <c r="W127" s="12">
        <v>2</v>
      </c>
      <c r="X127" s="12" t="s">
        <v>41</v>
      </c>
      <c r="Y127" s="12">
        <v>10</v>
      </c>
      <c r="Z127" s="12"/>
      <c r="AA127" s="12"/>
      <c r="AB127" s="12"/>
    </row>
    <row r="128" spans="1:28" outlineLevel="1" x14ac:dyDescent="0.2">
      <c r="A128" s="11" t="s">
        <v>239</v>
      </c>
      <c r="B128" s="11"/>
      <c r="D128" s="12" t="s">
        <v>37</v>
      </c>
      <c r="E128" s="12" t="s">
        <v>49</v>
      </c>
      <c r="F128" s="12">
        <v>97</v>
      </c>
      <c r="G128" s="12">
        <v>4</v>
      </c>
      <c r="H128" s="12">
        <v>4</v>
      </c>
      <c r="I128" s="12">
        <v>20</v>
      </c>
      <c r="J128" s="12" t="s">
        <v>57</v>
      </c>
      <c r="K128" s="5" t="s">
        <v>152</v>
      </c>
      <c r="L128" s="5"/>
      <c r="M128" s="12"/>
      <c r="N128" s="12"/>
      <c r="O128" s="12">
        <v>8</v>
      </c>
      <c r="P128" s="12" t="s">
        <v>135</v>
      </c>
      <c r="Q128" s="12"/>
      <c r="R128" s="12"/>
      <c r="S128" s="5"/>
      <c r="T128" s="12"/>
      <c r="U128" s="12">
        <v>99</v>
      </c>
      <c r="V128" s="12">
        <v>19</v>
      </c>
      <c r="W128" s="12">
        <v>2</v>
      </c>
      <c r="X128" s="12"/>
      <c r="Y128" s="12"/>
      <c r="Z128" s="12"/>
      <c r="AA128" s="12"/>
      <c r="AB128" s="12"/>
    </row>
    <row r="129" spans="1:28" outlineLevel="1" x14ac:dyDescent="0.2">
      <c r="A129" s="11" t="s">
        <v>240</v>
      </c>
      <c r="B129" s="11"/>
      <c r="C129" s="4" t="s">
        <v>241</v>
      </c>
      <c r="D129" s="12" t="s">
        <v>37</v>
      </c>
      <c r="E129" s="12" t="s">
        <v>93</v>
      </c>
      <c r="F129" s="12">
        <v>45</v>
      </c>
      <c r="G129" s="12">
        <v>2</v>
      </c>
      <c r="H129" s="12">
        <v>3</v>
      </c>
      <c r="I129" s="12">
        <v>1</v>
      </c>
      <c r="J129" s="12" t="s">
        <v>68</v>
      </c>
      <c r="K129" s="5" t="s">
        <v>87</v>
      </c>
      <c r="L129" s="5" t="s">
        <v>46</v>
      </c>
      <c r="M129" s="12">
        <v>1</v>
      </c>
      <c r="N129" s="12"/>
      <c r="O129" s="12">
        <v>4</v>
      </c>
      <c r="P129" s="12" t="s">
        <v>95</v>
      </c>
      <c r="Q129" s="12"/>
      <c r="R129" s="12"/>
      <c r="S129" s="5"/>
      <c r="T129" s="12"/>
      <c r="U129" s="12">
        <v>99</v>
      </c>
      <c r="V129" s="12">
        <v>20</v>
      </c>
      <c r="W129" s="12">
        <v>2</v>
      </c>
      <c r="X129" s="12"/>
      <c r="Y129" s="12"/>
      <c r="Z129" s="12"/>
      <c r="AA129" s="12"/>
      <c r="AB129" s="12"/>
    </row>
    <row r="130" spans="1:28" outlineLevel="1" x14ac:dyDescent="0.2">
      <c r="A130" s="11" t="s">
        <v>242</v>
      </c>
      <c r="B130" s="11"/>
      <c r="D130" s="12" t="s">
        <v>37</v>
      </c>
      <c r="E130" s="12" t="s">
        <v>93</v>
      </c>
      <c r="F130" s="12">
        <v>74</v>
      </c>
      <c r="G130" s="12">
        <v>10</v>
      </c>
      <c r="H130" s="12">
        <v>5</v>
      </c>
      <c r="I130" s="12">
        <v>95</v>
      </c>
      <c r="J130" s="12" t="s">
        <v>68</v>
      </c>
      <c r="K130" s="5"/>
      <c r="L130" s="5" t="s">
        <v>46</v>
      </c>
      <c r="M130" s="12"/>
      <c r="N130" s="12"/>
      <c r="O130" s="12">
        <v>8</v>
      </c>
      <c r="P130" s="12" t="s">
        <v>47</v>
      </c>
      <c r="Q130" s="12"/>
      <c r="R130" s="12">
        <v>8</v>
      </c>
      <c r="S130" s="12" t="s">
        <v>47</v>
      </c>
      <c r="T130" s="12"/>
      <c r="U130" s="12">
        <v>99</v>
      </c>
      <c r="V130" s="12">
        <v>20</v>
      </c>
      <c r="W130" s="12">
        <v>3</v>
      </c>
      <c r="X130" s="12"/>
      <c r="Y130" s="12"/>
      <c r="Z130" s="12"/>
      <c r="AA130" s="12"/>
      <c r="AB130" s="12"/>
    </row>
    <row r="131" spans="1:28" outlineLevel="1" x14ac:dyDescent="0.2">
      <c r="A131" s="11" t="s">
        <v>243</v>
      </c>
      <c r="B131" s="11"/>
      <c r="D131" s="12" t="s">
        <v>37</v>
      </c>
      <c r="E131" s="12" t="s">
        <v>38</v>
      </c>
      <c r="F131" s="12">
        <v>102</v>
      </c>
      <c r="G131" s="12">
        <v>3</v>
      </c>
      <c r="H131" s="12">
        <v>3</v>
      </c>
      <c r="I131" s="12">
        <v>1</v>
      </c>
      <c r="J131" s="12" t="s">
        <v>57</v>
      </c>
      <c r="K131" s="5" t="s">
        <v>90</v>
      </c>
      <c r="L131" s="5"/>
      <c r="M131" s="12"/>
      <c r="N131" s="12"/>
      <c r="O131" s="12">
        <v>6</v>
      </c>
      <c r="P131" s="12" t="s">
        <v>95</v>
      </c>
      <c r="Q131" s="12"/>
      <c r="R131" s="12"/>
      <c r="S131" s="5"/>
      <c r="T131" s="12" t="s">
        <v>97</v>
      </c>
      <c r="U131" s="12">
        <v>99</v>
      </c>
      <c r="V131" s="12">
        <v>20</v>
      </c>
      <c r="W131" s="12">
        <v>2</v>
      </c>
      <c r="X131" s="12"/>
      <c r="Y131" s="12"/>
      <c r="Z131" s="12"/>
      <c r="AA131" s="12"/>
      <c r="AB131" s="12"/>
    </row>
    <row r="132" spans="1:28" outlineLevel="1" x14ac:dyDescent="0.2">
      <c r="A132" s="11" t="s">
        <v>244</v>
      </c>
      <c r="B132" s="11"/>
      <c r="D132" s="12" t="s">
        <v>37</v>
      </c>
      <c r="E132" s="12" t="s">
        <v>93</v>
      </c>
      <c r="F132" s="12">
        <v>74</v>
      </c>
      <c r="G132" s="12">
        <v>8</v>
      </c>
      <c r="H132" s="12">
        <v>5</v>
      </c>
      <c r="I132" s="12">
        <v>8</v>
      </c>
      <c r="J132" s="12" t="s">
        <v>68</v>
      </c>
      <c r="K132" s="5"/>
      <c r="L132" s="5" t="s">
        <v>46</v>
      </c>
      <c r="M132" s="12"/>
      <c r="N132" s="12"/>
      <c r="O132" s="12">
        <v>4</v>
      </c>
      <c r="P132" s="12" t="s">
        <v>95</v>
      </c>
      <c r="Q132" s="12"/>
      <c r="R132" s="12"/>
      <c r="S132" s="5"/>
      <c r="T132" s="12" t="s">
        <v>97</v>
      </c>
      <c r="U132" s="12">
        <v>99</v>
      </c>
      <c r="V132" s="12">
        <v>20</v>
      </c>
      <c r="W132" s="12">
        <v>2</v>
      </c>
      <c r="X132" s="12"/>
      <c r="Y132" s="12"/>
      <c r="Z132" s="12"/>
      <c r="AA132" s="12"/>
      <c r="AB132" s="12"/>
    </row>
    <row r="133" spans="1:28" outlineLevel="1" x14ac:dyDescent="0.2">
      <c r="A133" s="11" t="s">
        <v>245</v>
      </c>
      <c r="B133" s="11"/>
      <c r="D133" s="12" t="s">
        <v>37</v>
      </c>
      <c r="E133" s="12" t="s">
        <v>38</v>
      </c>
      <c r="F133" s="12">
        <v>102</v>
      </c>
      <c r="G133" s="12">
        <v>4</v>
      </c>
      <c r="H133" s="12">
        <v>4</v>
      </c>
      <c r="I133" s="12">
        <v>15</v>
      </c>
      <c r="J133" s="12" t="s">
        <v>57</v>
      </c>
      <c r="K133" s="5" t="s">
        <v>152</v>
      </c>
      <c r="L133" s="5"/>
      <c r="M133" s="12"/>
      <c r="N133" s="12"/>
      <c r="O133" s="12">
        <v>6</v>
      </c>
      <c r="P133" s="12" t="s">
        <v>64</v>
      </c>
      <c r="Q133" s="12"/>
      <c r="R133" s="12"/>
      <c r="S133" s="5"/>
      <c r="T133" s="12"/>
      <c r="U133" s="12">
        <v>99</v>
      </c>
      <c r="V133" s="12">
        <v>18</v>
      </c>
      <c r="W133" s="12">
        <v>2</v>
      </c>
      <c r="X133" s="12"/>
      <c r="Y133" s="12"/>
      <c r="Z133" s="12"/>
      <c r="AA133" s="12"/>
      <c r="AB133" s="12"/>
    </row>
    <row r="134" spans="1:28" outlineLevel="1" x14ac:dyDescent="0.2">
      <c r="A134" s="11" t="s">
        <v>246</v>
      </c>
      <c r="B134" s="11"/>
      <c r="D134" s="12" t="s">
        <v>66</v>
      </c>
      <c r="E134" s="12" t="s">
        <v>134</v>
      </c>
      <c r="F134" s="12">
        <v>39</v>
      </c>
      <c r="G134" s="12">
        <v>15</v>
      </c>
      <c r="H134" s="12">
        <v>5</v>
      </c>
      <c r="I134" s="12"/>
      <c r="J134" s="12" t="s">
        <v>68</v>
      </c>
      <c r="K134" s="5" t="s">
        <v>152</v>
      </c>
      <c r="L134" s="5"/>
      <c r="M134" s="12"/>
      <c r="N134" s="12"/>
      <c r="O134" s="12">
        <v>6</v>
      </c>
      <c r="P134" s="12" t="s">
        <v>64</v>
      </c>
      <c r="Q134" s="12"/>
      <c r="R134" s="12">
        <v>6</v>
      </c>
      <c r="S134" s="12" t="s">
        <v>64</v>
      </c>
      <c r="T134" s="12"/>
      <c r="U134" s="12">
        <v>99</v>
      </c>
      <c r="V134" s="12">
        <v>18</v>
      </c>
      <c r="W134" s="12">
        <v>2</v>
      </c>
      <c r="X134" s="12"/>
      <c r="Y134" s="12"/>
      <c r="Z134" s="12"/>
      <c r="AA134" s="12"/>
      <c r="AB134" s="12"/>
    </row>
    <row r="135" spans="1:28" outlineLevel="1" x14ac:dyDescent="0.2">
      <c r="A135" s="11" t="s">
        <v>247</v>
      </c>
      <c r="B135" s="11"/>
      <c r="D135" s="12" t="s">
        <v>37</v>
      </c>
      <c r="E135" s="12" t="s">
        <v>49</v>
      </c>
      <c r="F135" s="12">
        <v>97</v>
      </c>
      <c r="G135" s="12">
        <v>2</v>
      </c>
      <c r="H135" s="12">
        <v>4</v>
      </c>
      <c r="I135" s="12">
        <v>20</v>
      </c>
      <c r="J135" s="12" t="s">
        <v>68</v>
      </c>
      <c r="K135" s="5" t="s">
        <v>123</v>
      </c>
      <c r="L135" s="5"/>
      <c r="M135" s="12"/>
      <c r="N135" s="12"/>
      <c r="O135" s="12">
        <v>8</v>
      </c>
      <c r="P135" s="12" t="s">
        <v>64</v>
      </c>
      <c r="Q135" s="12"/>
      <c r="R135" s="12"/>
      <c r="S135" s="5"/>
      <c r="T135" s="12"/>
      <c r="U135" s="12">
        <v>99</v>
      </c>
      <c r="V135" s="12">
        <v>20</v>
      </c>
      <c r="W135" s="12">
        <v>2</v>
      </c>
      <c r="X135" s="12"/>
      <c r="Y135" s="12"/>
      <c r="Z135" s="12"/>
      <c r="AA135" s="12"/>
      <c r="AB135" s="12"/>
    </row>
    <row r="136" spans="1:28" outlineLevel="1" x14ac:dyDescent="0.2">
      <c r="A136" s="11" t="s">
        <v>248</v>
      </c>
      <c r="B136" s="11"/>
      <c r="C136" s="4" t="s">
        <v>249</v>
      </c>
      <c r="D136" s="12" t="s">
        <v>37</v>
      </c>
      <c r="E136" s="12" t="s">
        <v>38</v>
      </c>
      <c r="F136" s="12">
        <v>102</v>
      </c>
      <c r="G136" s="12">
        <v>12</v>
      </c>
      <c r="H136" s="12">
        <v>5</v>
      </c>
      <c r="I136" s="12">
        <v>18</v>
      </c>
      <c r="J136" s="12" t="s">
        <v>57</v>
      </c>
      <c r="K136" s="5" t="s">
        <v>177</v>
      </c>
      <c r="L136" s="5"/>
      <c r="M136" s="12"/>
      <c r="N136" s="12">
        <v>2</v>
      </c>
      <c r="O136" s="12">
        <v>4</v>
      </c>
      <c r="P136" s="12" t="s">
        <v>132</v>
      </c>
      <c r="Q136" s="12"/>
      <c r="R136" s="12"/>
      <c r="S136" s="5"/>
      <c r="T136" s="12"/>
      <c r="U136" s="12">
        <v>99</v>
      </c>
      <c r="V136" s="12">
        <v>20</v>
      </c>
      <c r="W136" s="12">
        <v>4</v>
      </c>
      <c r="X136" s="12"/>
      <c r="Y136" s="12"/>
      <c r="Z136" s="12"/>
      <c r="AA136" s="12"/>
      <c r="AB136" s="12"/>
    </row>
    <row r="137" spans="1:28" outlineLevel="1" x14ac:dyDescent="0.2">
      <c r="A137" s="11" t="s">
        <v>250</v>
      </c>
      <c r="B137" s="11"/>
      <c r="C137" s="4" t="s">
        <v>251</v>
      </c>
      <c r="D137" s="12" t="s">
        <v>37</v>
      </c>
      <c r="E137" s="12" t="s">
        <v>56</v>
      </c>
      <c r="F137" s="12"/>
      <c r="G137" s="12">
        <v>15</v>
      </c>
      <c r="H137" s="12">
        <v>4</v>
      </c>
      <c r="I137" s="12">
        <v>20</v>
      </c>
      <c r="J137" s="12" t="s">
        <v>57</v>
      </c>
      <c r="K137" s="5" t="s">
        <v>69</v>
      </c>
      <c r="L137" s="5"/>
      <c r="M137" s="12"/>
      <c r="N137" s="12"/>
      <c r="O137" s="12">
        <v>4</v>
      </c>
      <c r="P137" s="12" t="s">
        <v>95</v>
      </c>
      <c r="Q137" s="12"/>
      <c r="R137" s="12"/>
      <c r="S137" s="5"/>
      <c r="T137" s="12"/>
      <c r="U137" s="12">
        <v>99</v>
      </c>
      <c r="V137" s="12">
        <v>20</v>
      </c>
      <c r="W137" s="12">
        <v>2</v>
      </c>
      <c r="X137" s="12"/>
      <c r="Y137" s="12"/>
      <c r="Z137" s="12"/>
      <c r="AA137" s="12"/>
      <c r="AB137" s="12"/>
    </row>
    <row r="138" spans="1:28" outlineLevel="1" x14ac:dyDescent="0.2">
      <c r="A138" s="11" t="s">
        <v>252</v>
      </c>
      <c r="B138" s="11"/>
      <c r="C138" s="4" t="s">
        <v>251</v>
      </c>
      <c r="D138" s="12" t="s">
        <v>37</v>
      </c>
      <c r="E138" s="12" t="s">
        <v>56</v>
      </c>
      <c r="F138" s="12"/>
      <c r="G138" s="12">
        <v>6</v>
      </c>
      <c r="H138" s="12">
        <v>4</v>
      </c>
      <c r="I138" s="12">
        <v>9</v>
      </c>
      <c r="J138" s="12" t="s">
        <v>57</v>
      </c>
      <c r="K138" s="5" t="s">
        <v>69</v>
      </c>
      <c r="L138" s="5"/>
      <c r="M138" s="12"/>
      <c r="N138" s="12"/>
      <c r="O138" s="12">
        <v>3</v>
      </c>
      <c r="P138" s="12" t="s">
        <v>95</v>
      </c>
      <c r="Q138" s="12"/>
      <c r="R138" s="12"/>
      <c r="S138" s="5"/>
      <c r="T138" s="12"/>
      <c r="U138" s="12">
        <v>99</v>
      </c>
      <c r="V138" s="12">
        <v>20</v>
      </c>
      <c r="W138" s="12">
        <v>2</v>
      </c>
      <c r="X138" s="12"/>
      <c r="Y138" s="12"/>
      <c r="Z138" s="12"/>
      <c r="AA138" s="12"/>
      <c r="AB138" s="12"/>
    </row>
    <row r="139" spans="1:28" outlineLevel="1" x14ac:dyDescent="0.2">
      <c r="A139" s="11" t="s">
        <v>253</v>
      </c>
      <c r="B139" s="11"/>
      <c r="C139" s="4" t="s">
        <v>251</v>
      </c>
      <c r="D139" s="12" t="s">
        <v>37</v>
      </c>
      <c r="E139" s="12" t="s">
        <v>56</v>
      </c>
      <c r="F139" s="12"/>
      <c r="G139" s="12">
        <v>5</v>
      </c>
      <c r="H139" s="12">
        <v>4</v>
      </c>
      <c r="I139" s="12">
        <v>10</v>
      </c>
      <c r="J139" s="12" t="s">
        <v>57</v>
      </c>
      <c r="K139" s="5" t="s">
        <v>69</v>
      </c>
      <c r="L139" s="5"/>
      <c r="M139" s="12"/>
      <c r="N139" s="12"/>
      <c r="O139" s="12">
        <v>6</v>
      </c>
      <c r="P139" s="12" t="s">
        <v>47</v>
      </c>
      <c r="Q139" s="12"/>
      <c r="R139" s="12"/>
      <c r="S139" s="5"/>
      <c r="T139" s="12"/>
      <c r="U139" s="12">
        <v>99</v>
      </c>
      <c r="V139" s="12">
        <v>20</v>
      </c>
      <c r="W139" s="12">
        <v>2</v>
      </c>
      <c r="X139" s="12"/>
      <c r="Y139" s="12"/>
      <c r="Z139" s="12"/>
      <c r="AA139" s="12"/>
      <c r="AB139" s="12"/>
    </row>
    <row r="140" spans="1:28" outlineLevel="1" x14ac:dyDescent="0.2">
      <c r="A140" s="11" t="s">
        <v>254</v>
      </c>
      <c r="B140" s="11"/>
      <c r="C140" s="4" t="s">
        <v>251</v>
      </c>
      <c r="D140" s="12" t="s">
        <v>37</v>
      </c>
      <c r="E140" s="12" t="s">
        <v>56</v>
      </c>
      <c r="F140" s="12"/>
      <c r="G140" s="12">
        <v>5</v>
      </c>
      <c r="H140" s="12">
        <v>4</v>
      </c>
      <c r="I140" s="12">
        <v>10</v>
      </c>
      <c r="J140" s="12" t="s">
        <v>57</v>
      </c>
      <c r="K140" s="5" t="s">
        <v>69</v>
      </c>
      <c r="L140" s="5"/>
      <c r="M140" s="12"/>
      <c r="N140" s="12"/>
      <c r="O140" s="12">
        <v>3</v>
      </c>
      <c r="P140" s="12" t="s">
        <v>47</v>
      </c>
      <c r="Q140" s="12"/>
      <c r="R140" s="12"/>
      <c r="S140" s="5"/>
      <c r="T140" s="12"/>
      <c r="U140" s="12">
        <v>99</v>
      </c>
      <c r="V140" s="12">
        <v>20</v>
      </c>
      <c r="W140" s="12">
        <v>2</v>
      </c>
      <c r="X140" s="12"/>
      <c r="Y140" s="12"/>
      <c r="Z140" s="12"/>
      <c r="AA140" s="12"/>
      <c r="AB140" s="12"/>
    </row>
    <row r="141" spans="1:28" outlineLevel="1" x14ac:dyDescent="0.2">
      <c r="A141" s="11" t="s">
        <v>255</v>
      </c>
      <c r="B141" s="11"/>
      <c r="D141" s="12" t="s">
        <v>37</v>
      </c>
      <c r="E141" s="12" t="s">
        <v>93</v>
      </c>
      <c r="F141" s="12">
        <v>74</v>
      </c>
      <c r="G141" s="12">
        <v>5</v>
      </c>
      <c r="H141" s="12">
        <v>5</v>
      </c>
      <c r="I141" s="12">
        <v>12</v>
      </c>
      <c r="J141" s="12" t="s">
        <v>68</v>
      </c>
      <c r="K141" s="5"/>
      <c r="L141" s="5" t="s">
        <v>46</v>
      </c>
      <c r="M141" s="12"/>
      <c r="N141" s="12"/>
      <c r="O141" s="12">
        <v>8</v>
      </c>
      <c r="P141" s="12" t="s">
        <v>47</v>
      </c>
      <c r="Q141" s="12"/>
      <c r="R141" s="12"/>
      <c r="S141" s="5"/>
      <c r="T141" s="12"/>
      <c r="U141" s="12">
        <v>99</v>
      </c>
      <c r="V141" s="12">
        <v>20</v>
      </c>
      <c r="W141" s="12">
        <v>3</v>
      </c>
      <c r="X141" s="12"/>
      <c r="Y141" s="12"/>
      <c r="Z141" s="12"/>
      <c r="AA141" s="12"/>
      <c r="AB141" s="12"/>
    </row>
    <row r="142" spans="1:28" outlineLevel="1" x14ac:dyDescent="0.2">
      <c r="A142" s="11" t="s">
        <v>256</v>
      </c>
      <c r="B142" s="11"/>
      <c r="D142" s="12" t="s">
        <v>37</v>
      </c>
      <c r="E142" s="12" t="s">
        <v>80</v>
      </c>
      <c r="F142" s="12">
        <v>73</v>
      </c>
      <c r="G142" s="12">
        <v>15</v>
      </c>
      <c r="H142" s="12">
        <v>5</v>
      </c>
      <c r="I142" s="12"/>
      <c r="J142" s="12" t="s">
        <v>68</v>
      </c>
      <c r="K142" s="5"/>
      <c r="L142" s="5" t="s">
        <v>77</v>
      </c>
      <c r="M142" s="12"/>
      <c r="N142" s="12">
        <v>2</v>
      </c>
      <c r="O142" s="12">
        <v>6</v>
      </c>
      <c r="P142" s="12" t="s">
        <v>95</v>
      </c>
      <c r="Q142" s="12"/>
      <c r="R142" s="12"/>
      <c r="S142" s="5"/>
      <c r="T142" s="12"/>
      <c r="U142" s="12">
        <v>99</v>
      </c>
      <c r="V142" s="12">
        <v>19</v>
      </c>
      <c r="W142" s="12">
        <v>3</v>
      </c>
      <c r="X142" s="12" t="s">
        <v>41</v>
      </c>
      <c r="Y142" s="12">
        <v>10</v>
      </c>
      <c r="Z142" s="12"/>
      <c r="AA142" s="12"/>
      <c r="AB142" s="12"/>
    </row>
    <row r="143" spans="1:28" outlineLevel="1" x14ac:dyDescent="0.2">
      <c r="A143" s="11" t="s">
        <v>257</v>
      </c>
      <c r="B143" s="11"/>
      <c r="C143" s="4" t="s">
        <v>258</v>
      </c>
      <c r="D143" s="12" t="s">
        <v>37</v>
      </c>
      <c r="E143" s="12" t="s">
        <v>38</v>
      </c>
      <c r="F143" s="12">
        <v>103</v>
      </c>
      <c r="G143" s="12">
        <v>0.1</v>
      </c>
      <c r="H143" s="12">
        <v>3</v>
      </c>
      <c r="I143" s="12">
        <v>1</v>
      </c>
      <c r="J143" s="12" t="s">
        <v>68</v>
      </c>
      <c r="K143" s="5"/>
      <c r="L143" s="5" t="s">
        <v>46</v>
      </c>
      <c r="M143" s="12"/>
      <c r="N143" s="12"/>
      <c r="O143" s="12">
        <v>1</v>
      </c>
      <c r="P143" s="12" t="s">
        <v>47</v>
      </c>
      <c r="Q143" s="12"/>
      <c r="R143" s="12"/>
      <c r="S143" s="5"/>
      <c r="T143" s="12"/>
      <c r="U143" s="12"/>
      <c r="V143" s="12">
        <v>20</v>
      </c>
      <c r="W143" s="12">
        <v>2</v>
      </c>
      <c r="X143" s="12" t="s">
        <v>41</v>
      </c>
      <c r="Y143" s="12">
        <v>10</v>
      </c>
      <c r="Z143" s="12"/>
      <c r="AA143" s="12"/>
      <c r="AB143" s="12"/>
    </row>
    <row r="144" spans="1:28" outlineLevel="1" x14ac:dyDescent="0.2">
      <c r="A144" s="11" t="s">
        <v>259</v>
      </c>
      <c r="B144" s="11"/>
      <c r="C144" s="4" t="s">
        <v>260</v>
      </c>
      <c r="D144" s="12" t="s">
        <v>37</v>
      </c>
      <c r="E144" s="12" t="s">
        <v>38</v>
      </c>
      <c r="F144" s="12">
        <v>103</v>
      </c>
      <c r="G144" s="12">
        <v>1</v>
      </c>
      <c r="H144" s="12">
        <v>4</v>
      </c>
      <c r="I144" s="12">
        <v>3</v>
      </c>
      <c r="J144" s="12" t="s">
        <v>68</v>
      </c>
      <c r="K144" s="5"/>
      <c r="L144" s="5" t="s">
        <v>46</v>
      </c>
      <c r="M144" s="12">
        <v>1</v>
      </c>
      <c r="N144" s="12"/>
      <c r="O144" s="12">
        <v>6</v>
      </c>
      <c r="P144" s="12" t="s">
        <v>47</v>
      </c>
      <c r="Q144" s="12"/>
      <c r="R144" s="12"/>
      <c r="S144" s="5"/>
      <c r="T144" s="12"/>
      <c r="U144" s="12">
        <v>99</v>
      </c>
      <c r="V144" s="12">
        <v>20</v>
      </c>
      <c r="W144" s="12">
        <v>2</v>
      </c>
      <c r="X144" s="12"/>
      <c r="Y144" s="12"/>
      <c r="Z144" s="12"/>
      <c r="AA144" s="12"/>
      <c r="AB144" s="12"/>
    </row>
    <row r="145" spans="1:28" outlineLevel="1" x14ac:dyDescent="0.2">
      <c r="A145" s="11" t="s">
        <v>261</v>
      </c>
      <c r="B145" s="11"/>
      <c r="C145" s="4" t="s">
        <v>262</v>
      </c>
      <c r="D145" s="12" t="s">
        <v>37</v>
      </c>
      <c r="E145" s="12" t="s">
        <v>38</v>
      </c>
      <c r="F145" s="12">
        <v>103</v>
      </c>
      <c r="G145" s="12">
        <v>3</v>
      </c>
      <c r="H145" s="12">
        <v>4</v>
      </c>
      <c r="I145" s="12">
        <v>6</v>
      </c>
      <c r="J145" s="12" t="s">
        <v>45</v>
      </c>
      <c r="K145" s="5" t="s">
        <v>90</v>
      </c>
      <c r="L145" s="5"/>
      <c r="M145" s="12"/>
      <c r="N145" s="12"/>
      <c r="O145" s="12">
        <v>6</v>
      </c>
      <c r="P145" s="12" t="s">
        <v>64</v>
      </c>
      <c r="Q145" s="12"/>
      <c r="R145" s="12"/>
      <c r="S145" s="5"/>
      <c r="T145" s="12"/>
      <c r="U145" s="12">
        <v>99</v>
      </c>
      <c r="V145" s="12">
        <v>20</v>
      </c>
      <c r="W145" s="12">
        <v>2</v>
      </c>
      <c r="X145" s="12"/>
      <c r="Y145" s="12"/>
      <c r="Z145" s="12"/>
      <c r="AA145" s="12"/>
      <c r="AB145" s="12"/>
    </row>
    <row r="146" spans="1:28" outlineLevel="1" x14ac:dyDescent="0.2">
      <c r="A146" s="11" t="s">
        <v>263</v>
      </c>
      <c r="B146" s="11"/>
      <c r="D146" s="12" t="s">
        <v>66</v>
      </c>
      <c r="E146" s="12" t="s">
        <v>67</v>
      </c>
      <c r="F146" s="12">
        <v>45</v>
      </c>
      <c r="G146" s="12">
        <v>0.25</v>
      </c>
      <c r="H146" s="12">
        <v>3</v>
      </c>
      <c r="I146" s="12"/>
      <c r="J146" s="12" t="s">
        <v>68</v>
      </c>
      <c r="K146" s="5"/>
      <c r="L146" s="5" t="s">
        <v>264</v>
      </c>
      <c r="M146" s="12"/>
      <c r="N146" s="12"/>
      <c r="O146" s="12">
        <v>3</v>
      </c>
      <c r="P146" s="12" t="s">
        <v>95</v>
      </c>
      <c r="Q146" s="12"/>
      <c r="R146" s="12"/>
      <c r="S146" s="5"/>
      <c r="T146" s="12"/>
      <c r="U146" s="12">
        <v>99</v>
      </c>
      <c r="V146" s="12">
        <v>20</v>
      </c>
      <c r="W146" s="12">
        <v>2</v>
      </c>
      <c r="X146" s="12" t="s">
        <v>41</v>
      </c>
      <c r="Y146" s="12">
        <v>10</v>
      </c>
      <c r="Z146" s="12"/>
      <c r="AA146" s="12"/>
      <c r="AB146" s="12"/>
    </row>
    <row r="147" spans="1:28" outlineLevel="1" x14ac:dyDescent="0.2">
      <c r="A147" s="11" t="s">
        <v>265</v>
      </c>
      <c r="B147" s="11"/>
      <c r="D147" s="12" t="s">
        <v>37</v>
      </c>
      <c r="E147" s="12" t="s">
        <v>83</v>
      </c>
      <c r="F147" s="12">
        <v>7</v>
      </c>
      <c r="G147" s="12"/>
      <c r="H147" s="12">
        <v>1</v>
      </c>
      <c r="I147" s="12"/>
      <c r="J147" s="12" t="s">
        <v>84</v>
      </c>
      <c r="K147" s="5" t="s">
        <v>84</v>
      </c>
      <c r="L147" s="5"/>
      <c r="M147" s="12"/>
      <c r="N147" s="12"/>
      <c r="O147" s="12">
        <v>1</v>
      </c>
      <c r="P147" s="12" t="s">
        <v>95</v>
      </c>
      <c r="Q147" s="12"/>
      <c r="R147" s="12"/>
      <c r="S147" s="5"/>
      <c r="T147" s="12"/>
      <c r="U147" s="12">
        <v>99</v>
      </c>
      <c r="V147" s="12">
        <v>20</v>
      </c>
      <c r="W147" s="12">
        <v>2</v>
      </c>
      <c r="X147" s="12"/>
      <c r="Y147" s="12"/>
      <c r="Z147" s="12"/>
      <c r="AA147" s="12"/>
      <c r="AB147" s="12">
        <v>1</v>
      </c>
    </row>
    <row r="148" spans="1:28" outlineLevel="1" x14ac:dyDescent="0.2">
      <c r="A148" s="11" t="s">
        <v>266</v>
      </c>
      <c r="B148" s="11"/>
      <c r="D148" s="12" t="s">
        <v>37</v>
      </c>
      <c r="E148" s="12" t="s">
        <v>83</v>
      </c>
      <c r="F148" s="12">
        <v>7</v>
      </c>
      <c r="G148" s="12"/>
      <c r="H148" s="12">
        <v>1</v>
      </c>
      <c r="I148" s="12"/>
      <c r="J148" s="12" t="s">
        <v>84</v>
      </c>
      <c r="K148" s="5" t="s">
        <v>84</v>
      </c>
      <c r="L148" s="5"/>
      <c r="M148" s="12"/>
      <c r="N148" s="12"/>
      <c r="O148" s="12">
        <v>1</v>
      </c>
      <c r="P148" s="12" t="s">
        <v>95</v>
      </c>
      <c r="Q148" s="12"/>
      <c r="R148" s="12"/>
      <c r="S148" s="5"/>
      <c r="T148" s="12"/>
      <c r="U148" s="12">
        <v>99</v>
      </c>
      <c r="V148" s="12">
        <v>20</v>
      </c>
      <c r="W148" s="12">
        <v>2</v>
      </c>
      <c r="X148" s="12"/>
      <c r="Y148" s="12"/>
      <c r="Z148" s="12"/>
      <c r="AA148" s="12"/>
      <c r="AB148" s="12">
        <v>1</v>
      </c>
    </row>
    <row r="149" spans="1:28" outlineLevel="1" x14ac:dyDescent="0.2">
      <c r="A149" s="11" t="s">
        <v>267</v>
      </c>
      <c r="B149" s="11"/>
      <c r="C149" s="4" t="s">
        <v>268</v>
      </c>
      <c r="D149" s="12" t="s">
        <v>37</v>
      </c>
      <c r="E149" s="12" t="s">
        <v>38</v>
      </c>
      <c r="F149" s="12">
        <v>103</v>
      </c>
      <c r="G149" s="12"/>
      <c r="H149" s="12">
        <v>3</v>
      </c>
      <c r="I149" s="12"/>
      <c r="J149" s="12" t="s">
        <v>45</v>
      </c>
      <c r="K149" s="5" t="s">
        <v>90</v>
      </c>
      <c r="L149" s="5"/>
      <c r="M149" s="12"/>
      <c r="N149" s="12"/>
      <c r="O149" s="12">
        <v>4</v>
      </c>
      <c r="P149" s="12" t="s">
        <v>95</v>
      </c>
      <c r="Q149" s="12"/>
      <c r="R149" s="12"/>
      <c r="S149" s="5"/>
      <c r="T149" s="12"/>
      <c r="U149" s="12"/>
      <c r="V149" s="12">
        <v>20</v>
      </c>
      <c r="W149" s="12">
        <v>2</v>
      </c>
      <c r="X149" s="12" t="s">
        <v>41</v>
      </c>
      <c r="Y149" s="12">
        <v>50</v>
      </c>
      <c r="Z149" s="12"/>
      <c r="AA149" s="12"/>
      <c r="AB149" s="12"/>
    </row>
    <row r="150" spans="1:28" outlineLevel="1" x14ac:dyDescent="0.2">
      <c r="A150" s="11" t="s">
        <v>269</v>
      </c>
      <c r="B150" s="11"/>
      <c r="D150" s="12" t="s">
        <v>37</v>
      </c>
      <c r="E150" s="12" t="s">
        <v>93</v>
      </c>
      <c r="F150" s="12">
        <v>74</v>
      </c>
      <c r="G150" s="12">
        <v>5</v>
      </c>
      <c r="H150" s="12">
        <v>5</v>
      </c>
      <c r="I150" s="12">
        <v>4</v>
      </c>
      <c r="J150" s="12" t="s">
        <v>68</v>
      </c>
      <c r="K150" s="5"/>
      <c r="L150" s="5" t="s">
        <v>46</v>
      </c>
      <c r="M150" s="12"/>
      <c r="N150" s="12"/>
      <c r="O150" s="12">
        <v>4</v>
      </c>
      <c r="P150" s="12" t="s">
        <v>47</v>
      </c>
      <c r="Q150" s="12"/>
      <c r="R150" s="12"/>
      <c r="S150" s="5"/>
      <c r="T150" s="12"/>
      <c r="U150" s="12">
        <v>99</v>
      </c>
      <c r="V150" s="12">
        <v>20</v>
      </c>
      <c r="W150" s="12">
        <v>2</v>
      </c>
      <c r="X150" s="12"/>
      <c r="Y150" s="12"/>
      <c r="Z150" s="12"/>
      <c r="AA150" s="12"/>
      <c r="AB150" s="12"/>
    </row>
    <row r="151" spans="1:28" outlineLevel="1" x14ac:dyDescent="0.2">
      <c r="A151" s="11" t="s">
        <v>270</v>
      </c>
      <c r="B151" s="11"/>
      <c r="C151" s="4" t="s">
        <v>271</v>
      </c>
      <c r="D151" s="12" t="s">
        <v>37</v>
      </c>
      <c r="E151" s="12" t="s">
        <v>38</v>
      </c>
      <c r="F151" s="12">
        <v>101</v>
      </c>
      <c r="G151" s="12">
        <v>3</v>
      </c>
      <c r="H151" s="12">
        <v>4</v>
      </c>
      <c r="I151" s="12">
        <v>1</v>
      </c>
      <c r="J151" s="12" t="s">
        <v>45</v>
      </c>
      <c r="K151" s="5" t="s">
        <v>177</v>
      </c>
      <c r="L151" s="5"/>
      <c r="M151" s="12"/>
      <c r="N151" s="12"/>
      <c r="O151" s="12">
        <v>6</v>
      </c>
      <c r="P151" s="12" t="s">
        <v>47</v>
      </c>
      <c r="Q151" s="12"/>
      <c r="R151" s="12"/>
      <c r="S151" s="5"/>
      <c r="T151" s="12"/>
      <c r="U151" s="12">
        <v>99</v>
      </c>
      <c r="V151" s="12">
        <v>20</v>
      </c>
      <c r="W151" s="12">
        <v>3</v>
      </c>
      <c r="X151" s="12" t="s">
        <v>41</v>
      </c>
      <c r="Y151" s="12">
        <v>20</v>
      </c>
      <c r="Z151" s="12"/>
      <c r="AA151" s="12"/>
      <c r="AB151" s="12"/>
    </row>
    <row r="152" spans="1:28" outlineLevel="1" x14ac:dyDescent="0.2">
      <c r="A152" s="11" t="s">
        <v>272</v>
      </c>
      <c r="B152" s="11"/>
      <c r="C152" s="4" t="s">
        <v>273</v>
      </c>
      <c r="D152" s="12" t="s">
        <v>37</v>
      </c>
      <c r="E152" s="12" t="s">
        <v>38</v>
      </c>
      <c r="F152" s="12">
        <v>101</v>
      </c>
      <c r="G152" s="12">
        <v>9</v>
      </c>
      <c r="H152" s="12">
        <v>5</v>
      </c>
      <c r="I152" s="12">
        <v>5</v>
      </c>
      <c r="J152" s="12" t="s">
        <v>57</v>
      </c>
      <c r="K152" s="5" t="s">
        <v>177</v>
      </c>
      <c r="L152" s="5"/>
      <c r="M152" s="12"/>
      <c r="N152" s="12"/>
      <c r="O152" s="12">
        <v>8</v>
      </c>
      <c r="P152" s="12" t="s">
        <v>47</v>
      </c>
      <c r="Q152" s="12"/>
      <c r="R152" s="12"/>
      <c r="S152" s="5"/>
      <c r="T152" s="12"/>
      <c r="U152" s="12">
        <v>99</v>
      </c>
      <c r="V152" s="12">
        <v>20</v>
      </c>
      <c r="W152" s="12">
        <v>3</v>
      </c>
      <c r="X152" s="12"/>
      <c r="Y152" s="12"/>
      <c r="Z152" s="12"/>
      <c r="AA152" s="12">
        <v>1</v>
      </c>
      <c r="AB152" s="12"/>
    </row>
    <row r="153" spans="1:28" outlineLevel="1" x14ac:dyDescent="0.2">
      <c r="A153" s="11" t="s">
        <v>274</v>
      </c>
      <c r="B153" s="11"/>
      <c r="C153" s="4" t="s">
        <v>275</v>
      </c>
      <c r="D153" s="12" t="s">
        <v>37</v>
      </c>
      <c r="E153" s="12" t="s">
        <v>38</v>
      </c>
      <c r="F153" s="12">
        <v>103</v>
      </c>
      <c r="G153" s="12">
        <v>5</v>
      </c>
      <c r="H153" s="12">
        <v>5</v>
      </c>
      <c r="I153" s="12">
        <v>2</v>
      </c>
      <c r="J153" s="12" t="s">
        <v>45</v>
      </c>
      <c r="K153" s="5" t="s">
        <v>177</v>
      </c>
      <c r="L153" s="5"/>
      <c r="M153" s="12"/>
      <c r="N153" s="12"/>
      <c r="O153" s="12">
        <v>8</v>
      </c>
      <c r="P153" s="12" t="s">
        <v>47</v>
      </c>
      <c r="Q153" s="12"/>
      <c r="R153" s="12"/>
      <c r="S153" s="5"/>
      <c r="T153" s="12"/>
      <c r="U153" s="12">
        <v>99</v>
      </c>
      <c r="V153" s="12">
        <v>20</v>
      </c>
      <c r="W153" s="12">
        <v>3</v>
      </c>
      <c r="X153" s="12" t="s">
        <v>41</v>
      </c>
      <c r="Y153" s="12">
        <v>20</v>
      </c>
      <c r="Z153" s="12"/>
      <c r="AA153" s="12"/>
      <c r="AB153" s="12"/>
    </row>
    <row r="154" spans="1:28" outlineLevel="1" x14ac:dyDescent="0.2">
      <c r="A154" s="11" t="s">
        <v>276</v>
      </c>
      <c r="B154" s="11"/>
      <c r="D154" s="12" t="s">
        <v>37</v>
      </c>
      <c r="E154" s="12" t="s">
        <v>83</v>
      </c>
      <c r="F154" s="12">
        <v>130</v>
      </c>
      <c r="G154" s="12"/>
      <c r="H154" s="12">
        <v>5</v>
      </c>
      <c r="I154" s="12"/>
      <c r="J154" s="12" t="s">
        <v>84</v>
      </c>
      <c r="K154" s="5" t="s">
        <v>84</v>
      </c>
      <c r="L154" s="5"/>
      <c r="M154" s="12"/>
      <c r="N154" s="12"/>
      <c r="O154" s="12">
        <v>8</v>
      </c>
      <c r="P154" s="12" t="s">
        <v>47</v>
      </c>
      <c r="Q154" s="12"/>
      <c r="R154" s="12"/>
      <c r="S154" s="5"/>
      <c r="T154" s="12"/>
      <c r="U154" s="12">
        <v>99</v>
      </c>
      <c r="V154" s="12">
        <v>19</v>
      </c>
      <c r="W154" s="12">
        <v>2</v>
      </c>
      <c r="X154" s="12" t="s">
        <v>41</v>
      </c>
      <c r="Y154" s="12">
        <v>180</v>
      </c>
      <c r="Z154" s="12"/>
      <c r="AA154" s="12"/>
      <c r="AB154" s="12"/>
    </row>
    <row r="155" spans="1:28" outlineLevel="1" x14ac:dyDescent="0.2">
      <c r="A155" s="11" t="s">
        <v>277</v>
      </c>
      <c r="B155" s="11"/>
      <c r="D155" s="12" t="s">
        <v>37</v>
      </c>
      <c r="E155" s="12" t="s">
        <v>93</v>
      </c>
      <c r="F155" s="12">
        <v>74</v>
      </c>
      <c r="G155" s="12">
        <v>0.5</v>
      </c>
      <c r="H155" s="12">
        <v>2</v>
      </c>
      <c r="I155" s="12">
        <v>1</v>
      </c>
      <c r="J155" s="12" t="s">
        <v>68</v>
      </c>
      <c r="K155" s="5"/>
      <c r="L155" s="5" t="s">
        <v>278</v>
      </c>
      <c r="M155" s="12"/>
      <c r="N155" s="12"/>
      <c r="O155" s="12">
        <v>4</v>
      </c>
      <c r="P155" s="12" t="s">
        <v>47</v>
      </c>
      <c r="Q155" s="12"/>
      <c r="R155" s="12"/>
      <c r="S155" s="5"/>
      <c r="T155" s="12"/>
      <c r="U155" s="12">
        <v>99</v>
      </c>
      <c r="V155" s="12">
        <v>20</v>
      </c>
      <c r="W155" s="12">
        <v>2</v>
      </c>
      <c r="X155" s="12"/>
      <c r="Y155" s="12"/>
      <c r="Z155" s="12"/>
      <c r="AA155" s="12"/>
      <c r="AB155" s="12"/>
    </row>
    <row r="156" spans="1:28" outlineLevel="1" x14ac:dyDescent="0.2">
      <c r="A156" s="11" t="s">
        <v>279</v>
      </c>
      <c r="B156" s="11"/>
      <c r="D156" s="12" t="s">
        <v>66</v>
      </c>
      <c r="E156" s="12" t="s">
        <v>134</v>
      </c>
      <c r="F156" s="12">
        <v>39</v>
      </c>
      <c r="G156" s="12">
        <v>10</v>
      </c>
      <c r="H156" s="12">
        <v>5</v>
      </c>
      <c r="I156" s="12"/>
      <c r="J156" s="12" t="s">
        <v>68</v>
      </c>
      <c r="K156" s="5" t="s">
        <v>177</v>
      </c>
      <c r="L156" s="5"/>
      <c r="M156" s="12"/>
      <c r="N156" s="12"/>
      <c r="O156" s="12">
        <v>8</v>
      </c>
      <c r="P156" s="12" t="s">
        <v>64</v>
      </c>
      <c r="Q156" s="12"/>
      <c r="R156" s="12">
        <v>8</v>
      </c>
      <c r="S156" s="12" t="s">
        <v>64</v>
      </c>
      <c r="T156" s="12"/>
      <c r="U156" s="12">
        <v>99</v>
      </c>
      <c r="V156" s="12">
        <v>20</v>
      </c>
      <c r="W156" s="12">
        <v>2</v>
      </c>
      <c r="X156" s="12" t="s">
        <v>41</v>
      </c>
      <c r="Y156" s="12">
        <v>20</v>
      </c>
      <c r="Z156" s="12"/>
      <c r="AA156" s="12"/>
      <c r="AB156" s="12"/>
    </row>
    <row r="157" spans="1:28" outlineLevel="1" x14ac:dyDescent="0.2">
      <c r="A157" s="11" t="s">
        <v>280</v>
      </c>
      <c r="B157" s="11"/>
      <c r="C157" s="4" t="s">
        <v>281</v>
      </c>
      <c r="D157" s="12" t="s">
        <v>37</v>
      </c>
      <c r="E157" s="12" t="s">
        <v>38</v>
      </c>
      <c r="F157" s="12">
        <v>102</v>
      </c>
      <c r="G157" s="12">
        <v>4</v>
      </c>
      <c r="H157" s="12">
        <v>5</v>
      </c>
      <c r="I157" s="12"/>
      <c r="J157" s="12" t="s">
        <v>45</v>
      </c>
      <c r="K157" s="5" t="s">
        <v>177</v>
      </c>
      <c r="L157" s="5"/>
      <c r="M157" s="12"/>
      <c r="N157" s="12"/>
      <c r="O157" s="12">
        <v>6</v>
      </c>
      <c r="P157" s="12" t="s">
        <v>95</v>
      </c>
      <c r="Q157" s="12"/>
      <c r="R157" s="12">
        <v>6</v>
      </c>
      <c r="S157" s="12" t="s">
        <v>95</v>
      </c>
      <c r="T157" s="12"/>
      <c r="U157" s="12">
        <v>99</v>
      </c>
      <c r="V157" s="12">
        <v>20</v>
      </c>
      <c r="W157" s="12">
        <v>2</v>
      </c>
      <c r="X157" s="12"/>
      <c r="Y157" s="12"/>
      <c r="Z157" s="12"/>
      <c r="AA157" s="12"/>
      <c r="AB157" s="12"/>
    </row>
    <row r="158" spans="1:28" outlineLevel="1" x14ac:dyDescent="0.2">
      <c r="A158" s="11" t="s">
        <v>282</v>
      </c>
      <c r="B158" s="11"/>
      <c r="D158" s="12" t="s">
        <v>37</v>
      </c>
      <c r="E158" s="12" t="s">
        <v>80</v>
      </c>
      <c r="F158" s="12">
        <v>74</v>
      </c>
      <c r="G158" s="12">
        <v>8</v>
      </c>
      <c r="H158" s="12">
        <v>5</v>
      </c>
      <c r="I158" s="12"/>
      <c r="J158" s="12" t="s">
        <v>68</v>
      </c>
      <c r="K158" s="5"/>
      <c r="L158" s="5" t="s">
        <v>46</v>
      </c>
      <c r="M158" s="12"/>
      <c r="N158" s="12"/>
      <c r="O158" s="12">
        <v>8</v>
      </c>
      <c r="P158" s="12" t="s">
        <v>95</v>
      </c>
      <c r="Q158" s="12"/>
      <c r="R158" s="12"/>
      <c r="S158" s="5"/>
      <c r="T158" s="12"/>
      <c r="U158" s="12">
        <v>99</v>
      </c>
      <c r="V158" s="12">
        <v>20</v>
      </c>
      <c r="W158" s="12">
        <v>3</v>
      </c>
      <c r="X158" s="12"/>
      <c r="Y158" s="12"/>
      <c r="Z158" s="12"/>
      <c r="AA158" s="12"/>
      <c r="AB158" s="12"/>
    </row>
    <row r="159" spans="1:28" outlineLevel="1" x14ac:dyDescent="0.2">
      <c r="A159" s="11" t="s">
        <v>283</v>
      </c>
      <c r="B159" s="11"/>
      <c r="C159" s="4" t="s">
        <v>284</v>
      </c>
      <c r="D159" s="12" t="s">
        <v>37</v>
      </c>
      <c r="E159" s="12" t="s">
        <v>56</v>
      </c>
      <c r="F159" s="12"/>
      <c r="G159" s="12"/>
      <c r="H159" s="12">
        <v>3</v>
      </c>
      <c r="I159" s="12"/>
      <c r="J159" s="12" t="s">
        <v>45</v>
      </c>
      <c r="K159" s="12" t="s">
        <v>84</v>
      </c>
      <c r="L159" s="5"/>
      <c r="M159" s="12">
        <v>1</v>
      </c>
      <c r="N159" s="12"/>
      <c r="O159" s="12">
        <v>3</v>
      </c>
      <c r="P159" s="12" t="s">
        <v>95</v>
      </c>
      <c r="Q159" s="12"/>
      <c r="R159" s="12"/>
      <c r="S159" s="5"/>
      <c r="T159" s="12" t="s">
        <v>97</v>
      </c>
      <c r="U159" s="12">
        <v>99</v>
      </c>
      <c r="V159" s="12">
        <v>20</v>
      </c>
      <c r="W159" s="12">
        <v>2</v>
      </c>
      <c r="X159" s="12"/>
      <c r="Y159" s="12"/>
      <c r="Z159" s="12"/>
      <c r="AA159" s="12"/>
      <c r="AB159" s="12">
        <v>1</v>
      </c>
    </row>
    <row r="160" spans="1:28" outlineLevel="1" x14ac:dyDescent="0.2">
      <c r="A160" s="11" t="s">
        <v>285</v>
      </c>
      <c r="B160" s="11"/>
      <c r="D160" s="12" t="s">
        <v>37</v>
      </c>
      <c r="E160" s="12" t="s">
        <v>83</v>
      </c>
      <c r="F160" s="12">
        <v>7</v>
      </c>
      <c r="G160" s="12"/>
      <c r="H160" s="12">
        <v>1</v>
      </c>
      <c r="I160" s="12"/>
      <c r="J160" s="12" t="s">
        <v>84</v>
      </c>
      <c r="K160" s="5" t="s">
        <v>84</v>
      </c>
      <c r="L160" s="5"/>
      <c r="M160" s="12"/>
      <c r="N160" s="12"/>
      <c r="O160" s="12">
        <v>1</v>
      </c>
      <c r="P160" s="12" t="s">
        <v>47</v>
      </c>
      <c r="Q160" s="12"/>
      <c r="R160" s="12"/>
      <c r="S160" s="5"/>
      <c r="T160" s="12"/>
      <c r="U160" s="12">
        <v>99</v>
      </c>
      <c r="V160" s="12">
        <v>20</v>
      </c>
      <c r="W160" s="12">
        <v>2</v>
      </c>
      <c r="X160" s="12"/>
      <c r="Y160" s="12"/>
      <c r="Z160" s="12"/>
      <c r="AA160" s="12"/>
      <c r="AB160" s="12"/>
    </row>
    <row r="161" spans="1:28" outlineLevel="1" x14ac:dyDescent="0.2">
      <c r="A161" s="11" t="s">
        <v>286</v>
      </c>
      <c r="B161" s="11"/>
      <c r="C161" s="11" t="s">
        <v>287</v>
      </c>
      <c r="D161" s="12" t="s">
        <v>37</v>
      </c>
      <c r="E161" s="12" t="s">
        <v>56</v>
      </c>
      <c r="F161" s="12"/>
      <c r="G161" s="12"/>
      <c r="H161" s="12">
        <v>3</v>
      </c>
      <c r="I161" s="12"/>
      <c r="J161" s="12" t="s">
        <v>45</v>
      </c>
      <c r="K161" s="5" t="s">
        <v>84</v>
      </c>
      <c r="L161" s="5"/>
      <c r="M161" s="12">
        <v>1</v>
      </c>
      <c r="N161" s="12"/>
      <c r="O161" s="12">
        <v>3</v>
      </c>
      <c r="P161" s="12" t="s">
        <v>95</v>
      </c>
      <c r="Q161" s="12"/>
      <c r="R161" s="12"/>
      <c r="S161" s="5"/>
      <c r="T161" s="12" t="s">
        <v>97</v>
      </c>
      <c r="U161" s="12">
        <v>99</v>
      </c>
      <c r="V161" s="12">
        <v>20</v>
      </c>
      <c r="W161" s="12">
        <v>2</v>
      </c>
      <c r="X161" s="12"/>
      <c r="Y161" s="12"/>
      <c r="Z161" s="12"/>
      <c r="AA161" s="12"/>
      <c r="AB161" s="12">
        <v>1</v>
      </c>
    </row>
    <row r="162" spans="1:28" outlineLevel="1" x14ac:dyDescent="0.2">
      <c r="A162" s="11" t="s">
        <v>288</v>
      </c>
      <c r="B162" s="11"/>
      <c r="C162" s="4" t="s">
        <v>289</v>
      </c>
      <c r="D162" s="12" t="s">
        <v>37</v>
      </c>
      <c r="E162" s="12" t="s">
        <v>38</v>
      </c>
      <c r="F162" s="12">
        <v>103</v>
      </c>
      <c r="G162" s="12">
        <v>10</v>
      </c>
      <c r="H162" s="12">
        <v>5</v>
      </c>
      <c r="I162" s="12">
        <v>35</v>
      </c>
      <c r="J162" s="12" t="s">
        <v>68</v>
      </c>
      <c r="K162" s="5" t="s">
        <v>152</v>
      </c>
      <c r="L162" s="5"/>
      <c r="M162" s="12"/>
      <c r="N162" s="12"/>
      <c r="O162" s="12">
        <v>10</v>
      </c>
      <c r="P162" s="12" t="s">
        <v>64</v>
      </c>
      <c r="Q162" s="12"/>
      <c r="R162" s="12"/>
      <c r="S162" s="5"/>
      <c r="T162" s="12"/>
      <c r="U162" s="12">
        <v>99</v>
      </c>
      <c r="V162" s="12">
        <v>19</v>
      </c>
      <c r="W162" s="12">
        <v>2</v>
      </c>
      <c r="X162" s="12"/>
      <c r="Y162" s="12"/>
      <c r="Z162" s="12"/>
      <c r="AA162" s="12"/>
      <c r="AB162" s="12"/>
    </row>
    <row r="163" spans="1:28" outlineLevel="1" x14ac:dyDescent="0.2">
      <c r="A163" s="11" t="s">
        <v>290</v>
      </c>
      <c r="B163" s="11"/>
      <c r="D163" s="12" t="s">
        <v>37</v>
      </c>
      <c r="E163" s="12" t="s">
        <v>93</v>
      </c>
      <c r="F163" s="12">
        <v>70</v>
      </c>
      <c r="G163" s="12">
        <v>2</v>
      </c>
      <c r="H163" s="12">
        <v>4</v>
      </c>
      <c r="I163" s="12">
        <v>2</v>
      </c>
      <c r="J163" s="12" t="s">
        <v>68</v>
      </c>
      <c r="K163" s="5" t="s">
        <v>152</v>
      </c>
      <c r="L163" s="5" t="s">
        <v>46</v>
      </c>
      <c r="M163" s="12">
        <v>1</v>
      </c>
      <c r="N163" s="12"/>
      <c r="O163" s="12">
        <v>6</v>
      </c>
      <c r="P163" s="12" t="s">
        <v>64</v>
      </c>
      <c r="Q163" s="12"/>
      <c r="R163" s="12"/>
      <c r="S163" s="5"/>
      <c r="T163" s="12"/>
      <c r="U163" s="12">
        <v>99</v>
      </c>
      <c r="V163" s="12">
        <v>19</v>
      </c>
      <c r="W163" s="12">
        <v>2</v>
      </c>
      <c r="X163" s="12"/>
      <c r="Y163" s="12"/>
      <c r="Z163" s="12"/>
      <c r="AA163" s="12"/>
      <c r="AB163" s="12"/>
    </row>
    <row r="164" spans="1:28" outlineLevel="1" x14ac:dyDescent="0.2">
      <c r="A164" s="11" t="s">
        <v>291</v>
      </c>
      <c r="B164" s="11"/>
      <c r="D164" s="12" t="s">
        <v>37</v>
      </c>
      <c r="E164" s="12" t="s">
        <v>38</v>
      </c>
      <c r="F164" s="12">
        <v>101</v>
      </c>
      <c r="G164" s="12">
        <v>15</v>
      </c>
      <c r="H164" s="12">
        <v>5</v>
      </c>
      <c r="I164" s="12">
        <v>50</v>
      </c>
      <c r="J164" s="12" t="s">
        <v>57</v>
      </c>
      <c r="K164" s="5" t="s">
        <v>152</v>
      </c>
      <c r="L164" s="5"/>
      <c r="M164" s="12"/>
      <c r="N164" s="12">
        <v>2</v>
      </c>
      <c r="O164" s="12">
        <v>6</v>
      </c>
      <c r="P164" s="12" t="s">
        <v>64</v>
      </c>
      <c r="Q164" s="12"/>
      <c r="R164" s="12"/>
      <c r="S164" s="5"/>
      <c r="T164" s="12"/>
      <c r="U164" s="12">
        <v>99</v>
      </c>
      <c r="V164" s="12">
        <v>19</v>
      </c>
      <c r="W164" s="12">
        <v>2</v>
      </c>
      <c r="X164" s="12"/>
      <c r="Y164" s="12"/>
      <c r="Z164" s="12"/>
      <c r="AA164" s="12"/>
      <c r="AB164" s="12"/>
    </row>
    <row r="165" spans="1:28" outlineLevel="1" x14ac:dyDescent="0.2">
      <c r="A165" s="11" t="s">
        <v>292</v>
      </c>
      <c r="B165" s="11"/>
      <c r="D165" s="12" t="s">
        <v>37</v>
      </c>
      <c r="E165" s="12" t="s">
        <v>38</v>
      </c>
      <c r="F165" s="12">
        <v>101</v>
      </c>
      <c r="G165" s="12">
        <v>4</v>
      </c>
      <c r="H165" s="12">
        <v>4</v>
      </c>
      <c r="I165" s="12">
        <v>15</v>
      </c>
      <c r="J165" s="12" t="s">
        <v>57</v>
      </c>
      <c r="K165" s="5" t="s">
        <v>152</v>
      </c>
      <c r="L165" s="5"/>
      <c r="M165" s="12"/>
      <c r="N165" s="12"/>
      <c r="O165" s="12">
        <v>8</v>
      </c>
      <c r="P165" s="12" t="s">
        <v>64</v>
      </c>
      <c r="Q165" s="12"/>
      <c r="R165" s="12"/>
      <c r="S165" s="5"/>
      <c r="T165" s="12"/>
      <c r="U165" s="12">
        <v>99</v>
      </c>
      <c r="V165" s="12">
        <v>19</v>
      </c>
      <c r="W165" s="12">
        <v>2</v>
      </c>
      <c r="X165" s="12"/>
      <c r="Y165" s="12"/>
      <c r="Z165" s="12"/>
      <c r="AA165" s="12"/>
      <c r="AB165" s="12"/>
    </row>
    <row r="166" spans="1:28" outlineLevel="1" x14ac:dyDescent="0.2">
      <c r="A166" s="11" t="s">
        <v>293</v>
      </c>
      <c r="B166" s="11"/>
      <c r="D166" s="12" t="s">
        <v>37</v>
      </c>
      <c r="E166" s="12" t="s">
        <v>38</v>
      </c>
      <c r="F166" s="12">
        <v>102</v>
      </c>
      <c r="G166" s="12">
        <v>3</v>
      </c>
      <c r="H166" s="12">
        <v>4</v>
      </c>
      <c r="I166" s="12">
        <v>10</v>
      </c>
      <c r="J166" s="12" t="s">
        <v>57</v>
      </c>
      <c r="K166" s="5" t="s">
        <v>152</v>
      </c>
      <c r="L166" s="5"/>
      <c r="M166" s="12"/>
      <c r="N166" s="12"/>
      <c r="O166" s="12">
        <v>6</v>
      </c>
      <c r="P166" s="12" t="s">
        <v>47</v>
      </c>
      <c r="Q166" s="12"/>
      <c r="R166" s="12"/>
      <c r="S166" s="5"/>
      <c r="T166" s="12"/>
      <c r="U166" s="12">
        <v>99</v>
      </c>
      <c r="V166" s="12">
        <v>19</v>
      </c>
      <c r="W166" s="12">
        <v>2</v>
      </c>
      <c r="X166" s="12"/>
      <c r="Y166" s="12"/>
      <c r="Z166" s="12"/>
      <c r="AA166" s="12"/>
      <c r="AB166" s="12"/>
    </row>
    <row r="167" spans="1:28" outlineLevel="1" x14ac:dyDescent="0.2">
      <c r="A167" s="11" t="s">
        <v>294</v>
      </c>
      <c r="B167" s="11"/>
      <c r="C167" s="4" t="s">
        <v>295</v>
      </c>
      <c r="D167" s="12" t="s">
        <v>37</v>
      </c>
      <c r="E167" s="12" t="s">
        <v>38</v>
      </c>
      <c r="F167" s="12">
        <v>103</v>
      </c>
      <c r="G167" s="12">
        <v>30</v>
      </c>
      <c r="H167" s="12">
        <v>5</v>
      </c>
      <c r="I167" s="12">
        <v>100</v>
      </c>
      <c r="J167" s="12" t="s">
        <v>68</v>
      </c>
      <c r="K167" s="5" t="s">
        <v>152</v>
      </c>
      <c r="L167" s="5"/>
      <c r="M167" s="12"/>
      <c r="N167" s="12"/>
      <c r="O167" s="12">
        <v>8</v>
      </c>
      <c r="P167" s="12" t="s">
        <v>64</v>
      </c>
      <c r="Q167" s="12"/>
      <c r="R167" s="12">
        <v>8</v>
      </c>
      <c r="S167" s="12" t="s">
        <v>64</v>
      </c>
      <c r="T167" s="12"/>
      <c r="U167" s="12">
        <v>99</v>
      </c>
      <c r="V167" s="12">
        <v>19</v>
      </c>
      <c r="W167" s="12">
        <v>2</v>
      </c>
      <c r="X167" s="12"/>
      <c r="Y167" s="12"/>
      <c r="Z167" s="12"/>
      <c r="AA167" s="12"/>
      <c r="AB167" s="12"/>
    </row>
    <row r="168" spans="1:28" outlineLevel="1" x14ac:dyDescent="0.2">
      <c r="A168" s="11" t="s">
        <v>296</v>
      </c>
      <c r="B168" s="11"/>
      <c r="D168" s="12" t="s">
        <v>37</v>
      </c>
      <c r="E168" s="12" t="s">
        <v>38</v>
      </c>
      <c r="F168" s="12">
        <v>114</v>
      </c>
      <c r="G168" s="12">
        <v>4</v>
      </c>
      <c r="H168" s="12">
        <v>3</v>
      </c>
      <c r="I168" s="12">
        <v>50</v>
      </c>
      <c r="J168" s="12" t="s">
        <v>39</v>
      </c>
      <c r="K168" s="5" t="s">
        <v>40</v>
      </c>
      <c r="L168" s="5"/>
      <c r="M168" s="12"/>
      <c r="N168" s="12"/>
      <c r="O168" s="12"/>
      <c r="P168" s="12" t="s">
        <v>297</v>
      </c>
      <c r="Q168" s="12"/>
      <c r="R168" s="12"/>
      <c r="S168" s="5"/>
      <c r="T168" s="12" t="s">
        <v>298</v>
      </c>
      <c r="U168" s="12"/>
      <c r="V168" s="12"/>
      <c r="W168" s="12"/>
      <c r="X168" s="12" t="s">
        <v>41</v>
      </c>
      <c r="Y168" s="12">
        <v>10</v>
      </c>
      <c r="Z168" s="12"/>
      <c r="AA168" s="12"/>
      <c r="AB168" s="12"/>
    </row>
    <row r="169" spans="1:28" outlineLevel="1" x14ac:dyDescent="0.2">
      <c r="A169" s="11" t="s">
        <v>299</v>
      </c>
      <c r="B169" s="11"/>
      <c r="D169" s="12" t="s">
        <v>37</v>
      </c>
      <c r="E169" s="12" t="s">
        <v>80</v>
      </c>
      <c r="F169" s="12">
        <v>16</v>
      </c>
      <c r="G169" s="12">
        <v>1</v>
      </c>
      <c r="H169" s="12">
        <v>3</v>
      </c>
      <c r="I169" s="12">
        <v>3</v>
      </c>
      <c r="J169" s="12" t="s">
        <v>45</v>
      </c>
      <c r="K169" s="5" t="s">
        <v>61</v>
      </c>
      <c r="L169" s="5"/>
      <c r="M169" s="12"/>
      <c r="N169" s="12"/>
      <c r="O169" s="12">
        <v>6</v>
      </c>
      <c r="P169" s="12" t="s">
        <v>95</v>
      </c>
      <c r="Q169" s="12"/>
      <c r="R169" s="12"/>
      <c r="S169" s="5"/>
      <c r="T169" s="12"/>
      <c r="U169" s="12">
        <v>99</v>
      </c>
      <c r="V169" s="12">
        <v>20</v>
      </c>
      <c r="W169" s="12">
        <v>2</v>
      </c>
      <c r="X169" s="12"/>
      <c r="Y169" s="12"/>
      <c r="Z169" s="12">
        <v>-4</v>
      </c>
      <c r="AA169" s="12"/>
      <c r="AB169" s="12"/>
    </row>
    <row r="170" spans="1:28" outlineLevel="1" x14ac:dyDescent="0.2">
      <c r="A170" s="11" t="s">
        <v>300</v>
      </c>
      <c r="B170" s="11"/>
      <c r="D170" s="12" t="s">
        <v>43</v>
      </c>
      <c r="E170" s="12" t="s">
        <v>44</v>
      </c>
      <c r="F170" s="12">
        <v>59</v>
      </c>
      <c r="G170" s="12">
        <v>1</v>
      </c>
      <c r="H170" s="12">
        <v>3</v>
      </c>
      <c r="I170" s="12"/>
      <c r="J170" s="12" t="s">
        <v>45</v>
      </c>
      <c r="K170" s="5"/>
      <c r="L170" s="5" t="s">
        <v>46</v>
      </c>
      <c r="M170" s="12"/>
      <c r="N170" s="12"/>
      <c r="O170" s="12">
        <v>4</v>
      </c>
      <c r="P170" s="12" t="s">
        <v>47</v>
      </c>
      <c r="Q170" s="12"/>
      <c r="R170" s="12"/>
      <c r="S170" s="5"/>
      <c r="T170" s="12"/>
      <c r="U170" s="12">
        <v>99</v>
      </c>
      <c r="V170" s="12">
        <v>20</v>
      </c>
      <c r="W170" s="12">
        <v>2</v>
      </c>
      <c r="X170" s="12"/>
      <c r="Y170" s="12"/>
      <c r="Z170" s="12"/>
      <c r="AA170" s="12"/>
      <c r="AB170" s="12"/>
    </row>
    <row r="171" spans="1:28" outlineLevel="1" x14ac:dyDescent="0.2">
      <c r="A171" s="11" t="s">
        <v>301</v>
      </c>
      <c r="B171" s="11"/>
      <c r="D171" s="12" t="s">
        <v>43</v>
      </c>
      <c r="E171" s="12" t="s">
        <v>44</v>
      </c>
      <c r="F171" s="12">
        <v>59</v>
      </c>
      <c r="G171" s="12">
        <v>15</v>
      </c>
      <c r="H171" s="12">
        <v>5</v>
      </c>
      <c r="I171" s="12"/>
      <c r="J171" s="12" t="s">
        <v>57</v>
      </c>
      <c r="K171" s="5" t="s">
        <v>137</v>
      </c>
      <c r="L171" s="5" t="s">
        <v>46</v>
      </c>
      <c r="M171" s="12"/>
      <c r="N171" s="12"/>
      <c r="O171" s="12">
        <v>8</v>
      </c>
      <c r="P171" s="12" t="s">
        <v>95</v>
      </c>
      <c r="Q171" s="12"/>
      <c r="R171" s="12"/>
      <c r="S171" s="5"/>
      <c r="T171" s="12"/>
      <c r="U171" s="12">
        <v>99</v>
      </c>
      <c r="V171" s="12">
        <v>20</v>
      </c>
      <c r="W171" s="12">
        <v>2</v>
      </c>
      <c r="X171" s="12"/>
      <c r="Y171" s="12"/>
      <c r="Z171" s="12"/>
      <c r="AA171" s="12"/>
      <c r="AB171" s="12"/>
    </row>
    <row r="172" spans="1:28" outlineLevel="1" x14ac:dyDescent="0.2">
      <c r="A172" s="11" t="s">
        <v>302</v>
      </c>
      <c r="B172" s="11"/>
      <c r="D172" s="12" t="s">
        <v>66</v>
      </c>
      <c r="E172" s="12" t="s">
        <v>67</v>
      </c>
      <c r="F172" s="12">
        <v>45</v>
      </c>
      <c r="G172" s="12">
        <v>3</v>
      </c>
      <c r="H172" s="12">
        <v>4</v>
      </c>
      <c r="I172" s="12"/>
      <c r="J172" s="12" t="s">
        <v>68</v>
      </c>
      <c r="K172" s="5" t="s">
        <v>152</v>
      </c>
      <c r="L172" s="5" t="s">
        <v>303</v>
      </c>
      <c r="M172" s="12"/>
      <c r="N172" s="12"/>
      <c r="O172" s="12">
        <v>8</v>
      </c>
      <c r="P172" s="12" t="s">
        <v>47</v>
      </c>
      <c r="Q172" s="12"/>
      <c r="R172" s="12"/>
      <c r="S172" s="5"/>
      <c r="T172" s="12"/>
      <c r="U172" s="12">
        <v>99</v>
      </c>
      <c r="V172" s="12">
        <v>18</v>
      </c>
      <c r="W172" s="12">
        <v>2</v>
      </c>
      <c r="X172" s="12"/>
      <c r="Y172" s="12"/>
      <c r="Z172" s="12"/>
      <c r="AA172" s="12"/>
      <c r="AB172" s="12"/>
    </row>
    <row r="173" spans="1:28" outlineLevel="1" x14ac:dyDescent="0.2">
      <c r="A173" s="11" t="s">
        <v>304</v>
      </c>
      <c r="B173" s="11"/>
      <c r="D173" s="12" t="s">
        <v>37</v>
      </c>
      <c r="E173" s="12" t="s">
        <v>38</v>
      </c>
      <c r="F173" s="12">
        <v>114</v>
      </c>
      <c r="G173" s="12">
        <v>1</v>
      </c>
      <c r="H173" s="12">
        <v>3</v>
      </c>
      <c r="I173" s="12">
        <v>30</v>
      </c>
      <c r="J173" s="12" t="s">
        <v>39</v>
      </c>
      <c r="K173" s="5" t="s">
        <v>40</v>
      </c>
      <c r="L173" s="5"/>
      <c r="M173" s="12"/>
      <c r="N173" s="12"/>
      <c r="O173" s="12"/>
      <c r="P173" s="12" t="s">
        <v>305</v>
      </c>
      <c r="Q173" s="12"/>
      <c r="R173" s="12"/>
      <c r="S173" s="5"/>
      <c r="T173" s="12" t="s">
        <v>51</v>
      </c>
      <c r="U173" s="12"/>
      <c r="V173" s="12"/>
      <c r="W173" s="12"/>
      <c r="X173" s="12" t="s">
        <v>41</v>
      </c>
      <c r="Y173" s="12">
        <v>20</v>
      </c>
      <c r="Z173" s="12"/>
      <c r="AA173" s="12"/>
      <c r="AB173" s="12"/>
    </row>
    <row r="174" spans="1:28" outlineLevel="1" x14ac:dyDescent="0.2">
      <c r="A174" s="11" t="s">
        <v>306</v>
      </c>
      <c r="B174" s="11"/>
      <c r="D174" s="12" t="s">
        <v>37</v>
      </c>
      <c r="E174" s="12" t="s">
        <v>93</v>
      </c>
      <c r="F174" s="12">
        <v>74</v>
      </c>
      <c r="G174" s="12">
        <v>2</v>
      </c>
      <c r="H174" s="12">
        <v>4</v>
      </c>
      <c r="I174" s="12">
        <v>0.5</v>
      </c>
      <c r="J174" s="12" t="s">
        <v>68</v>
      </c>
      <c r="K174" s="5" t="s">
        <v>137</v>
      </c>
      <c r="L174" s="5" t="s">
        <v>46</v>
      </c>
      <c r="M174" s="12">
        <v>1</v>
      </c>
      <c r="N174" s="12"/>
      <c r="O174" s="12">
        <v>6</v>
      </c>
      <c r="P174" s="12" t="s">
        <v>95</v>
      </c>
      <c r="Q174" s="12"/>
      <c r="R174" s="12"/>
      <c r="S174" s="5"/>
      <c r="T174" s="12"/>
      <c r="U174" s="12">
        <v>99</v>
      </c>
      <c r="V174" s="12">
        <v>20</v>
      </c>
      <c r="W174" s="12">
        <v>2</v>
      </c>
      <c r="X174" s="12"/>
      <c r="Y174" s="12"/>
      <c r="Z174" s="12"/>
      <c r="AA174" s="12"/>
      <c r="AB174" s="12"/>
    </row>
    <row r="175" spans="1:28" outlineLevel="1" x14ac:dyDescent="0.2">
      <c r="A175" s="11" t="s">
        <v>307</v>
      </c>
      <c r="B175" s="11"/>
      <c r="D175" s="12" t="s">
        <v>66</v>
      </c>
      <c r="E175" s="12" t="s">
        <v>67</v>
      </c>
      <c r="F175" s="12">
        <v>45</v>
      </c>
      <c r="G175" s="12">
        <v>1</v>
      </c>
      <c r="H175" s="12">
        <v>3</v>
      </c>
      <c r="I175" s="12"/>
      <c r="J175" s="12" t="s">
        <v>68</v>
      </c>
      <c r="K175" s="5"/>
      <c r="L175" s="5" t="s">
        <v>81</v>
      </c>
      <c r="M175" s="12"/>
      <c r="N175" s="12"/>
      <c r="O175" s="12">
        <v>4</v>
      </c>
      <c r="P175" s="12" t="s">
        <v>47</v>
      </c>
      <c r="Q175" s="12"/>
      <c r="R175" s="12"/>
      <c r="S175" s="5"/>
      <c r="T175" s="12"/>
      <c r="U175" s="12">
        <v>99</v>
      </c>
      <c r="V175" s="12">
        <v>19</v>
      </c>
      <c r="W175" s="12">
        <v>2</v>
      </c>
      <c r="X175" s="12"/>
      <c r="Y175" s="12"/>
      <c r="Z175" s="12"/>
      <c r="AA175" s="12"/>
      <c r="AB175" s="12"/>
    </row>
    <row r="176" spans="1:28" outlineLevel="1" x14ac:dyDescent="0.2">
      <c r="A176" s="11" t="s">
        <v>308</v>
      </c>
      <c r="B176" s="11"/>
      <c r="C176" s="4" t="s">
        <v>309</v>
      </c>
      <c r="D176" s="12" t="s">
        <v>37</v>
      </c>
      <c r="E176" s="12" t="s">
        <v>38</v>
      </c>
      <c r="F176" s="12">
        <v>103</v>
      </c>
      <c r="G176" s="12">
        <v>5</v>
      </c>
      <c r="H176" s="12">
        <v>5</v>
      </c>
      <c r="I176" s="12">
        <v>15</v>
      </c>
      <c r="J176" s="12" t="s">
        <v>57</v>
      </c>
      <c r="K176" s="5" t="s">
        <v>177</v>
      </c>
      <c r="L176" s="5"/>
      <c r="M176" s="12"/>
      <c r="N176" s="12"/>
      <c r="O176" s="12">
        <v>8</v>
      </c>
      <c r="P176" s="12" t="s">
        <v>47</v>
      </c>
      <c r="Q176" s="12"/>
      <c r="R176" s="12"/>
      <c r="S176" s="5"/>
      <c r="T176" s="12"/>
      <c r="U176" s="12">
        <v>99</v>
      </c>
      <c r="V176" s="12">
        <v>20</v>
      </c>
      <c r="W176" s="12">
        <v>2</v>
      </c>
      <c r="X176" s="12" t="s">
        <v>41</v>
      </c>
      <c r="Y176" s="12">
        <v>10</v>
      </c>
      <c r="Z176" s="12"/>
      <c r="AA176" s="12"/>
      <c r="AB176" s="12"/>
    </row>
    <row r="177" spans="1:28" outlineLevel="1" x14ac:dyDescent="0.2">
      <c r="A177" s="11" t="s">
        <v>310</v>
      </c>
      <c r="B177" s="11"/>
      <c r="C177" s="4" t="s">
        <v>311</v>
      </c>
      <c r="D177" s="12" t="s">
        <v>37</v>
      </c>
      <c r="E177" s="12" t="s">
        <v>38</v>
      </c>
      <c r="F177" s="12">
        <v>103</v>
      </c>
      <c r="G177" s="12">
        <v>15</v>
      </c>
      <c r="H177" s="12">
        <v>5</v>
      </c>
      <c r="I177" s="12">
        <v>50</v>
      </c>
      <c r="J177" s="12" t="s">
        <v>68</v>
      </c>
      <c r="K177" s="5"/>
      <c r="L177" s="5" t="s">
        <v>70</v>
      </c>
      <c r="M177" s="12"/>
      <c r="N177" s="12"/>
      <c r="O177" s="12">
        <v>8</v>
      </c>
      <c r="P177" s="12" t="s">
        <v>64</v>
      </c>
      <c r="Q177" s="12"/>
      <c r="R177" s="12">
        <v>6</v>
      </c>
      <c r="S177" s="5" t="s">
        <v>47</v>
      </c>
      <c r="T177" s="12"/>
      <c r="U177" s="12">
        <v>99</v>
      </c>
      <c r="V177" s="12">
        <v>20</v>
      </c>
      <c r="W177" s="12">
        <v>3</v>
      </c>
      <c r="X177" s="12"/>
      <c r="Y177" s="12"/>
      <c r="Z177" s="12"/>
      <c r="AA177" s="12"/>
      <c r="AB177" s="12"/>
    </row>
    <row r="178" spans="1:28" outlineLevel="1" x14ac:dyDescent="0.2">
      <c r="A178" s="11" t="s">
        <v>312</v>
      </c>
      <c r="B178" s="11"/>
      <c r="D178" s="12" t="s">
        <v>43</v>
      </c>
      <c r="E178" s="12" t="s">
        <v>44</v>
      </c>
      <c r="F178" s="12">
        <v>60</v>
      </c>
      <c r="G178" s="12">
        <v>6</v>
      </c>
      <c r="H178" s="12">
        <v>4</v>
      </c>
      <c r="I178" s="12"/>
      <c r="J178" s="12" t="s">
        <v>68</v>
      </c>
      <c r="K178" s="5"/>
      <c r="L178" s="5" t="s">
        <v>46</v>
      </c>
      <c r="M178" s="12">
        <v>1</v>
      </c>
      <c r="N178" s="12"/>
      <c r="O178" s="12">
        <v>8</v>
      </c>
      <c r="P178" s="12" t="s">
        <v>47</v>
      </c>
      <c r="Q178" s="12"/>
      <c r="R178" s="12"/>
      <c r="S178" s="5"/>
      <c r="T178" s="12"/>
      <c r="U178" s="12">
        <v>99</v>
      </c>
      <c r="V178" s="12">
        <v>20</v>
      </c>
      <c r="W178" s="12">
        <v>3</v>
      </c>
      <c r="X178" s="12"/>
      <c r="Y178" s="12"/>
      <c r="Z178" s="12"/>
      <c r="AA178" s="12"/>
      <c r="AB178" s="12"/>
    </row>
    <row r="179" spans="1:28" outlineLevel="1" x14ac:dyDescent="0.2">
      <c r="A179" s="11" t="s">
        <v>313</v>
      </c>
      <c r="B179" s="11"/>
      <c r="D179" s="12" t="s">
        <v>37</v>
      </c>
      <c r="E179" s="12" t="s">
        <v>89</v>
      </c>
      <c r="F179" s="12">
        <v>161</v>
      </c>
      <c r="G179" s="12">
        <v>3</v>
      </c>
      <c r="H179" s="12">
        <v>3</v>
      </c>
      <c r="I179" s="12">
        <v>300</v>
      </c>
      <c r="J179" s="12" t="s">
        <v>57</v>
      </c>
      <c r="K179" s="5" t="s">
        <v>152</v>
      </c>
      <c r="L179" s="5" t="s">
        <v>46</v>
      </c>
      <c r="M179" s="12"/>
      <c r="N179" s="12"/>
      <c r="O179" s="12">
        <v>6</v>
      </c>
      <c r="P179" s="12" t="s">
        <v>64</v>
      </c>
      <c r="Q179" s="12"/>
      <c r="R179" s="12"/>
      <c r="S179" s="5"/>
      <c r="T179" s="12"/>
      <c r="U179" s="12">
        <v>99</v>
      </c>
      <c r="V179" s="12">
        <v>19</v>
      </c>
      <c r="W179" s="12">
        <v>2</v>
      </c>
      <c r="X179" s="12"/>
      <c r="Y179" s="12"/>
      <c r="Z179" s="12"/>
      <c r="AA179" s="12"/>
      <c r="AB179" s="12"/>
    </row>
    <row r="180" spans="1:28" outlineLevel="1" x14ac:dyDescent="0.2">
      <c r="A180" s="11" t="s">
        <v>123</v>
      </c>
      <c r="B180" s="11"/>
      <c r="C180" s="4" t="s">
        <v>314</v>
      </c>
      <c r="D180" s="12" t="s">
        <v>37</v>
      </c>
      <c r="E180" s="12" t="s">
        <v>38</v>
      </c>
      <c r="F180" s="12">
        <v>104</v>
      </c>
      <c r="G180" s="12">
        <v>2</v>
      </c>
      <c r="H180" s="12">
        <v>4</v>
      </c>
      <c r="I180" s="12">
        <v>1</v>
      </c>
      <c r="J180" s="12" t="s">
        <v>68</v>
      </c>
      <c r="K180" s="5" t="s">
        <v>123</v>
      </c>
      <c r="L180" s="5"/>
      <c r="M180" s="12"/>
      <c r="N180" s="12"/>
      <c r="O180" s="12">
        <v>2</v>
      </c>
      <c r="P180" s="12" t="s">
        <v>64</v>
      </c>
      <c r="Q180" s="12"/>
      <c r="R180" s="12"/>
      <c r="S180" s="5"/>
      <c r="T180" s="12" t="s">
        <v>97</v>
      </c>
      <c r="U180" s="12"/>
      <c r="V180" s="12">
        <v>20</v>
      </c>
      <c r="W180" s="12">
        <v>2</v>
      </c>
      <c r="X180" s="12"/>
      <c r="Y180" s="12"/>
      <c r="Z180" s="12"/>
      <c r="AA180" s="12">
        <v>1</v>
      </c>
      <c r="AB180" s="12"/>
    </row>
    <row r="181" spans="1:28" outlineLevel="1" x14ac:dyDescent="0.2">
      <c r="A181" s="11" t="s">
        <v>315</v>
      </c>
      <c r="B181" s="11"/>
      <c r="D181" s="12" t="s">
        <v>37</v>
      </c>
      <c r="E181" s="12" t="s">
        <v>80</v>
      </c>
      <c r="F181" s="12">
        <v>74</v>
      </c>
      <c r="G181" s="12">
        <v>3</v>
      </c>
      <c r="H181" s="12">
        <v>4</v>
      </c>
      <c r="I181" s="12"/>
      <c r="J181" s="12" t="s">
        <v>68</v>
      </c>
      <c r="K181" s="5" t="s">
        <v>123</v>
      </c>
      <c r="L181" s="5"/>
      <c r="M181" s="12"/>
      <c r="N181" s="12"/>
      <c r="O181" s="12">
        <v>6</v>
      </c>
      <c r="P181" s="12" t="s">
        <v>64</v>
      </c>
      <c r="Q181" s="12"/>
      <c r="R181" s="12"/>
      <c r="S181" s="5"/>
      <c r="T181" s="12"/>
      <c r="U181" s="12"/>
      <c r="V181" s="12">
        <v>20</v>
      </c>
      <c r="W181" s="12">
        <v>2</v>
      </c>
      <c r="X181" s="12"/>
      <c r="Y181" s="12"/>
      <c r="Z181" s="12"/>
      <c r="AA181" s="12">
        <v>1</v>
      </c>
      <c r="AB181" s="12"/>
    </row>
    <row r="182" spans="1:28" outlineLevel="1" x14ac:dyDescent="0.2">
      <c r="A182" s="11" t="s">
        <v>316</v>
      </c>
      <c r="B182" s="11"/>
      <c r="D182" s="12" t="s">
        <v>37</v>
      </c>
      <c r="E182" s="12" t="s">
        <v>80</v>
      </c>
      <c r="F182" s="12">
        <v>75</v>
      </c>
      <c r="G182" s="12">
        <v>4</v>
      </c>
      <c r="H182" s="12">
        <v>4</v>
      </c>
      <c r="I182" s="12"/>
      <c r="J182" s="12" t="s">
        <v>68</v>
      </c>
      <c r="K182" s="5" t="s">
        <v>123</v>
      </c>
      <c r="L182" s="5"/>
      <c r="M182" s="12"/>
      <c r="N182" s="12"/>
      <c r="O182" s="12">
        <v>6</v>
      </c>
      <c r="P182" s="12" t="s">
        <v>64</v>
      </c>
      <c r="Q182" s="12"/>
      <c r="R182" s="12"/>
      <c r="S182" s="5"/>
      <c r="T182" s="12"/>
      <c r="U182" s="12">
        <v>1</v>
      </c>
      <c r="V182" s="12">
        <v>20</v>
      </c>
      <c r="W182" s="12">
        <v>2</v>
      </c>
      <c r="X182" s="12"/>
      <c r="Y182" s="12"/>
      <c r="Z182" s="12"/>
      <c r="AA182" s="12">
        <v>1</v>
      </c>
      <c r="AB182" s="12"/>
    </row>
    <row r="183" spans="1:28" outlineLevel="1" x14ac:dyDescent="0.2">
      <c r="A183" s="11" t="s">
        <v>317</v>
      </c>
      <c r="B183" s="11"/>
      <c r="D183" s="12" t="s">
        <v>37</v>
      </c>
      <c r="E183" s="12" t="s">
        <v>80</v>
      </c>
      <c r="F183" s="12">
        <v>75</v>
      </c>
      <c r="G183" s="12">
        <v>5</v>
      </c>
      <c r="H183" s="12">
        <v>4</v>
      </c>
      <c r="I183" s="12"/>
      <c r="J183" s="12" t="s">
        <v>68</v>
      </c>
      <c r="K183" s="5" t="s">
        <v>123</v>
      </c>
      <c r="L183" s="5"/>
      <c r="M183" s="12"/>
      <c r="N183" s="12"/>
      <c r="O183" s="12">
        <v>6</v>
      </c>
      <c r="P183" s="12" t="s">
        <v>64</v>
      </c>
      <c r="Q183" s="12"/>
      <c r="R183" s="12"/>
      <c r="S183" s="5"/>
      <c r="T183" s="12"/>
      <c r="U183" s="12">
        <v>2</v>
      </c>
      <c r="V183" s="12">
        <v>20</v>
      </c>
      <c r="W183" s="12">
        <v>2</v>
      </c>
      <c r="X183" s="12"/>
      <c r="Y183" s="12"/>
      <c r="Z183" s="12"/>
      <c r="AA183" s="12">
        <v>1</v>
      </c>
      <c r="AB183" s="12"/>
    </row>
    <row r="184" spans="1:28" outlineLevel="1" x14ac:dyDescent="0.2">
      <c r="A184" s="11" t="s">
        <v>318</v>
      </c>
      <c r="B184" s="11"/>
      <c r="D184" s="12" t="s">
        <v>37</v>
      </c>
      <c r="E184" s="12" t="s">
        <v>80</v>
      </c>
      <c r="F184" s="12">
        <v>75</v>
      </c>
      <c r="G184" s="12">
        <v>6</v>
      </c>
      <c r="H184" s="12">
        <v>4</v>
      </c>
      <c r="I184" s="12"/>
      <c r="J184" s="12" t="s">
        <v>68</v>
      </c>
      <c r="K184" s="5" t="s">
        <v>123</v>
      </c>
      <c r="L184" s="5"/>
      <c r="M184" s="12"/>
      <c r="N184" s="12"/>
      <c r="O184" s="12">
        <v>6</v>
      </c>
      <c r="P184" s="12" t="s">
        <v>64</v>
      </c>
      <c r="Q184" s="12"/>
      <c r="R184" s="12"/>
      <c r="S184" s="5"/>
      <c r="T184" s="12"/>
      <c r="U184" s="12">
        <v>3</v>
      </c>
      <c r="V184" s="12">
        <v>20</v>
      </c>
      <c r="W184" s="12">
        <v>2</v>
      </c>
      <c r="X184" s="12"/>
      <c r="Y184" s="12"/>
      <c r="Z184" s="12"/>
      <c r="AA184" s="12">
        <v>1</v>
      </c>
      <c r="AB184" s="12"/>
    </row>
    <row r="185" spans="1:28" outlineLevel="1" x14ac:dyDescent="0.2">
      <c r="A185" s="11" t="s">
        <v>319</v>
      </c>
      <c r="B185" s="11"/>
      <c r="D185" s="12" t="s">
        <v>37</v>
      </c>
      <c r="E185" s="12" t="s">
        <v>80</v>
      </c>
      <c r="F185" s="12">
        <v>75</v>
      </c>
      <c r="G185" s="12">
        <v>7</v>
      </c>
      <c r="H185" s="12">
        <v>4</v>
      </c>
      <c r="I185" s="12"/>
      <c r="J185" s="12" t="s">
        <v>68</v>
      </c>
      <c r="K185" s="5" t="s">
        <v>123</v>
      </c>
      <c r="L185" s="5"/>
      <c r="M185" s="12"/>
      <c r="N185" s="12"/>
      <c r="O185" s="12">
        <v>6</v>
      </c>
      <c r="P185" s="12" t="s">
        <v>64</v>
      </c>
      <c r="Q185" s="12"/>
      <c r="R185" s="12"/>
      <c r="S185" s="5"/>
      <c r="T185" s="12"/>
      <c r="U185" s="12">
        <v>4</v>
      </c>
      <c r="V185" s="12">
        <v>20</v>
      </c>
      <c r="W185" s="12">
        <v>2</v>
      </c>
      <c r="X185" s="12"/>
      <c r="Y185" s="12"/>
      <c r="Z185" s="12"/>
      <c r="AA185" s="12">
        <v>1</v>
      </c>
      <c r="AB185" s="12"/>
    </row>
    <row r="186" spans="1:28" outlineLevel="1" x14ac:dyDescent="0.2">
      <c r="A186" s="11" t="s">
        <v>320</v>
      </c>
      <c r="B186" s="11"/>
      <c r="C186" s="4" t="s">
        <v>314</v>
      </c>
      <c r="D186" s="12" t="s">
        <v>37</v>
      </c>
      <c r="E186" s="12" t="s">
        <v>80</v>
      </c>
      <c r="F186" s="12">
        <v>75</v>
      </c>
      <c r="G186" s="12">
        <v>3</v>
      </c>
      <c r="H186" s="12">
        <v>4</v>
      </c>
      <c r="I186" s="12"/>
      <c r="J186" s="12" t="s">
        <v>68</v>
      </c>
      <c r="K186" s="5" t="s">
        <v>123</v>
      </c>
      <c r="L186" s="5"/>
      <c r="M186" s="12"/>
      <c r="N186" s="12"/>
      <c r="O186" s="12">
        <v>2</v>
      </c>
      <c r="P186" s="12" t="s">
        <v>64</v>
      </c>
      <c r="Q186" s="12"/>
      <c r="R186" s="12"/>
      <c r="S186" s="5"/>
      <c r="T186" s="12" t="s">
        <v>97</v>
      </c>
      <c r="U186" s="12">
        <v>1</v>
      </c>
      <c r="V186" s="12">
        <v>20</v>
      </c>
      <c r="W186" s="12">
        <v>2</v>
      </c>
      <c r="X186" s="12"/>
      <c r="Y186" s="12"/>
      <c r="Z186" s="12"/>
      <c r="AA186" s="12">
        <v>1</v>
      </c>
      <c r="AB186" s="12"/>
    </row>
    <row r="187" spans="1:28" outlineLevel="1" x14ac:dyDescent="0.2">
      <c r="A187" s="11" t="s">
        <v>321</v>
      </c>
      <c r="B187" s="11"/>
      <c r="C187" s="4" t="s">
        <v>314</v>
      </c>
      <c r="D187" s="12" t="s">
        <v>37</v>
      </c>
      <c r="E187" s="12" t="s">
        <v>80</v>
      </c>
      <c r="F187" s="12">
        <v>75</v>
      </c>
      <c r="G187" s="12">
        <v>4</v>
      </c>
      <c r="H187" s="12">
        <v>4</v>
      </c>
      <c r="I187" s="12"/>
      <c r="J187" s="12" t="s">
        <v>68</v>
      </c>
      <c r="K187" s="5" t="s">
        <v>123</v>
      </c>
      <c r="L187" s="5"/>
      <c r="M187" s="12"/>
      <c r="N187" s="12"/>
      <c r="O187" s="12">
        <v>2</v>
      </c>
      <c r="P187" s="12" t="s">
        <v>64</v>
      </c>
      <c r="Q187" s="12"/>
      <c r="R187" s="12"/>
      <c r="S187" s="5"/>
      <c r="T187" s="12" t="s">
        <v>97</v>
      </c>
      <c r="U187" s="12">
        <v>2</v>
      </c>
      <c r="V187" s="12">
        <v>20</v>
      </c>
      <c r="W187" s="12">
        <v>2</v>
      </c>
      <c r="X187" s="12"/>
      <c r="Y187" s="12"/>
      <c r="Z187" s="12"/>
      <c r="AA187" s="12">
        <v>1</v>
      </c>
      <c r="AB187" s="12"/>
    </row>
    <row r="188" spans="1:28" outlineLevel="1" x14ac:dyDescent="0.2">
      <c r="A188" s="11" t="s">
        <v>322</v>
      </c>
      <c r="B188" s="11"/>
      <c r="C188" s="4" t="s">
        <v>314</v>
      </c>
      <c r="D188" s="12" t="s">
        <v>37</v>
      </c>
      <c r="E188" s="12" t="s">
        <v>80</v>
      </c>
      <c r="F188" s="12">
        <v>75</v>
      </c>
      <c r="G188" s="12">
        <v>5</v>
      </c>
      <c r="H188" s="12">
        <v>4</v>
      </c>
      <c r="I188" s="12"/>
      <c r="J188" s="12" t="s">
        <v>68</v>
      </c>
      <c r="K188" s="5" t="s">
        <v>123</v>
      </c>
      <c r="L188" s="5"/>
      <c r="M188" s="12"/>
      <c r="N188" s="12"/>
      <c r="O188" s="12">
        <v>2</v>
      </c>
      <c r="P188" s="12" t="s">
        <v>64</v>
      </c>
      <c r="Q188" s="12"/>
      <c r="R188" s="12"/>
      <c r="S188" s="5"/>
      <c r="T188" s="12" t="s">
        <v>97</v>
      </c>
      <c r="U188" s="12">
        <v>3</v>
      </c>
      <c r="V188" s="12">
        <v>20</v>
      </c>
      <c r="W188" s="12">
        <v>2</v>
      </c>
      <c r="X188" s="12"/>
      <c r="Y188" s="12"/>
      <c r="Z188" s="12"/>
      <c r="AA188" s="12">
        <v>1</v>
      </c>
      <c r="AB188" s="12"/>
    </row>
    <row r="189" spans="1:28" outlineLevel="1" x14ac:dyDescent="0.2">
      <c r="A189" s="11" t="s">
        <v>323</v>
      </c>
      <c r="B189" s="11"/>
      <c r="C189" s="4" t="s">
        <v>314</v>
      </c>
      <c r="D189" s="12" t="s">
        <v>37</v>
      </c>
      <c r="E189" s="12" t="s">
        <v>80</v>
      </c>
      <c r="F189" s="12">
        <v>75</v>
      </c>
      <c r="G189" s="12">
        <v>6</v>
      </c>
      <c r="H189" s="12">
        <v>4</v>
      </c>
      <c r="I189" s="12"/>
      <c r="J189" s="12" t="s">
        <v>68</v>
      </c>
      <c r="K189" s="5" t="s">
        <v>123</v>
      </c>
      <c r="L189" s="5"/>
      <c r="M189" s="12"/>
      <c r="N189" s="12"/>
      <c r="O189" s="12">
        <v>2</v>
      </c>
      <c r="P189" s="12" t="s">
        <v>64</v>
      </c>
      <c r="Q189" s="12"/>
      <c r="R189" s="12"/>
      <c r="S189" s="5"/>
      <c r="T189" s="12" t="s">
        <v>97</v>
      </c>
      <c r="U189" s="12">
        <v>4</v>
      </c>
      <c r="V189" s="12">
        <v>20</v>
      </c>
      <c r="W189" s="12">
        <v>2</v>
      </c>
      <c r="X189" s="12"/>
      <c r="Y189" s="12"/>
      <c r="Z189" s="12"/>
      <c r="AA189" s="12">
        <v>1</v>
      </c>
      <c r="AB189" s="12"/>
    </row>
    <row r="190" spans="1:28" outlineLevel="1" x14ac:dyDescent="0.2">
      <c r="A190" s="11" t="s">
        <v>324</v>
      </c>
      <c r="B190" s="11"/>
      <c r="D190" s="12" t="s">
        <v>37</v>
      </c>
      <c r="E190" s="12" t="s">
        <v>83</v>
      </c>
      <c r="F190" s="12">
        <v>61</v>
      </c>
      <c r="G190" s="12"/>
      <c r="H190" s="12">
        <v>2</v>
      </c>
      <c r="I190" s="12"/>
      <c r="J190" s="12" t="s">
        <v>84</v>
      </c>
      <c r="K190" s="5" t="s">
        <v>84</v>
      </c>
      <c r="L190" s="5"/>
      <c r="M190" s="12"/>
      <c r="N190" s="12"/>
      <c r="O190" s="12">
        <v>1</v>
      </c>
      <c r="P190" s="12" t="s">
        <v>95</v>
      </c>
      <c r="Q190" s="12"/>
      <c r="R190" s="12"/>
      <c r="S190" s="5"/>
      <c r="T190" s="12"/>
      <c r="U190" s="12">
        <v>99</v>
      </c>
      <c r="V190" s="12">
        <v>20</v>
      </c>
      <c r="W190" s="12">
        <v>2</v>
      </c>
      <c r="X190" s="12"/>
      <c r="Y190" s="12"/>
      <c r="Z190" s="12"/>
      <c r="AA190" s="12"/>
      <c r="AB190" s="12"/>
    </row>
    <row r="191" spans="1:28" outlineLevel="1" x14ac:dyDescent="0.2">
      <c r="A191" s="11" t="s">
        <v>325</v>
      </c>
      <c r="B191" s="11"/>
      <c r="D191" s="12" t="s">
        <v>43</v>
      </c>
      <c r="E191" s="12" t="s">
        <v>44</v>
      </c>
      <c r="F191" s="12">
        <v>60</v>
      </c>
      <c r="G191" s="12">
        <v>5</v>
      </c>
      <c r="H191" s="12">
        <v>5</v>
      </c>
      <c r="I191" s="12"/>
      <c r="J191" s="12" t="s">
        <v>45</v>
      </c>
      <c r="K191" s="5"/>
      <c r="L191" s="5" t="s">
        <v>46</v>
      </c>
      <c r="M191" s="12"/>
      <c r="N191" s="12"/>
      <c r="O191" s="12">
        <v>8</v>
      </c>
      <c r="P191" s="12" t="s">
        <v>47</v>
      </c>
      <c r="Q191" s="12"/>
      <c r="R191" s="12"/>
      <c r="S191" s="5"/>
      <c r="T191" s="12"/>
      <c r="U191" s="12">
        <v>99</v>
      </c>
      <c r="V191" s="12">
        <v>20</v>
      </c>
      <c r="W191" s="12">
        <v>3</v>
      </c>
      <c r="X191" s="12"/>
      <c r="Y191" s="12"/>
      <c r="Z191" s="12"/>
      <c r="AA191" s="12"/>
      <c r="AB191" s="12"/>
    </row>
    <row r="192" spans="1:28" outlineLevel="1" x14ac:dyDescent="0.2">
      <c r="A192" s="11" t="s">
        <v>326</v>
      </c>
      <c r="B192" s="11"/>
      <c r="D192" s="12" t="s">
        <v>43</v>
      </c>
      <c r="E192" s="12" t="s">
        <v>44</v>
      </c>
      <c r="F192" s="12">
        <v>60</v>
      </c>
      <c r="G192" s="12">
        <v>3</v>
      </c>
      <c r="H192" s="12">
        <v>5</v>
      </c>
      <c r="I192" s="12"/>
      <c r="J192" s="12" t="s">
        <v>57</v>
      </c>
      <c r="K192" s="5" t="s">
        <v>109</v>
      </c>
      <c r="L192" s="5" t="s">
        <v>46</v>
      </c>
      <c r="M192" s="12"/>
      <c r="N192" s="12"/>
      <c r="O192" s="12">
        <v>8</v>
      </c>
      <c r="P192" s="12" t="s">
        <v>47</v>
      </c>
      <c r="Q192" s="12"/>
      <c r="R192" s="12"/>
      <c r="S192" s="5"/>
      <c r="T192" s="12"/>
      <c r="U192" s="12"/>
      <c r="V192" s="12">
        <v>20</v>
      </c>
      <c r="W192" s="12">
        <v>3</v>
      </c>
      <c r="X192" s="12" t="s">
        <v>91</v>
      </c>
      <c r="Y192" s="12">
        <v>70</v>
      </c>
      <c r="Z192" s="12"/>
      <c r="AA192" s="12"/>
      <c r="AB192" s="12"/>
    </row>
    <row r="193" spans="1:28" outlineLevel="1" x14ac:dyDescent="0.2">
      <c r="A193" s="11" t="s">
        <v>327</v>
      </c>
      <c r="B193" s="11"/>
      <c r="D193" s="12" t="s">
        <v>43</v>
      </c>
      <c r="E193" s="12" t="s">
        <v>44</v>
      </c>
      <c r="F193" s="12">
        <v>60</v>
      </c>
      <c r="G193" s="12">
        <v>2</v>
      </c>
      <c r="H193" s="12">
        <v>4</v>
      </c>
      <c r="I193" s="12"/>
      <c r="J193" s="12" t="s">
        <v>57</v>
      </c>
      <c r="K193" s="5" t="s">
        <v>109</v>
      </c>
      <c r="L193" s="5" t="s">
        <v>46</v>
      </c>
      <c r="M193" s="12"/>
      <c r="N193" s="12"/>
      <c r="O193" s="12">
        <v>6</v>
      </c>
      <c r="P193" s="12" t="s">
        <v>47</v>
      </c>
      <c r="Q193" s="12"/>
      <c r="R193" s="12"/>
      <c r="S193" s="5"/>
      <c r="T193" s="12"/>
      <c r="U193" s="12"/>
      <c r="V193" s="12">
        <v>20</v>
      </c>
      <c r="W193" s="12">
        <v>3</v>
      </c>
      <c r="X193" s="12" t="s">
        <v>91</v>
      </c>
      <c r="Y193" s="12">
        <v>60</v>
      </c>
      <c r="Z193" s="12"/>
      <c r="AA193" s="12"/>
      <c r="AB193" s="12"/>
    </row>
    <row r="197" spans="1:28" s="1" customFormat="1" ht="15.5" x14ac:dyDescent="0.35">
      <c r="A197" s="1" t="s">
        <v>328</v>
      </c>
    </row>
    <row r="198" spans="1:28" hidden="1" outlineLevel="1" x14ac:dyDescent="0.2">
      <c r="B198" s="4" t="s">
        <v>40</v>
      </c>
      <c r="C198" s="4" t="s">
        <v>46</v>
      </c>
      <c r="D198" s="4" t="s">
        <v>329</v>
      </c>
      <c r="E198" s="4" t="s">
        <v>330</v>
      </c>
      <c r="F198" s="4" t="s">
        <v>331</v>
      </c>
      <c r="G198" s="4" t="s">
        <v>332</v>
      </c>
      <c r="H198" s="4" t="s">
        <v>61</v>
      </c>
      <c r="I198" s="4" t="s">
        <v>333</v>
      </c>
      <c r="J198" s="4" t="s">
        <v>334</v>
      </c>
      <c r="K198" s="4" t="s">
        <v>84</v>
      </c>
      <c r="L198" s="4" t="s">
        <v>335</v>
      </c>
      <c r="M198" s="4" t="s">
        <v>34</v>
      </c>
      <c r="N198" s="4" t="s">
        <v>336</v>
      </c>
      <c r="O198" s="4" t="s">
        <v>337</v>
      </c>
      <c r="P198" s="4" t="s">
        <v>338</v>
      </c>
    </row>
    <row r="199" spans="1:28" hidden="1" outlineLevel="1" x14ac:dyDescent="0.2">
      <c r="A199" s="4" t="s">
        <v>40</v>
      </c>
      <c r="B199" s="11" t="s">
        <v>36</v>
      </c>
      <c r="D199" s="11" t="s">
        <v>143</v>
      </c>
      <c r="E199" s="11" t="s">
        <v>339</v>
      </c>
      <c r="F199" s="11" t="s">
        <v>75</v>
      </c>
      <c r="H199" s="11" t="s">
        <v>105</v>
      </c>
      <c r="I199" s="11" t="s">
        <v>340</v>
      </c>
      <c r="J199" s="11" t="s">
        <v>86</v>
      </c>
      <c r="K199" s="11" t="s">
        <v>82</v>
      </c>
      <c r="M199" s="13" t="s">
        <v>122</v>
      </c>
      <c r="N199" s="11" t="s">
        <v>136</v>
      </c>
      <c r="O199" s="11" t="s">
        <v>36</v>
      </c>
      <c r="P199" s="11" t="s">
        <v>136</v>
      </c>
    </row>
    <row r="200" spans="1:28" hidden="1" outlineLevel="1" x14ac:dyDescent="0.2">
      <c r="A200" s="4" t="s">
        <v>46</v>
      </c>
      <c r="B200" s="11" t="s">
        <v>48</v>
      </c>
      <c r="D200" s="11" t="s">
        <v>145</v>
      </c>
      <c r="E200" s="11" t="s">
        <v>341</v>
      </c>
      <c r="F200" s="11" t="s">
        <v>94</v>
      </c>
      <c r="I200" s="11" t="s">
        <v>342</v>
      </c>
      <c r="J200" s="11" t="s">
        <v>343</v>
      </c>
      <c r="K200" s="11" t="s">
        <v>344</v>
      </c>
      <c r="M200" s="11" t="s">
        <v>124</v>
      </c>
      <c r="N200" s="11" t="s">
        <v>143</v>
      </c>
      <c r="O200" s="11" t="s">
        <v>48</v>
      </c>
      <c r="P200" s="11" t="s">
        <v>143</v>
      </c>
    </row>
    <row r="201" spans="1:28" hidden="1" outlineLevel="1" x14ac:dyDescent="0.2">
      <c r="A201" s="4" t="s">
        <v>329</v>
      </c>
      <c r="B201" s="11" t="s">
        <v>345</v>
      </c>
      <c r="D201" s="11" t="s">
        <v>87</v>
      </c>
      <c r="E201" s="11" t="s">
        <v>346</v>
      </c>
      <c r="F201" s="13" t="s">
        <v>122</v>
      </c>
      <c r="I201" s="13" t="s">
        <v>92</v>
      </c>
      <c r="J201" s="11" t="s">
        <v>347</v>
      </c>
      <c r="K201" s="11" t="s">
        <v>131</v>
      </c>
      <c r="M201" s="11" t="s">
        <v>184</v>
      </c>
      <c r="N201" s="11" t="s">
        <v>145</v>
      </c>
      <c r="O201" s="11" t="s">
        <v>345</v>
      </c>
      <c r="P201" s="11" t="s">
        <v>145</v>
      </c>
    </row>
    <row r="202" spans="1:28" hidden="1" outlineLevel="1" x14ac:dyDescent="0.2">
      <c r="A202" s="4" t="s">
        <v>348</v>
      </c>
      <c r="B202" s="11" t="s">
        <v>191</v>
      </c>
      <c r="D202" s="11" t="s">
        <v>157</v>
      </c>
      <c r="E202" s="11" t="s">
        <v>349</v>
      </c>
      <c r="F202" s="13" t="s">
        <v>129</v>
      </c>
      <c r="I202" s="11" t="s">
        <v>350</v>
      </c>
      <c r="J202" s="11" t="s">
        <v>351</v>
      </c>
      <c r="K202" s="11" t="s">
        <v>352</v>
      </c>
      <c r="M202" s="11" t="s">
        <v>209</v>
      </c>
      <c r="N202" s="11" t="s">
        <v>87</v>
      </c>
      <c r="O202" s="11" t="s">
        <v>78</v>
      </c>
      <c r="P202" s="11" t="s">
        <v>87</v>
      </c>
    </row>
    <row r="203" spans="1:28" hidden="1" outlineLevel="1" x14ac:dyDescent="0.2">
      <c r="A203" s="4" t="s">
        <v>331</v>
      </c>
      <c r="B203" s="4"/>
      <c r="D203" s="11" t="s">
        <v>353</v>
      </c>
      <c r="E203" s="11" t="s">
        <v>354</v>
      </c>
      <c r="F203" s="11" t="s">
        <v>355</v>
      </c>
      <c r="I203" s="11" t="s">
        <v>356</v>
      </c>
      <c r="J203" s="11" t="s">
        <v>357</v>
      </c>
      <c r="K203" s="11" t="s">
        <v>178</v>
      </c>
      <c r="M203" s="11" t="s">
        <v>358</v>
      </c>
      <c r="N203" s="11" t="s">
        <v>157</v>
      </c>
      <c r="O203" s="11" t="s">
        <v>96</v>
      </c>
      <c r="P203" s="11" t="s">
        <v>353</v>
      </c>
    </row>
    <row r="204" spans="1:28" hidden="1" outlineLevel="1" x14ac:dyDescent="0.2">
      <c r="A204" s="4" t="s">
        <v>332</v>
      </c>
      <c r="B204" s="4"/>
      <c r="D204" s="11" t="s">
        <v>359</v>
      </c>
      <c r="E204" s="11" t="s">
        <v>360</v>
      </c>
      <c r="F204" s="11" t="s">
        <v>361</v>
      </c>
      <c r="I204" s="11" t="s">
        <v>362</v>
      </c>
      <c r="J204" s="11" t="s">
        <v>363</v>
      </c>
      <c r="K204" s="11" t="s">
        <v>364</v>
      </c>
      <c r="M204" s="11" t="s">
        <v>222</v>
      </c>
      <c r="N204" s="11" t="s">
        <v>353</v>
      </c>
      <c r="O204" s="11" t="s">
        <v>365</v>
      </c>
      <c r="P204" s="11" t="s">
        <v>359</v>
      </c>
    </row>
    <row r="205" spans="1:28" hidden="1" outlineLevel="1" x14ac:dyDescent="0.2">
      <c r="A205" s="4" t="s">
        <v>61</v>
      </c>
      <c r="B205" s="4"/>
      <c r="D205" s="11" t="s">
        <v>236</v>
      </c>
      <c r="E205" s="11" t="s">
        <v>366</v>
      </c>
      <c r="F205" s="11" t="s">
        <v>162</v>
      </c>
      <c r="I205" s="11" t="s">
        <v>139</v>
      </c>
      <c r="J205" s="11" t="s">
        <v>195</v>
      </c>
      <c r="K205" s="11" t="s">
        <v>367</v>
      </c>
      <c r="M205" s="11" t="s">
        <v>234</v>
      </c>
      <c r="N205" s="11" t="s">
        <v>368</v>
      </c>
      <c r="O205" s="11" t="s">
        <v>98</v>
      </c>
      <c r="P205" s="11" t="s">
        <v>369</v>
      </c>
    </row>
    <row r="206" spans="1:28" hidden="1" outlineLevel="1" x14ac:dyDescent="0.2">
      <c r="A206" s="4" t="s">
        <v>370</v>
      </c>
      <c r="B206" s="4"/>
      <c r="D206" s="11" t="s">
        <v>243</v>
      </c>
      <c r="E206" s="11" t="s">
        <v>371</v>
      </c>
      <c r="F206" s="11" t="s">
        <v>372</v>
      </c>
      <c r="I206" s="11" t="s">
        <v>141</v>
      </c>
      <c r="J206" s="11" t="s">
        <v>197</v>
      </c>
      <c r="K206" s="11" t="s">
        <v>373</v>
      </c>
      <c r="M206" s="11" t="s">
        <v>123</v>
      </c>
      <c r="N206" s="11" t="s">
        <v>359</v>
      </c>
      <c r="O206" s="11" t="s">
        <v>104</v>
      </c>
    </row>
    <row r="207" spans="1:28" hidden="1" outlineLevel="1" x14ac:dyDescent="0.2">
      <c r="A207" s="4" t="s">
        <v>333</v>
      </c>
      <c r="B207" s="4"/>
      <c r="D207" s="11" t="s">
        <v>374</v>
      </c>
      <c r="E207" s="11" t="s">
        <v>375</v>
      </c>
      <c r="F207" s="11" t="s">
        <v>181</v>
      </c>
      <c r="I207" s="11" t="s">
        <v>143</v>
      </c>
      <c r="J207" s="11" t="s">
        <v>197</v>
      </c>
      <c r="K207" s="11" t="s">
        <v>376</v>
      </c>
      <c r="M207" s="11" t="s">
        <v>315</v>
      </c>
      <c r="N207" s="11" t="s">
        <v>377</v>
      </c>
      <c r="O207" s="11" t="s">
        <v>127</v>
      </c>
    </row>
    <row r="208" spans="1:28" hidden="1" outlineLevel="1" x14ac:dyDescent="0.2">
      <c r="A208" s="4" t="s">
        <v>334</v>
      </c>
      <c r="B208" s="4"/>
      <c r="D208" s="11" t="s">
        <v>378</v>
      </c>
      <c r="E208" s="11" t="s">
        <v>374</v>
      </c>
      <c r="F208" s="11" t="s">
        <v>183</v>
      </c>
      <c r="I208" s="11" t="s">
        <v>145</v>
      </c>
      <c r="J208" s="11" t="s">
        <v>379</v>
      </c>
      <c r="K208" s="11" t="s">
        <v>265</v>
      </c>
      <c r="M208" s="11" t="s">
        <v>316</v>
      </c>
      <c r="N208" s="11" t="s">
        <v>212</v>
      </c>
      <c r="O208" s="11" t="s">
        <v>128</v>
      </c>
    </row>
    <row r="209" spans="1:15" hidden="1" outlineLevel="1" x14ac:dyDescent="0.2">
      <c r="A209" s="4" t="s">
        <v>84</v>
      </c>
      <c r="B209" s="4"/>
      <c r="D209" s="11" t="s">
        <v>380</v>
      </c>
      <c r="E209" s="11" t="s">
        <v>378</v>
      </c>
      <c r="F209" s="11" t="s">
        <v>351</v>
      </c>
      <c r="I209" s="11" t="s">
        <v>381</v>
      </c>
      <c r="J209" s="11" t="s">
        <v>207</v>
      </c>
      <c r="K209" s="11" t="s">
        <v>266</v>
      </c>
      <c r="M209" s="11" t="s">
        <v>317</v>
      </c>
      <c r="N209" s="11" t="s">
        <v>213</v>
      </c>
      <c r="O209" s="11" t="s">
        <v>136</v>
      </c>
    </row>
    <row r="210" spans="1:15" hidden="1" outlineLevel="1" x14ac:dyDescent="0.2">
      <c r="A210" s="4" t="s">
        <v>335</v>
      </c>
      <c r="B210" s="4"/>
      <c r="D210" s="11" t="s">
        <v>382</v>
      </c>
      <c r="E210" s="11" t="s">
        <v>380</v>
      </c>
      <c r="F210" s="11" t="s">
        <v>186</v>
      </c>
      <c r="I210" s="11" t="s">
        <v>156</v>
      </c>
      <c r="J210" s="13" t="s">
        <v>207</v>
      </c>
      <c r="K210" s="11" t="s">
        <v>285</v>
      </c>
      <c r="M210" s="11" t="s">
        <v>318</v>
      </c>
      <c r="N210" s="11" t="s">
        <v>218</v>
      </c>
      <c r="O210" s="11" t="s">
        <v>87</v>
      </c>
    </row>
    <row r="211" spans="1:15" hidden="1" outlineLevel="1" x14ac:dyDescent="0.2">
      <c r="A211" s="4" t="s">
        <v>34</v>
      </c>
      <c r="B211" s="4"/>
      <c r="D211" s="11" t="s">
        <v>383</v>
      </c>
      <c r="E211" s="11" t="s">
        <v>382</v>
      </c>
      <c r="F211" s="13" t="s">
        <v>202</v>
      </c>
      <c r="I211" s="11" t="s">
        <v>167</v>
      </c>
      <c r="J211" s="11" t="s">
        <v>208</v>
      </c>
      <c r="K211" s="11" t="s">
        <v>324</v>
      </c>
      <c r="M211" s="11" t="s">
        <v>319</v>
      </c>
      <c r="N211" s="11" t="s">
        <v>369</v>
      </c>
      <c r="O211" s="11" t="s">
        <v>157</v>
      </c>
    </row>
    <row r="212" spans="1:15" hidden="1" outlineLevel="1" x14ac:dyDescent="0.2">
      <c r="A212" s="4" t="s">
        <v>336</v>
      </c>
      <c r="B212" s="4"/>
      <c r="D212" s="11" t="s">
        <v>384</v>
      </c>
      <c r="E212" s="11" t="s">
        <v>383</v>
      </c>
      <c r="F212" s="13" t="s">
        <v>207</v>
      </c>
      <c r="I212" s="11" t="s">
        <v>385</v>
      </c>
      <c r="J212" s="11" t="s">
        <v>208</v>
      </c>
      <c r="M212" s="11" t="s">
        <v>320</v>
      </c>
      <c r="N212" s="11" t="s">
        <v>236</v>
      </c>
      <c r="O212" s="11" t="s">
        <v>386</v>
      </c>
    </row>
    <row r="213" spans="1:15" hidden="1" outlineLevel="1" x14ac:dyDescent="0.2">
      <c r="A213" s="4" t="s">
        <v>337</v>
      </c>
      <c r="B213" s="4"/>
      <c r="D213" s="11" t="s">
        <v>293</v>
      </c>
      <c r="E213" s="11" t="s">
        <v>384</v>
      </c>
      <c r="F213" s="11" t="s">
        <v>208</v>
      </c>
      <c r="I213" s="11" t="s">
        <v>387</v>
      </c>
      <c r="J213" s="11" t="s">
        <v>388</v>
      </c>
      <c r="M213" s="11" t="s">
        <v>321</v>
      </c>
      <c r="N213" s="11" t="s">
        <v>243</v>
      </c>
      <c r="O213" s="11" t="s">
        <v>188</v>
      </c>
    </row>
    <row r="214" spans="1:15" hidden="1" outlineLevel="1" x14ac:dyDescent="0.2">
      <c r="A214" s="4" t="s">
        <v>338</v>
      </c>
      <c r="B214" s="4"/>
      <c r="E214" s="11" t="s">
        <v>292</v>
      </c>
      <c r="F214" s="11" t="s">
        <v>208</v>
      </c>
      <c r="I214" s="11" t="s">
        <v>353</v>
      </c>
      <c r="J214" s="11" t="s">
        <v>389</v>
      </c>
      <c r="M214" s="11" t="s">
        <v>322</v>
      </c>
      <c r="N214" s="11" t="s">
        <v>378</v>
      </c>
      <c r="O214" s="11" t="s">
        <v>190</v>
      </c>
    </row>
    <row r="215" spans="1:15" hidden="1" outlineLevel="1" x14ac:dyDescent="0.2">
      <c r="B215" s="4"/>
      <c r="D215" s="11"/>
      <c r="E215" s="11" t="s">
        <v>293</v>
      </c>
      <c r="F215" s="11" t="s">
        <v>388</v>
      </c>
      <c r="I215" s="11" t="s">
        <v>359</v>
      </c>
      <c r="J215" s="11" t="s">
        <v>367</v>
      </c>
      <c r="M215" s="11" t="s">
        <v>323</v>
      </c>
      <c r="N215" s="11" t="s">
        <v>380</v>
      </c>
      <c r="O215" s="11" t="s">
        <v>191</v>
      </c>
    </row>
    <row r="216" spans="1:15" hidden="1" outlineLevel="1" x14ac:dyDescent="0.2">
      <c r="B216" s="4"/>
      <c r="D216" s="11"/>
      <c r="E216" s="11" t="s">
        <v>123</v>
      </c>
      <c r="F216" s="11" t="s">
        <v>389</v>
      </c>
      <c r="I216" s="11" t="s">
        <v>339</v>
      </c>
      <c r="J216" s="11" t="s">
        <v>228</v>
      </c>
      <c r="N216" s="11" t="s">
        <v>382</v>
      </c>
      <c r="O216" s="11" t="s">
        <v>192</v>
      </c>
    </row>
    <row r="217" spans="1:15" hidden="1" outlineLevel="1" x14ac:dyDescent="0.2">
      <c r="B217" s="4"/>
      <c r="D217" s="11"/>
      <c r="F217" s="11" t="s">
        <v>390</v>
      </c>
      <c r="I217" s="11" t="s">
        <v>341</v>
      </c>
      <c r="J217" s="11" t="s">
        <v>391</v>
      </c>
      <c r="N217" s="11" t="s">
        <v>383</v>
      </c>
      <c r="O217" s="11" t="s">
        <v>194</v>
      </c>
    </row>
    <row r="218" spans="1:15" hidden="1" outlineLevel="1" x14ac:dyDescent="0.2">
      <c r="B218" s="4"/>
      <c r="D218" s="11"/>
      <c r="F218" s="11" t="s">
        <v>369</v>
      </c>
      <c r="I218" s="11" t="s">
        <v>346</v>
      </c>
      <c r="J218" s="11" t="s">
        <v>240</v>
      </c>
      <c r="N218" s="11" t="s">
        <v>384</v>
      </c>
      <c r="O218" s="11" t="s">
        <v>392</v>
      </c>
    </row>
    <row r="219" spans="1:15" hidden="1" outlineLevel="1" x14ac:dyDescent="0.2">
      <c r="B219" s="4"/>
      <c r="F219" s="11" t="s">
        <v>242</v>
      </c>
      <c r="I219" s="11" t="s">
        <v>349</v>
      </c>
      <c r="J219" s="11" t="s">
        <v>240</v>
      </c>
      <c r="N219" s="11" t="s">
        <v>293</v>
      </c>
      <c r="O219" s="11" t="s">
        <v>221</v>
      </c>
    </row>
    <row r="220" spans="1:15" hidden="1" outlineLevel="1" x14ac:dyDescent="0.2">
      <c r="B220" s="4"/>
      <c r="F220" s="11" t="s">
        <v>246</v>
      </c>
      <c r="I220" s="11" t="s">
        <v>354</v>
      </c>
      <c r="J220" s="11" t="s">
        <v>259</v>
      </c>
      <c r="O220" s="11" t="s">
        <v>224</v>
      </c>
    </row>
    <row r="221" spans="1:15" hidden="1" outlineLevel="1" x14ac:dyDescent="0.2">
      <c r="B221" s="4"/>
      <c r="F221" s="11" t="s">
        <v>279</v>
      </c>
      <c r="I221" s="11" t="s">
        <v>360</v>
      </c>
      <c r="J221" s="11" t="s">
        <v>393</v>
      </c>
      <c r="O221" s="11" t="s">
        <v>238</v>
      </c>
    </row>
    <row r="222" spans="1:15" hidden="1" outlineLevel="1" x14ac:dyDescent="0.2">
      <c r="B222" s="4"/>
      <c r="F222" s="11" t="s">
        <v>294</v>
      </c>
      <c r="I222" s="11" t="s">
        <v>371</v>
      </c>
      <c r="J222" s="11" t="s">
        <v>306</v>
      </c>
      <c r="O222" s="11" t="s">
        <v>240</v>
      </c>
    </row>
    <row r="223" spans="1:15" hidden="1" outlineLevel="1" x14ac:dyDescent="0.2">
      <c r="B223" s="4"/>
      <c r="F223" s="11" t="s">
        <v>394</v>
      </c>
      <c r="I223" s="11" t="s">
        <v>395</v>
      </c>
      <c r="J223" s="11" t="s">
        <v>312</v>
      </c>
      <c r="O223" s="11" t="s">
        <v>396</v>
      </c>
    </row>
    <row r="224" spans="1:15" hidden="1" outlineLevel="1" x14ac:dyDescent="0.2">
      <c r="B224" s="4"/>
      <c r="F224" s="11" t="s">
        <v>397</v>
      </c>
      <c r="I224" s="11" t="s">
        <v>374</v>
      </c>
      <c r="O224" s="11" t="s">
        <v>398</v>
      </c>
    </row>
    <row r="225" spans="1:18" hidden="1" outlineLevel="1" x14ac:dyDescent="0.2">
      <c r="B225" s="4"/>
      <c r="F225" s="11"/>
      <c r="I225" s="11" t="s">
        <v>378</v>
      </c>
      <c r="O225" s="11" t="s">
        <v>256</v>
      </c>
    </row>
    <row r="226" spans="1:18" hidden="1" outlineLevel="1" x14ac:dyDescent="0.2">
      <c r="B226" s="4"/>
      <c r="F226" s="11"/>
      <c r="I226" s="11" t="s">
        <v>380</v>
      </c>
      <c r="O226" s="11" t="s">
        <v>257</v>
      </c>
    </row>
    <row r="227" spans="1:18" hidden="1" outlineLevel="1" x14ac:dyDescent="0.2">
      <c r="B227" s="4"/>
      <c r="F227" s="11"/>
      <c r="I227" s="11" t="s">
        <v>382</v>
      </c>
      <c r="O227" s="11" t="s">
        <v>263</v>
      </c>
    </row>
    <row r="228" spans="1:18" hidden="1" outlineLevel="1" x14ac:dyDescent="0.2">
      <c r="B228" s="4"/>
      <c r="F228" s="11"/>
      <c r="I228" s="11" t="s">
        <v>384</v>
      </c>
      <c r="O228" s="11" t="s">
        <v>399</v>
      </c>
    </row>
    <row r="229" spans="1:18" hidden="1" outlineLevel="1" x14ac:dyDescent="0.2">
      <c r="B229" s="4"/>
      <c r="F229" s="11"/>
      <c r="I229" s="11" t="s">
        <v>267</v>
      </c>
      <c r="O229" s="11" t="s">
        <v>279</v>
      </c>
    </row>
    <row r="230" spans="1:18" hidden="1" outlineLevel="1" x14ac:dyDescent="0.2">
      <c r="B230" s="4"/>
      <c r="F230" s="11"/>
      <c r="I230" s="11" t="s">
        <v>400</v>
      </c>
      <c r="O230" s="11" t="s">
        <v>296</v>
      </c>
    </row>
    <row r="231" spans="1:18" hidden="1" outlineLevel="1" x14ac:dyDescent="0.2">
      <c r="B231" s="4"/>
      <c r="I231" s="11" t="s">
        <v>401</v>
      </c>
      <c r="O231" s="11" t="s">
        <v>402</v>
      </c>
    </row>
    <row r="232" spans="1:18" hidden="1" outlineLevel="1" x14ac:dyDescent="0.2">
      <c r="B232" s="4"/>
      <c r="I232" s="11" t="s">
        <v>403</v>
      </c>
      <c r="O232" s="11" t="s">
        <v>304</v>
      </c>
    </row>
    <row r="233" spans="1:18" hidden="1" outlineLevel="1" x14ac:dyDescent="0.2">
      <c r="B233" s="4"/>
      <c r="O233" s="11" t="s">
        <v>308</v>
      </c>
    </row>
    <row r="234" spans="1:18" collapsed="1" x14ac:dyDescent="0.2">
      <c r="B234" s="4"/>
    </row>
    <row r="235" spans="1:18" x14ac:dyDescent="0.2">
      <c r="B235" s="4"/>
    </row>
    <row r="236" spans="1:18" x14ac:dyDescent="0.2">
      <c r="B236" s="4"/>
    </row>
    <row r="237" spans="1:18" ht="15.5" x14ac:dyDescent="0.35">
      <c r="A237" s="1" t="s">
        <v>404</v>
      </c>
      <c r="B237" s="4"/>
    </row>
    <row r="238" spans="1:18" hidden="1" outlineLevel="1" x14ac:dyDescent="0.2">
      <c r="B238" s="4"/>
    </row>
    <row r="239" spans="1:18" hidden="1" outlineLevel="1" x14ac:dyDescent="0.2">
      <c r="A239" s="4" t="s">
        <v>405</v>
      </c>
      <c r="B239" s="4"/>
      <c r="Q239" s="12"/>
    </row>
    <row r="240" spans="1:18" hidden="1" outlineLevel="1" x14ac:dyDescent="0.2">
      <c r="A240" s="4" t="s">
        <v>406</v>
      </c>
      <c r="B240" s="4"/>
      <c r="Q240" s="12"/>
      <c r="R240" s="11"/>
    </row>
    <row r="241" spans="1:16" hidden="1" outlineLevel="1" x14ac:dyDescent="0.2">
      <c r="A241" s="4" t="s">
        <v>407</v>
      </c>
      <c r="B241" s="4"/>
    </row>
    <row r="242" spans="1:16" hidden="1" outlineLevel="1" x14ac:dyDescent="0.2">
      <c r="A242" s="4" t="s">
        <v>408</v>
      </c>
      <c r="B242" s="4"/>
    </row>
    <row r="243" spans="1:16" hidden="1" outlineLevel="1" x14ac:dyDescent="0.2">
      <c r="A243" s="11" t="s">
        <v>283</v>
      </c>
      <c r="B243" s="12" t="s">
        <v>409</v>
      </c>
      <c r="C243" s="12"/>
      <c r="D243" s="12" t="s">
        <v>97</v>
      </c>
      <c r="E243" s="12">
        <v>20</v>
      </c>
      <c r="F243" s="12" t="s">
        <v>410</v>
      </c>
      <c r="G243" s="7" t="s">
        <v>411</v>
      </c>
      <c r="H243" s="12">
        <v>0</v>
      </c>
      <c r="I243" s="12" t="s">
        <v>412</v>
      </c>
      <c r="J243" s="12">
        <v>0</v>
      </c>
      <c r="K243" s="7" t="s">
        <v>411</v>
      </c>
      <c r="L243" s="12">
        <v>99</v>
      </c>
      <c r="M243" s="12" t="b">
        <v>1</v>
      </c>
      <c r="N243" s="12">
        <v>4</v>
      </c>
      <c r="O243" s="12" t="b">
        <v>1</v>
      </c>
      <c r="P243" s="12" t="s">
        <v>45</v>
      </c>
    </row>
    <row r="244" spans="1:16" hidden="1" outlineLevel="1" x14ac:dyDescent="0.2">
      <c r="A244" s="4" t="s">
        <v>413</v>
      </c>
      <c r="B244" s="4"/>
    </row>
    <row r="245" spans="1:16" collapsed="1" x14ac:dyDescent="0.2">
      <c r="B245" s="4"/>
    </row>
    <row r="246" spans="1:16" x14ac:dyDescent="0.2">
      <c r="B246" s="4"/>
    </row>
    <row r="247" spans="1:16" x14ac:dyDescent="0.2">
      <c r="B247" s="4"/>
    </row>
    <row r="248" spans="1:16" s="12" customFormat="1" ht="15.5" x14ac:dyDescent="0.25">
      <c r="A248" s="14" t="s">
        <v>414</v>
      </c>
      <c r="F248" s="15" t="s">
        <v>415</v>
      </c>
      <c r="H248" s="15" t="s">
        <v>416</v>
      </c>
    </row>
    <row r="249" spans="1:16" s="12" customFormat="1" hidden="1" outlineLevel="1" x14ac:dyDescent="0.25">
      <c r="A249" s="16" t="s">
        <v>21</v>
      </c>
      <c r="B249" s="10" t="s">
        <v>417</v>
      </c>
      <c r="C249" s="10" t="s">
        <v>418</v>
      </c>
    </row>
    <row r="250" spans="1:16" s="12" customFormat="1" hidden="1" outlineLevel="1" x14ac:dyDescent="0.25">
      <c r="A250" s="11" t="s">
        <v>36</v>
      </c>
      <c r="B250" s="12">
        <v>1</v>
      </c>
      <c r="C250" s="12">
        <v>10</v>
      </c>
      <c r="F250" s="12" t="s">
        <v>419</v>
      </c>
      <c r="H250" s="12" t="s">
        <v>419</v>
      </c>
    </row>
    <row r="251" spans="1:16" s="12" customFormat="1" hidden="1" outlineLevel="1" x14ac:dyDescent="0.25">
      <c r="A251" s="11" t="s">
        <v>48</v>
      </c>
      <c r="B251" s="12">
        <v>1</v>
      </c>
      <c r="C251" s="12">
        <v>30</v>
      </c>
      <c r="F251" s="12" t="s">
        <v>420</v>
      </c>
      <c r="H251" s="12" t="s">
        <v>421</v>
      </c>
    </row>
    <row r="252" spans="1:16" s="12" customFormat="1" hidden="1" outlineLevel="1" x14ac:dyDescent="0.25">
      <c r="A252" s="11" t="s">
        <v>422</v>
      </c>
      <c r="B252" s="12">
        <v>0.2</v>
      </c>
      <c r="F252" s="12" t="s">
        <v>7</v>
      </c>
      <c r="H252" s="12" t="s">
        <v>423</v>
      </c>
    </row>
    <row r="253" spans="1:16" s="12" customFormat="1" hidden="1" outlineLevel="1" x14ac:dyDescent="0.25">
      <c r="A253" s="11" t="s">
        <v>345</v>
      </c>
      <c r="B253" s="12">
        <v>1</v>
      </c>
      <c r="C253" s="12">
        <v>20</v>
      </c>
      <c r="F253" s="12" t="s">
        <v>8</v>
      </c>
    </row>
    <row r="254" spans="1:16" s="12" customFormat="1" hidden="1" outlineLevel="1" x14ac:dyDescent="0.25">
      <c r="A254" s="11" t="s">
        <v>424</v>
      </c>
      <c r="B254" s="12">
        <v>0.15</v>
      </c>
      <c r="C254" s="12">
        <f>1/20</f>
        <v>0.05</v>
      </c>
      <c r="F254" s="12" t="s">
        <v>331</v>
      </c>
    </row>
    <row r="255" spans="1:16" s="12" customFormat="1" hidden="1" outlineLevel="1" x14ac:dyDescent="0.25">
      <c r="A255" s="11" t="s">
        <v>425</v>
      </c>
      <c r="B255" s="12">
        <v>0.05</v>
      </c>
    </row>
    <row r="256" spans="1:16" s="12" customFormat="1" hidden="1" outlineLevel="1" x14ac:dyDescent="0.25">
      <c r="A256" s="11" t="s">
        <v>426</v>
      </c>
      <c r="B256" s="12">
        <v>0</v>
      </c>
    </row>
    <row r="257" spans="1:3" s="12" customFormat="1" hidden="1" outlineLevel="1" x14ac:dyDescent="0.25">
      <c r="A257" s="11" t="s">
        <v>427</v>
      </c>
      <c r="B257" s="12">
        <v>0.2</v>
      </c>
    </row>
    <row r="258" spans="1:3" s="12" customFormat="1" hidden="1" outlineLevel="1" x14ac:dyDescent="0.25">
      <c r="A258" s="11" t="s">
        <v>428</v>
      </c>
      <c r="B258" s="12">
        <v>1</v>
      </c>
    </row>
    <row r="259" spans="1:3" s="12" customFormat="1" hidden="1" outlineLevel="1" x14ac:dyDescent="0.25">
      <c r="A259" s="11" t="s">
        <v>429</v>
      </c>
      <c r="B259" s="12">
        <v>0.5</v>
      </c>
    </row>
    <row r="260" spans="1:3" s="12" customFormat="1" hidden="1" outlineLevel="1" x14ac:dyDescent="0.25">
      <c r="A260" s="11" t="s">
        <v>430</v>
      </c>
      <c r="B260" s="12">
        <v>0.1</v>
      </c>
    </row>
    <row r="261" spans="1:3" s="12" customFormat="1" hidden="1" outlineLevel="1" x14ac:dyDescent="0.25">
      <c r="A261" s="11" t="s">
        <v>431</v>
      </c>
      <c r="B261" s="12">
        <v>1</v>
      </c>
    </row>
    <row r="262" spans="1:3" s="12" customFormat="1" hidden="1" outlineLevel="1" x14ac:dyDescent="0.25">
      <c r="A262" s="11" t="s">
        <v>432</v>
      </c>
      <c r="B262" s="12">
        <v>0.5</v>
      </c>
    </row>
    <row r="263" spans="1:3" s="12" customFormat="1" hidden="1" outlineLevel="1" x14ac:dyDescent="0.25">
      <c r="A263" s="11" t="s">
        <v>433</v>
      </c>
      <c r="B263" s="12">
        <v>0.5</v>
      </c>
    </row>
    <row r="264" spans="1:3" s="12" customFormat="1" hidden="1" outlineLevel="1" x14ac:dyDescent="0.25">
      <c r="A264" s="11" t="s">
        <v>434</v>
      </c>
      <c r="B264" s="12">
        <v>1</v>
      </c>
    </row>
    <row r="265" spans="1:3" s="12" customFormat="1" hidden="1" outlineLevel="1" x14ac:dyDescent="0.25">
      <c r="A265" s="11" t="s">
        <v>435</v>
      </c>
      <c r="B265" s="12">
        <v>1</v>
      </c>
    </row>
    <row r="266" spans="1:3" s="12" customFormat="1" hidden="1" outlineLevel="1" x14ac:dyDescent="0.25">
      <c r="A266" s="11" t="s">
        <v>191</v>
      </c>
      <c r="B266" s="12">
        <v>1</v>
      </c>
      <c r="C266" s="12">
        <v>25</v>
      </c>
    </row>
    <row r="267" spans="1:3" s="12" customFormat="1" hidden="1" outlineLevel="1" x14ac:dyDescent="0.25">
      <c r="A267" s="11" t="s">
        <v>436</v>
      </c>
      <c r="B267" s="12">
        <v>2.5000000000000001E-2</v>
      </c>
    </row>
    <row r="268" spans="1:3" s="12" customFormat="1" hidden="1" outlineLevel="1" x14ac:dyDescent="0.25">
      <c r="A268" s="11" t="s">
        <v>437</v>
      </c>
      <c r="B268" s="12">
        <v>2.5000000000000001E-2</v>
      </c>
    </row>
    <row r="269" spans="1:3" s="12" customFormat="1" hidden="1" outlineLevel="1" x14ac:dyDescent="0.25">
      <c r="A269" s="11" t="s">
        <v>438</v>
      </c>
      <c r="B269" s="12">
        <v>0.2</v>
      </c>
    </row>
    <row r="270" spans="1:3" s="12" customFormat="1" hidden="1" outlineLevel="1" x14ac:dyDescent="0.25">
      <c r="A270" s="11" t="s">
        <v>439</v>
      </c>
      <c r="B270" s="12">
        <v>2.5000000000000001E-2</v>
      </c>
    </row>
    <row r="271" spans="1:3" s="12" customFormat="1" hidden="1" outlineLevel="1" x14ac:dyDescent="0.25">
      <c r="A271" s="11" t="s">
        <v>257</v>
      </c>
      <c r="B271" s="12">
        <v>0.1</v>
      </c>
    </row>
    <row r="272" spans="1:3" s="12" customFormat="1" hidden="1" outlineLevel="1" x14ac:dyDescent="0.25">
      <c r="A272" s="11" t="s">
        <v>440</v>
      </c>
      <c r="B272" s="12">
        <v>1</v>
      </c>
    </row>
    <row r="273" spans="1:31" s="12" customFormat="1" hidden="1" outlineLevel="1" x14ac:dyDescent="0.25">
      <c r="A273" s="11" t="s">
        <v>296</v>
      </c>
      <c r="B273" s="12">
        <v>4</v>
      </c>
      <c r="C273" s="12">
        <v>50</v>
      </c>
    </row>
    <row r="274" spans="1:31" s="12" customFormat="1" hidden="1" outlineLevel="1" x14ac:dyDescent="0.25">
      <c r="A274" s="11" t="s">
        <v>304</v>
      </c>
      <c r="B274" s="12">
        <v>1</v>
      </c>
      <c r="C274" s="12">
        <v>30</v>
      </c>
    </row>
    <row r="275" spans="1:31" s="12" customFormat="1" collapsed="1" x14ac:dyDescent="0.25"/>
    <row r="276" spans="1:31" s="12" customFormat="1" x14ac:dyDescent="0.25"/>
    <row r="277" spans="1:31" x14ac:dyDescent="0.2">
      <c r="B277" s="4"/>
    </row>
    <row r="278" spans="1:31" s="1" customFormat="1" ht="15.5" x14ac:dyDescent="0.35">
      <c r="A278" s="1" t="s">
        <v>441</v>
      </c>
      <c r="J278" s="1" t="s">
        <v>442</v>
      </c>
      <c r="O278" s="1" t="s">
        <v>443</v>
      </c>
      <c r="T278" s="1" t="s">
        <v>444</v>
      </c>
      <c r="W278" s="1" t="s">
        <v>445</v>
      </c>
      <c r="AB278" s="1" t="s">
        <v>446</v>
      </c>
    </row>
    <row r="279" spans="1:31" hidden="1" outlineLevel="1" x14ac:dyDescent="0.2">
      <c r="A279" s="3">
        <v>1</v>
      </c>
      <c r="B279" s="3">
        <v>2</v>
      </c>
      <c r="C279" s="3">
        <v>3</v>
      </c>
      <c r="D279" s="3">
        <v>4</v>
      </c>
      <c r="E279" s="3">
        <v>5</v>
      </c>
      <c r="F279" s="3">
        <v>6</v>
      </c>
      <c r="G279" s="3">
        <v>7</v>
      </c>
      <c r="H279" s="3">
        <v>8</v>
      </c>
    </row>
    <row r="280" spans="1:31" hidden="1" outlineLevel="1" x14ac:dyDescent="0.2">
      <c r="A280" s="3"/>
      <c r="B280" s="4"/>
      <c r="D280" s="5" t="s">
        <v>1</v>
      </c>
      <c r="E280" s="5" t="s">
        <v>2</v>
      </c>
      <c r="F280" s="6" t="s">
        <v>3</v>
      </c>
      <c r="G280" s="3"/>
      <c r="H280" s="3"/>
    </row>
    <row r="281" spans="1:31" s="8" customFormat="1" hidden="1" outlineLevel="1" x14ac:dyDescent="0.2">
      <c r="A281" s="8" t="s">
        <v>447</v>
      </c>
      <c r="B281" s="9" t="s">
        <v>13</v>
      </c>
      <c r="C281" s="9" t="s">
        <v>14</v>
      </c>
      <c r="D281" s="9" t="s">
        <v>15</v>
      </c>
      <c r="E281" s="9" t="s">
        <v>16</v>
      </c>
      <c r="F281" s="9" t="s">
        <v>17</v>
      </c>
      <c r="G281" s="9" t="s">
        <v>448</v>
      </c>
      <c r="H281" s="8" t="s">
        <v>449</v>
      </c>
      <c r="J281" s="8" t="s">
        <v>450</v>
      </c>
      <c r="O281" s="9" t="s">
        <v>19</v>
      </c>
      <c r="P281" s="9" t="s">
        <v>19</v>
      </c>
      <c r="Q281" s="9" t="s">
        <v>451</v>
      </c>
      <c r="R281" s="9" t="s">
        <v>452</v>
      </c>
      <c r="S281" s="9"/>
      <c r="T281" s="4"/>
      <c r="W281" s="9" t="s">
        <v>453</v>
      </c>
      <c r="X281" s="9" t="s">
        <v>454</v>
      </c>
      <c r="Y281" s="9" t="s">
        <v>453</v>
      </c>
      <c r="Z281" s="9" t="s">
        <v>454</v>
      </c>
      <c r="AB281" s="9" t="s">
        <v>453</v>
      </c>
      <c r="AC281" s="9" t="s">
        <v>454</v>
      </c>
      <c r="AD281" s="9" t="s">
        <v>453</v>
      </c>
      <c r="AE281" s="9" t="s">
        <v>454</v>
      </c>
    </row>
    <row r="282" spans="1:31" hidden="1" outlineLevel="1" x14ac:dyDescent="0.2">
      <c r="A282" s="4" t="s">
        <v>455</v>
      </c>
      <c r="B282" s="11" t="s">
        <v>456</v>
      </c>
      <c r="G282" s="17">
        <v>2</v>
      </c>
      <c r="O282" s="6" t="s">
        <v>457</v>
      </c>
      <c r="P282" s="5">
        <v>-5</v>
      </c>
      <c r="Q282" s="5">
        <v>-8</v>
      </c>
      <c r="R282" s="5" t="s">
        <v>458</v>
      </c>
      <c r="T282" s="18">
        <v>-5</v>
      </c>
      <c r="W282" s="5">
        <v>-2</v>
      </c>
      <c r="X282" s="5">
        <v>1</v>
      </c>
      <c r="Y282" s="5">
        <v>1</v>
      </c>
      <c r="Z282" s="5">
        <v>2</v>
      </c>
      <c r="AB282" s="5">
        <v>1</v>
      </c>
      <c r="AC282" s="5">
        <v>1</v>
      </c>
      <c r="AD282" s="5">
        <v>1</v>
      </c>
      <c r="AE282" s="5">
        <v>2</v>
      </c>
    </row>
    <row r="283" spans="1:31" hidden="1" outlineLevel="1" x14ac:dyDescent="0.2">
      <c r="A283" s="4" t="s">
        <v>459</v>
      </c>
      <c r="B283" s="11" t="s">
        <v>460</v>
      </c>
      <c r="G283" s="17">
        <v>2</v>
      </c>
      <c r="O283" s="6" t="s">
        <v>461</v>
      </c>
      <c r="P283" s="5">
        <v>-4</v>
      </c>
      <c r="Q283" s="5">
        <v>-7</v>
      </c>
      <c r="R283" s="5" t="s">
        <v>458</v>
      </c>
      <c r="T283" s="18">
        <v>-4</v>
      </c>
      <c r="W283" s="5">
        <v>-1</v>
      </c>
      <c r="X283" s="5">
        <v>1</v>
      </c>
      <c r="Y283" s="5">
        <v>1</v>
      </c>
      <c r="Z283" s="5">
        <v>2</v>
      </c>
      <c r="AB283" s="5">
        <v>1</v>
      </c>
      <c r="AC283" s="5">
        <v>2</v>
      </c>
      <c r="AD283" s="5">
        <v>1</v>
      </c>
      <c r="AE283" s="5">
        <v>3</v>
      </c>
    </row>
    <row r="284" spans="1:31" hidden="1" outlineLevel="1" x14ac:dyDescent="0.2">
      <c r="A284" s="4" t="s">
        <v>462</v>
      </c>
      <c r="B284" s="11" t="s">
        <v>463</v>
      </c>
      <c r="G284" s="17">
        <v>2</v>
      </c>
      <c r="O284" s="6" t="s">
        <v>464</v>
      </c>
      <c r="P284" s="5">
        <v>-3</v>
      </c>
      <c r="Q284" s="5">
        <v>-6</v>
      </c>
      <c r="R284" s="5" t="s">
        <v>458</v>
      </c>
      <c r="T284" s="18">
        <v>-3</v>
      </c>
      <c r="W284" s="5">
        <v>0</v>
      </c>
      <c r="X284" s="5">
        <v>1</v>
      </c>
      <c r="Y284" s="5">
        <v>1</v>
      </c>
      <c r="Z284" s="5">
        <v>2</v>
      </c>
      <c r="AB284" s="5">
        <v>1</v>
      </c>
      <c r="AC284" s="5">
        <v>3</v>
      </c>
      <c r="AD284" s="5">
        <v>1</v>
      </c>
      <c r="AE284" s="5">
        <v>4</v>
      </c>
    </row>
    <row r="285" spans="1:31" hidden="1" outlineLevel="1" x14ac:dyDescent="0.2">
      <c r="A285" s="4" t="s">
        <v>465</v>
      </c>
      <c r="B285" s="11" t="s">
        <v>466</v>
      </c>
      <c r="G285" s="17">
        <v>4</v>
      </c>
      <c r="O285" s="6" t="s">
        <v>467</v>
      </c>
      <c r="P285" s="5">
        <v>-2</v>
      </c>
      <c r="Q285" s="5">
        <v>-5</v>
      </c>
      <c r="R285" s="5" t="s">
        <v>458</v>
      </c>
      <c r="T285" s="18">
        <v>-2</v>
      </c>
      <c r="W285" s="5">
        <v>1</v>
      </c>
      <c r="X285" s="5">
        <v>1</v>
      </c>
      <c r="Y285" s="5">
        <v>1</v>
      </c>
      <c r="Z285" s="5">
        <v>2</v>
      </c>
      <c r="AB285" s="5">
        <v>1</v>
      </c>
      <c r="AC285" s="5">
        <v>4</v>
      </c>
      <c r="AD285" s="5">
        <v>1</v>
      </c>
      <c r="AE285" s="5">
        <v>6</v>
      </c>
    </row>
    <row r="286" spans="1:31" hidden="1" outlineLevel="1" x14ac:dyDescent="0.2">
      <c r="A286" s="4" t="s">
        <v>468</v>
      </c>
      <c r="B286" s="11" t="s">
        <v>469</v>
      </c>
      <c r="G286" s="17">
        <v>2</v>
      </c>
      <c r="O286" s="6" t="s">
        <v>470</v>
      </c>
      <c r="P286" s="5">
        <v>-1</v>
      </c>
      <c r="Q286" s="5">
        <v>-4</v>
      </c>
      <c r="R286" s="5" t="s">
        <v>458</v>
      </c>
      <c r="T286" s="18">
        <v>-1</v>
      </c>
      <c r="W286" s="5">
        <v>2</v>
      </c>
      <c r="X286" s="5">
        <v>2</v>
      </c>
      <c r="Y286" s="5">
        <v>1</v>
      </c>
      <c r="Z286" s="5">
        <v>3</v>
      </c>
      <c r="AB286" s="5">
        <v>1</v>
      </c>
      <c r="AC286" s="5">
        <v>6</v>
      </c>
      <c r="AD286" s="5">
        <v>1</v>
      </c>
      <c r="AE286" s="5">
        <v>8</v>
      </c>
    </row>
    <row r="287" spans="1:31" hidden="1" outlineLevel="1" x14ac:dyDescent="0.2">
      <c r="A287" s="4" t="s">
        <v>471</v>
      </c>
      <c r="B287" s="11" t="s">
        <v>472</v>
      </c>
      <c r="G287" s="17">
        <v>1</v>
      </c>
      <c r="O287" s="5" t="s">
        <v>473</v>
      </c>
      <c r="P287" s="5">
        <v>0</v>
      </c>
      <c r="Q287" s="5">
        <v>-3</v>
      </c>
      <c r="R287" s="5" t="s">
        <v>458</v>
      </c>
      <c r="T287" s="18">
        <v>0</v>
      </c>
      <c r="W287" s="5">
        <v>3</v>
      </c>
      <c r="X287" s="5">
        <v>3</v>
      </c>
      <c r="Y287" s="5">
        <v>1</v>
      </c>
      <c r="Z287" s="5">
        <v>4</v>
      </c>
      <c r="AB287" s="5">
        <v>1</v>
      </c>
      <c r="AC287" s="5">
        <v>8</v>
      </c>
      <c r="AD287" s="5">
        <v>2</v>
      </c>
      <c r="AE287" s="5">
        <v>6</v>
      </c>
    </row>
    <row r="288" spans="1:31" hidden="1" outlineLevel="1" x14ac:dyDescent="0.2">
      <c r="A288" s="4" t="s">
        <v>474</v>
      </c>
      <c r="B288" s="11" t="s">
        <v>475</v>
      </c>
      <c r="G288" s="17">
        <v>5</v>
      </c>
      <c r="O288" s="6" t="s">
        <v>476</v>
      </c>
      <c r="P288" s="5">
        <v>1</v>
      </c>
      <c r="Q288" s="5">
        <v>-2</v>
      </c>
      <c r="R288" s="5" t="s">
        <v>477</v>
      </c>
      <c r="T288" s="18">
        <v>1</v>
      </c>
      <c r="W288" s="5">
        <v>4</v>
      </c>
      <c r="X288" s="5">
        <v>4</v>
      </c>
      <c r="Y288" s="5">
        <v>1</v>
      </c>
      <c r="Z288" s="5">
        <v>6</v>
      </c>
      <c r="AB288" s="5">
        <v>1</v>
      </c>
      <c r="AC288" s="5">
        <v>10</v>
      </c>
      <c r="AD288" s="5">
        <v>2</v>
      </c>
      <c r="AE288" s="5">
        <v>6</v>
      </c>
    </row>
    <row r="289" spans="1:31" hidden="1" outlineLevel="1" x14ac:dyDescent="0.2">
      <c r="A289" s="4" t="s">
        <v>478</v>
      </c>
      <c r="B289" s="11" t="s">
        <v>479</v>
      </c>
      <c r="G289" s="17">
        <v>4</v>
      </c>
      <c r="O289" s="6" t="s">
        <v>480</v>
      </c>
      <c r="P289" s="5">
        <v>2</v>
      </c>
      <c r="Q289" s="5">
        <v>-1</v>
      </c>
      <c r="R289" s="5" t="s">
        <v>481</v>
      </c>
      <c r="T289" s="18">
        <v>2</v>
      </c>
      <c r="W289" s="5">
        <v>5</v>
      </c>
      <c r="X289" s="5">
        <v>6</v>
      </c>
      <c r="Y289" s="5">
        <v>1</v>
      </c>
      <c r="Z289" s="5">
        <v>8</v>
      </c>
      <c r="AB289" s="5">
        <v>1</v>
      </c>
      <c r="AC289" s="5">
        <v>12</v>
      </c>
      <c r="AD289" s="5">
        <v>2</v>
      </c>
      <c r="AE289" s="5">
        <v>8</v>
      </c>
    </row>
    <row r="290" spans="1:31" hidden="1" outlineLevel="1" x14ac:dyDescent="0.2">
      <c r="A290" s="4" t="s">
        <v>482</v>
      </c>
      <c r="B290" s="11" t="s">
        <v>483</v>
      </c>
      <c r="G290" s="17">
        <v>1</v>
      </c>
      <c r="O290" s="6" t="s">
        <v>484</v>
      </c>
      <c r="P290" s="5">
        <v>3</v>
      </c>
      <c r="Q290" s="5">
        <v>0</v>
      </c>
      <c r="R290" s="5" t="s">
        <v>420</v>
      </c>
      <c r="T290" s="18">
        <v>3</v>
      </c>
      <c r="W290" s="5">
        <v>6</v>
      </c>
      <c r="X290" s="5">
        <v>8</v>
      </c>
      <c r="Y290" s="5">
        <v>1</v>
      </c>
      <c r="Z290" s="5">
        <v>10</v>
      </c>
    </row>
    <row r="291" spans="1:31" hidden="1" outlineLevel="1" x14ac:dyDescent="0.2">
      <c r="A291" s="4" t="s">
        <v>485</v>
      </c>
      <c r="B291" s="11" t="s">
        <v>486</v>
      </c>
      <c r="G291" s="17">
        <v>3</v>
      </c>
      <c r="O291" s="6" t="s">
        <v>487</v>
      </c>
      <c r="P291" s="5">
        <v>4</v>
      </c>
      <c r="Q291" s="5">
        <v>1</v>
      </c>
      <c r="R291" s="5" t="s">
        <v>488</v>
      </c>
      <c r="T291" s="18">
        <v>4</v>
      </c>
      <c r="W291" s="5">
        <v>7</v>
      </c>
      <c r="X291" s="5">
        <v>10</v>
      </c>
      <c r="Y291" s="5">
        <v>2</v>
      </c>
      <c r="Z291" s="5">
        <v>6</v>
      </c>
    </row>
    <row r="292" spans="1:31" hidden="1" outlineLevel="1" x14ac:dyDescent="0.2">
      <c r="A292" s="4" t="s">
        <v>489</v>
      </c>
      <c r="B292" s="11" t="s">
        <v>490</v>
      </c>
      <c r="G292" s="17">
        <v>2</v>
      </c>
      <c r="O292" s="6" t="s">
        <v>491</v>
      </c>
      <c r="P292" s="5">
        <v>5</v>
      </c>
      <c r="Q292" s="5">
        <v>2</v>
      </c>
      <c r="R292" s="5" t="s">
        <v>488</v>
      </c>
      <c r="T292" s="18">
        <v>5</v>
      </c>
      <c r="W292" s="5">
        <v>8</v>
      </c>
      <c r="X292" s="5">
        <v>12</v>
      </c>
      <c r="Y292" s="5">
        <v>2</v>
      </c>
      <c r="Z292" s="5">
        <v>8</v>
      </c>
    </row>
    <row r="293" spans="1:31" hidden="1" outlineLevel="1" x14ac:dyDescent="0.2">
      <c r="A293" s="4" t="s">
        <v>492</v>
      </c>
      <c r="B293" s="11" t="s">
        <v>493</v>
      </c>
      <c r="G293" s="17">
        <v>1</v>
      </c>
    </row>
    <row r="294" spans="1:31" hidden="1" outlineLevel="1" x14ac:dyDescent="0.2">
      <c r="A294" s="4" t="s">
        <v>494</v>
      </c>
      <c r="B294" s="11" t="s">
        <v>495</v>
      </c>
      <c r="G294" s="17">
        <v>1</v>
      </c>
    </row>
    <row r="295" spans="1:31" hidden="1" outlineLevel="1" x14ac:dyDescent="0.2">
      <c r="A295" s="4" t="s">
        <v>496</v>
      </c>
      <c r="B295" s="11" t="s">
        <v>497</v>
      </c>
      <c r="G295" s="17">
        <v>2</v>
      </c>
    </row>
    <row r="296" spans="1:31" hidden="1" outlineLevel="1" x14ac:dyDescent="0.2">
      <c r="A296" s="4" t="s">
        <v>498</v>
      </c>
      <c r="B296" s="11" t="s">
        <v>499</v>
      </c>
      <c r="G296" s="17">
        <v>1</v>
      </c>
    </row>
    <row r="297" spans="1:31" hidden="1" outlineLevel="1" x14ac:dyDescent="0.2">
      <c r="A297" s="4" t="s">
        <v>500</v>
      </c>
      <c r="B297" s="11" t="s">
        <v>501</v>
      </c>
      <c r="G297" s="17">
        <v>1</v>
      </c>
    </row>
    <row r="298" spans="1:31" hidden="1" outlineLevel="1" x14ac:dyDescent="0.2">
      <c r="A298" s="4" t="s">
        <v>502</v>
      </c>
      <c r="B298" s="11" t="s">
        <v>503</v>
      </c>
      <c r="G298" s="17">
        <v>4</v>
      </c>
    </row>
    <row r="299" spans="1:31" hidden="1" outlineLevel="1" x14ac:dyDescent="0.2">
      <c r="A299" s="4" t="s">
        <v>504</v>
      </c>
      <c r="B299" s="11" t="s">
        <v>505</v>
      </c>
      <c r="G299" s="17">
        <v>2</v>
      </c>
    </row>
    <row r="300" spans="1:31" hidden="1" outlineLevel="1" x14ac:dyDescent="0.2">
      <c r="A300" s="4" t="s">
        <v>506</v>
      </c>
      <c r="B300" s="11" t="s">
        <v>507</v>
      </c>
      <c r="G300" s="17">
        <v>2</v>
      </c>
    </row>
    <row r="301" spans="1:31" hidden="1" outlineLevel="1" x14ac:dyDescent="0.2">
      <c r="A301" s="4" t="s">
        <v>137</v>
      </c>
      <c r="B301" s="11" t="s">
        <v>508</v>
      </c>
      <c r="G301" s="17">
        <v>1</v>
      </c>
    </row>
    <row r="302" spans="1:31" hidden="1" outlineLevel="1" x14ac:dyDescent="0.2">
      <c r="A302" s="4" t="s">
        <v>509</v>
      </c>
      <c r="B302" s="11" t="s">
        <v>510</v>
      </c>
      <c r="G302" s="17">
        <v>1</v>
      </c>
    </row>
    <row r="303" spans="1:31" hidden="1" outlineLevel="1" x14ac:dyDescent="0.2">
      <c r="A303" s="4" t="s">
        <v>511</v>
      </c>
      <c r="B303" s="11" t="s">
        <v>512</v>
      </c>
      <c r="G303" s="17">
        <v>2</v>
      </c>
    </row>
    <row r="304" spans="1:31" hidden="1" outlineLevel="1" x14ac:dyDescent="0.2">
      <c r="A304" s="4" t="s">
        <v>513</v>
      </c>
      <c r="B304" s="11" t="s">
        <v>514</v>
      </c>
      <c r="G304" s="17">
        <v>1</v>
      </c>
    </row>
    <row r="305" spans="1:8" hidden="1" outlineLevel="1" x14ac:dyDescent="0.2">
      <c r="A305" s="4" t="s">
        <v>515</v>
      </c>
      <c r="B305" s="11" t="s">
        <v>516</v>
      </c>
      <c r="G305" s="17">
        <v>4</v>
      </c>
    </row>
    <row r="306" spans="1:8" hidden="1" outlineLevel="1" x14ac:dyDescent="0.2">
      <c r="A306" s="4" t="s">
        <v>517</v>
      </c>
      <c r="B306" s="11" t="s">
        <v>518</v>
      </c>
      <c r="G306" s="17">
        <v>1</v>
      </c>
    </row>
    <row r="307" spans="1:8" hidden="1" outlineLevel="1" x14ac:dyDescent="0.2">
      <c r="A307" s="4" t="s">
        <v>519</v>
      </c>
      <c r="B307" s="11" t="s">
        <v>520</v>
      </c>
      <c r="G307" s="17">
        <v>2</v>
      </c>
    </row>
    <row r="308" spans="1:8" hidden="1" outlineLevel="1" x14ac:dyDescent="0.2">
      <c r="A308" s="4" t="s">
        <v>521</v>
      </c>
      <c r="B308" s="11" t="s">
        <v>522</v>
      </c>
      <c r="G308" s="17">
        <v>2</v>
      </c>
    </row>
    <row r="309" spans="1:8" hidden="1" outlineLevel="1" x14ac:dyDescent="0.2">
      <c r="A309" s="4" t="s">
        <v>523</v>
      </c>
      <c r="B309" s="11" t="s">
        <v>524</v>
      </c>
      <c r="G309" s="17">
        <v>1</v>
      </c>
    </row>
    <row r="310" spans="1:8" hidden="1" outlineLevel="1" x14ac:dyDescent="0.2">
      <c r="A310" s="4" t="s">
        <v>525</v>
      </c>
      <c r="B310" s="11" t="s">
        <v>526</v>
      </c>
      <c r="G310" s="17">
        <v>1</v>
      </c>
    </row>
    <row r="311" spans="1:8" hidden="1" outlineLevel="1" x14ac:dyDescent="0.2">
      <c r="A311" s="4" t="s">
        <v>527</v>
      </c>
      <c r="B311" s="11" t="s">
        <v>528</v>
      </c>
      <c r="G311" s="17">
        <v>2</v>
      </c>
    </row>
    <row r="312" spans="1:8" hidden="1" outlineLevel="1" x14ac:dyDescent="0.2">
      <c r="A312" s="4" t="s">
        <v>529</v>
      </c>
      <c r="B312" s="11" t="s">
        <v>530</v>
      </c>
      <c r="G312" s="17">
        <v>5</v>
      </c>
      <c r="H312" s="4" t="s">
        <v>531</v>
      </c>
    </row>
    <row r="313" spans="1:8" hidden="1" outlineLevel="1" x14ac:dyDescent="0.2">
      <c r="A313" s="4" t="s">
        <v>532</v>
      </c>
      <c r="B313" s="11" t="s">
        <v>533</v>
      </c>
      <c r="G313" s="17">
        <v>2</v>
      </c>
    </row>
    <row r="314" spans="1:8" hidden="1" outlineLevel="1" x14ac:dyDescent="0.2">
      <c r="A314" s="4" t="s">
        <v>534</v>
      </c>
      <c r="B314" s="11" t="s">
        <v>535</v>
      </c>
      <c r="G314" s="17">
        <v>1</v>
      </c>
    </row>
    <row r="315" spans="1:8" hidden="1" outlineLevel="1" x14ac:dyDescent="0.2">
      <c r="A315" s="4" t="s">
        <v>536</v>
      </c>
      <c r="B315" s="11" t="s">
        <v>537</v>
      </c>
      <c r="G315" s="17">
        <v>1</v>
      </c>
    </row>
    <row r="316" spans="1:8" hidden="1" outlineLevel="1" x14ac:dyDescent="0.2">
      <c r="A316" s="4" t="s">
        <v>538</v>
      </c>
      <c r="B316" s="11" t="s">
        <v>539</v>
      </c>
      <c r="G316" s="17">
        <v>2</v>
      </c>
    </row>
    <row r="317" spans="1:8" hidden="1" outlineLevel="1" x14ac:dyDescent="0.2">
      <c r="A317" s="4" t="s">
        <v>540</v>
      </c>
      <c r="B317" s="11" t="s">
        <v>541</v>
      </c>
      <c r="G317" s="17">
        <v>1</v>
      </c>
    </row>
    <row r="318" spans="1:8" hidden="1" outlineLevel="1" x14ac:dyDescent="0.2">
      <c r="A318" s="4" t="s">
        <v>542</v>
      </c>
      <c r="B318" s="11" t="s">
        <v>543</v>
      </c>
      <c r="G318" s="17">
        <v>3</v>
      </c>
    </row>
    <row r="319" spans="1:8" hidden="1" outlineLevel="1" x14ac:dyDescent="0.2">
      <c r="A319" s="4" t="s">
        <v>544</v>
      </c>
      <c r="B319" s="11" t="s">
        <v>545</v>
      </c>
      <c r="G319" s="17">
        <v>4</v>
      </c>
    </row>
    <row r="320" spans="1:8" hidden="1" outlineLevel="1" x14ac:dyDescent="0.2">
      <c r="A320" s="4" t="s">
        <v>546</v>
      </c>
      <c r="B320" s="11" t="s">
        <v>547</v>
      </c>
      <c r="G320" s="17">
        <v>1</v>
      </c>
    </row>
    <row r="321" spans="1:19" hidden="1" outlineLevel="1" x14ac:dyDescent="0.2">
      <c r="A321" s="4" t="s">
        <v>548</v>
      </c>
      <c r="B321" s="11" t="s">
        <v>549</v>
      </c>
      <c r="G321" s="17">
        <v>1</v>
      </c>
    </row>
    <row r="322" spans="1:19" hidden="1" outlineLevel="1" x14ac:dyDescent="0.2">
      <c r="A322" s="4" t="s">
        <v>550</v>
      </c>
      <c r="B322" s="11" t="s">
        <v>551</v>
      </c>
      <c r="G322" s="17">
        <v>2</v>
      </c>
    </row>
    <row r="323" spans="1:19" hidden="1" outlineLevel="1" x14ac:dyDescent="0.2">
      <c r="A323" s="4" t="s">
        <v>552</v>
      </c>
      <c r="B323" s="11" t="s">
        <v>535</v>
      </c>
      <c r="G323" s="17">
        <v>1</v>
      </c>
    </row>
    <row r="324" spans="1:19" hidden="1" outlineLevel="1" x14ac:dyDescent="0.2">
      <c r="A324" s="4" t="s">
        <v>553</v>
      </c>
      <c r="B324" s="11" t="s">
        <v>554</v>
      </c>
      <c r="G324" s="17">
        <v>1</v>
      </c>
    </row>
    <row r="325" spans="1:19" hidden="1" outlineLevel="1" x14ac:dyDescent="0.2">
      <c r="A325" s="4" t="s">
        <v>555</v>
      </c>
      <c r="B325" s="11" t="s">
        <v>556</v>
      </c>
      <c r="G325" s="17">
        <v>2</v>
      </c>
    </row>
    <row r="326" spans="1:19" hidden="1" outlineLevel="1" x14ac:dyDescent="0.2">
      <c r="A326" s="4" t="s">
        <v>557</v>
      </c>
      <c r="B326" s="11" t="s">
        <v>558</v>
      </c>
      <c r="G326" s="17">
        <v>2</v>
      </c>
    </row>
    <row r="327" spans="1:19" hidden="1" outlineLevel="1" x14ac:dyDescent="0.2">
      <c r="A327" s="4" t="s">
        <v>559</v>
      </c>
      <c r="B327" s="11" t="s">
        <v>560</v>
      </c>
      <c r="G327" s="17">
        <v>5</v>
      </c>
    </row>
    <row r="328" spans="1:19" hidden="1" outlineLevel="1" x14ac:dyDescent="0.2">
      <c r="A328" s="4" t="s">
        <v>561</v>
      </c>
      <c r="B328" s="11" t="s">
        <v>562</v>
      </c>
      <c r="G328" s="17">
        <v>2</v>
      </c>
    </row>
    <row r="329" spans="1:19" collapsed="1" x14ac:dyDescent="0.2">
      <c r="B329" s="4"/>
    </row>
    <row r="330" spans="1:19" x14ac:dyDescent="0.2">
      <c r="B330" s="4"/>
    </row>
    <row r="331" spans="1:19" x14ac:dyDescent="0.2">
      <c r="B331" s="4"/>
    </row>
    <row r="332" spans="1:19" ht="15.5" x14ac:dyDescent="0.35">
      <c r="A332" s="1" t="s">
        <v>563</v>
      </c>
      <c r="B332" s="1"/>
      <c r="C332" s="1"/>
      <c r="D332" s="1"/>
      <c r="E332" s="1"/>
      <c r="F332" s="1"/>
      <c r="G332" s="1"/>
    </row>
    <row r="333" spans="1:19" hidden="1" outlineLevel="1" x14ac:dyDescent="0.2">
      <c r="A333" s="3">
        <v>1</v>
      </c>
      <c r="B333" s="3">
        <v>2</v>
      </c>
      <c r="C333" s="3">
        <v>3</v>
      </c>
      <c r="D333" s="3">
        <v>4</v>
      </c>
      <c r="E333" s="3">
        <v>5</v>
      </c>
      <c r="F333" s="3">
        <v>6</v>
      </c>
      <c r="G333" s="3">
        <v>7</v>
      </c>
      <c r="H333" s="3">
        <v>8</v>
      </c>
      <c r="I333" s="3">
        <v>9</v>
      </c>
      <c r="J333" s="3">
        <v>10</v>
      </c>
      <c r="K333" s="3">
        <v>11</v>
      </c>
      <c r="L333" s="3">
        <v>12</v>
      </c>
      <c r="M333" s="3">
        <v>13</v>
      </c>
      <c r="N333" s="3">
        <v>14</v>
      </c>
      <c r="O333" s="3">
        <v>15</v>
      </c>
      <c r="P333" s="3">
        <v>16</v>
      </c>
      <c r="Q333" s="3">
        <v>17</v>
      </c>
      <c r="R333" s="3">
        <v>18</v>
      </c>
      <c r="S333" s="3">
        <v>19</v>
      </c>
    </row>
    <row r="334" spans="1:19" ht="11.25" hidden="1" customHeight="1" outlineLevel="1" x14ac:dyDescent="0.2">
      <c r="B334" s="4"/>
      <c r="D334" s="5" t="s">
        <v>1</v>
      </c>
      <c r="E334" s="5" t="s">
        <v>2</v>
      </c>
      <c r="F334" s="6" t="s">
        <v>3</v>
      </c>
      <c r="G334" s="56" t="s">
        <v>564</v>
      </c>
      <c r="H334" s="56"/>
      <c r="I334" s="56" t="s">
        <v>28</v>
      </c>
      <c r="J334" s="56"/>
      <c r="K334" s="5" t="s">
        <v>565</v>
      </c>
      <c r="L334" s="5" t="s">
        <v>566</v>
      </c>
      <c r="N334" s="19" t="s">
        <v>567</v>
      </c>
      <c r="O334" s="56" t="s">
        <v>568</v>
      </c>
      <c r="P334" s="56"/>
      <c r="Q334" s="20" t="s">
        <v>569</v>
      </c>
      <c r="R334" s="5" t="s">
        <v>9</v>
      </c>
      <c r="S334" s="21" t="s">
        <v>5</v>
      </c>
    </row>
    <row r="335" spans="1:19" hidden="1" outlineLevel="1" x14ac:dyDescent="0.2">
      <c r="A335" s="8" t="s">
        <v>570</v>
      </c>
      <c r="B335" s="9" t="s">
        <v>13</v>
      </c>
      <c r="C335" s="9" t="s">
        <v>14</v>
      </c>
      <c r="D335" s="9" t="s">
        <v>15</v>
      </c>
      <c r="E335" s="9" t="s">
        <v>16</v>
      </c>
      <c r="F335" s="9" t="s">
        <v>17</v>
      </c>
      <c r="G335" s="9" t="s">
        <v>571</v>
      </c>
      <c r="H335" s="9" t="s">
        <v>572</v>
      </c>
      <c r="I335" s="9" t="s">
        <v>571</v>
      </c>
      <c r="J335" s="9" t="s">
        <v>572</v>
      </c>
      <c r="K335" s="9" t="s">
        <v>573</v>
      </c>
      <c r="L335" s="9" t="s">
        <v>573</v>
      </c>
      <c r="M335" s="9" t="s">
        <v>18</v>
      </c>
      <c r="N335" s="9" t="s">
        <v>574</v>
      </c>
      <c r="O335" s="9" t="s">
        <v>575</v>
      </c>
      <c r="P335" s="9" t="s">
        <v>576</v>
      </c>
      <c r="Q335" s="9" t="s">
        <v>572</v>
      </c>
      <c r="R335" s="9" t="s">
        <v>28</v>
      </c>
      <c r="S335" s="22" t="s">
        <v>577</v>
      </c>
    </row>
    <row r="336" spans="1:19" hidden="1" outlineLevel="1" x14ac:dyDescent="0.2">
      <c r="A336" s="13" t="s">
        <v>578</v>
      </c>
      <c r="B336" s="13"/>
      <c r="C336" s="13"/>
      <c r="D336" s="13"/>
      <c r="E336" s="13"/>
      <c r="F336" s="13"/>
      <c r="G336" s="5">
        <v>1</v>
      </c>
      <c r="H336" s="5">
        <v>2</v>
      </c>
      <c r="I336" s="5">
        <v>1</v>
      </c>
      <c r="J336" s="5">
        <v>2</v>
      </c>
      <c r="K336" s="5"/>
      <c r="L336" s="5"/>
      <c r="M336" s="5">
        <v>1</v>
      </c>
      <c r="N336" s="5" t="s">
        <v>579</v>
      </c>
      <c r="O336" s="5">
        <v>3000</v>
      </c>
      <c r="P336" s="5">
        <v>3000</v>
      </c>
      <c r="Q336" s="5">
        <v>9000</v>
      </c>
      <c r="R336" s="5"/>
      <c r="S336" s="5"/>
    </row>
    <row r="337" spans="1:19" hidden="1" outlineLevel="1" x14ac:dyDescent="0.2">
      <c r="A337" s="13" t="s">
        <v>580</v>
      </c>
      <c r="B337" s="13"/>
      <c r="C337" s="13"/>
      <c r="D337" s="13"/>
      <c r="E337" s="13"/>
      <c r="F337" s="13"/>
      <c r="G337" s="5"/>
      <c r="H337" s="5"/>
      <c r="I337" s="5"/>
      <c r="J337" s="5"/>
      <c r="K337" s="5"/>
      <c r="L337" s="5"/>
      <c r="M337" s="5">
        <v>1</v>
      </c>
      <c r="N337" s="5" t="s">
        <v>579</v>
      </c>
      <c r="O337" s="12">
        <v>300</v>
      </c>
      <c r="P337" s="12">
        <v>300</v>
      </c>
      <c r="Q337" s="12">
        <v>300</v>
      </c>
      <c r="R337" s="12"/>
      <c r="S337" s="12"/>
    </row>
    <row r="338" spans="1:19" hidden="1" outlineLevel="1" x14ac:dyDescent="0.2">
      <c r="A338" s="13" t="s">
        <v>581</v>
      </c>
      <c r="B338" s="13"/>
      <c r="C338" s="13"/>
      <c r="D338" s="13"/>
      <c r="E338" s="13"/>
      <c r="F338" s="13"/>
      <c r="G338" s="5">
        <v>0</v>
      </c>
      <c r="H338" s="5">
        <v>-1</v>
      </c>
      <c r="I338" s="5">
        <v>0</v>
      </c>
      <c r="J338" s="5">
        <v>-1</v>
      </c>
      <c r="K338" s="5"/>
      <c r="L338" s="5"/>
      <c r="M338" s="5">
        <v>1</v>
      </c>
      <c r="N338" s="5" t="s">
        <v>579</v>
      </c>
      <c r="O338" s="12"/>
      <c r="P338" s="12"/>
      <c r="Q338" s="12"/>
      <c r="R338" s="12"/>
      <c r="S338" s="12"/>
    </row>
    <row r="339" spans="1:19" hidden="1" outlineLevel="1" x14ac:dyDescent="0.2">
      <c r="A339" s="13" t="s">
        <v>582</v>
      </c>
      <c r="B339" s="13"/>
      <c r="C339" s="13"/>
      <c r="D339" s="13"/>
      <c r="E339" s="13"/>
      <c r="F339" s="13"/>
      <c r="G339" s="5"/>
      <c r="H339" s="5"/>
      <c r="I339" s="5"/>
      <c r="J339" s="5"/>
      <c r="K339" s="5"/>
      <c r="L339" s="5"/>
      <c r="M339" s="5">
        <v>1</v>
      </c>
      <c r="N339" s="5" t="s">
        <v>579</v>
      </c>
      <c r="O339" s="23">
        <v>300</v>
      </c>
      <c r="P339" s="23">
        <v>300</v>
      </c>
      <c r="Q339" s="23">
        <v>300</v>
      </c>
      <c r="R339" s="23"/>
      <c r="S339" s="23"/>
    </row>
    <row r="340" spans="1:19" hidden="1" outlineLevel="1" x14ac:dyDescent="0.2">
      <c r="A340" s="13" t="s">
        <v>583</v>
      </c>
      <c r="B340" s="13"/>
      <c r="C340" s="13"/>
      <c r="D340" s="13"/>
      <c r="E340" s="13"/>
      <c r="F340" s="13"/>
      <c r="G340" s="5"/>
      <c r="H340" s="5"/>
      <c r="I340" s="5"/>
      <c r="J340" s="5"/>
      <c r="K340" s="5"/>
      <c r="L340" s="5"/>
      <c r="M340" s="5">
        <v>1</v>
      </c>
      <c r="N340" s="5" t="s">
        <v>579</v>
      </c>
      <c r="O340" s="5">
        <v>1500</v>
      </c>
      <c r="P340" s="5">
        <v>1500</v>
      </c>
      <c r="Q340" s="5">
        <v>1500</v>
      </c>
      <c r="R340" s="6" t="s">
        <v>584</v>
      </c>
      <c r="S340" s="5"/>
    </row>
    <row r="341" spans="1:19" hidden="1" outlineLevel="1" x14ac:dyDescent="0.2">
      <c r="A341" s="13" t="s">
        <v>585</v>
      </c>
      <c r="B341" s="13"/>
      <c r="C341" s="13"/>
      <c r="D341" s="13"/>
      <c r="E341" s="13"/>
      <c r="F341" s="13"/>
      <c r="G341" s="5"/>
      <c r="H341" s="5"/>
      <c r="I341" s="5"/>
      <c r="J341" s="5"/>
      <c r="K341" s="5"/>
      <c r="L341" s="5"/>
      <c r="M341" s="5">
        <v>0.5</v>
      </c>
      <c r="N341" s="5" t="s">
        <v>586</v>
      </c>
      <c r="O341" s="5">
        <v>10</v>
      </c>
      <c r="P341" s="5">
        <v>10</v>
      </c>
      <c r="Q341" s="5">
        <v>10</v>
      </c>
      <c r="R341" s="5"/>
      <c r="S341" s="5"/>
    </row>
    <row r="342" spans="1:19" hidden="1" outlineLevel="1" x14ac:dyDescent="0.2">
      <c r="A342" s="13" t="s">
        <v>587</v>
      </c>
      <c r="B342" s="13"/>
      <c r="C342" s="13"/>
      <c r="D342" s="13"/>
      <c r="E342" s="13"/>
      <c r="F342" s="13"/>
      <c r="G342" s="5"/>
      <c r="H342" s="5"/>
      <c r="I342" s="5"/>
      <c r="J342" s="5"/>
      <c r="K342" s="5"/>
      <c r="L342" s="5"/>
      <c r="M342" s="5">
        <v>1</v>
      </c>
      <c r="N342" s="5" t="s">
        <v>579</v>
      </c>
      <c r="O342" s="5">
        <v>1500</v>
      </c>
      <c r="P342" s="5">
        <v>1500</v>
      </c>
      <c r="Q342" s="5">
        <v>1500</v>
      </c>
      <c r="R342" s="6" t="s">
        <v>588</v>
      </c>
      <c r="S342" s="21" t="s">
        <v>589</v>
      </c>
    </row>
    <row r="343" spans="1:19" hidden="1" outlineLevel="1" x14ac:dyDescent="0.2">
      <c r="A343" s="13" t="s">
        <v>590</v>
      </c>
      <c r="B343" s="13"/>
      <c r="C343" s="13"/>
      <c r="D343" s="13"/>
      <c r="E343" s="13"/>
      <c r="F343" s="13"/>
      <c r="G343" s="5"/>
      <c r="H343" s="5"/>
      <c r="I343" s="5"/>
      <c r="J343" s="5"/>
      <c r="K343" s="5"/>
      <c r="L343" s="5"/>
      <c r="M343" s="5">
        <v>0.5</v>
      </c>
      <c r="N343" s="5" t="s">
        <v>579</v>
      </c>
      <c r="O343" s="5">
        <v>1500</v>
      </c>
      <c r="P343" s="5">
        <v>1500</v>
      </c>
      <c r="Q343" s="5">
        <v>1500</v>
      </c>
      <c r="R343" s="5"/>
      <c r="S343" s="5"/>
    </row>
    <row r="344" spans="1:19" hidden="1" outlineLevel="1" x14ac:dyDescent="0.2">
      <c r="A344" s="13" t="s">
        <v>591</v>
      </c>
      <c r="B344" s="13"/>
      <c r="C344" s="13"/>
      <c r="D344" s="13"/>
      <c r="E344" s="13"/>
      <c r="F344" s="13"/>
      <c r="G344" s="5">
        <v>1</v>
      </c>
      <c r="H344" s="5">
        <v>2</v>
      </c>
      <c r="I344" s="5"/>
      <c r="J344" s="5"/>
      <c r="K344" s="5"/>
      <c r="L344" s="5"/>
      <c r="M344" s="5">
        <v>1</v>
      </c>
      <c r="N344" s="5" t="s">
        <v>579</v>
      </c>
      <c r="O344" s="5">
        <v>2500</v>
      </c>
      <c r="P344" s="5">
        <v>2500</v>
      </c>
      <c r="Q344" s="5">
        <v>7500</v>
      </c>
      <c r="R344" s="5"/>
      <c r="S344" s="21" t="s">
        <v>592</v>
      </c>
    </row>
    <row r="345" spans="1:19" hidden="1" outlineLevel="1" x14ac:dyDescent="0.2">
      <c r="A345" s="13" t="s">
        <v>593</v>
      </c>
      <c r="B345" s="13"/>
      <c r="C345" s="13"/>
      <c r="D345" s="13"/>
      <c r="E345" s="13"/>
      <c r="F345" s="13"/>
      <c r="G345" s="5"/>
      <c r="H345" s="5"/>
      <c r="I345" s="5"/>
      <c r="J345" s="5"/>
      <c r="K345" s="5"/>
      <c r="L345" s="5"/>
      <c r="M345" s="5">
        <v>1</v>
      </c>
      <c r="N345" s="5" t="s">
        <v>579</v>
      </c>
      <c r="O345" s="5">
        <v>1500</v>
      </c>
      <c r="P345" s="5">
        <v>1500</v>
      </c>
      <c r="Q345" s="5">
        <v>1500</v>
      </c>
      <c r="R345" s="6" t="s">
        <v>594</v>
      </c>
      <c r="S345" s="21" t="s">
        <v>595</v>
      </c>
    </row>
    <row r="346" spans="1:19" hidden="1" outlineLevel="1" x14ac:dyDescent="0.2">
      <c r="A346" s="13" t="s">
        <v>596</v>
      </c>
      <c r="B346" s="13"/>
      <c r="C346" s="13"/>
      <c r="D346" s="13"/>
      <c r="E346" s="13"/>
      <c r="F346" s="13"/>
      <c r="G346" s="12"/>
      <c r="H346" s="12"/>
      <c r="I346" s="12"/>
      <c r="J346" s="12"/>
      <c r="K346" s="5">
        <v>1</v>
      </c>
      <c r="L346" s="5"/>
      <c r="M346" s="12">
        <v>2</v>
      </c>
      <c r="N346" s="12" t="s">
        <v>579</v>
      </c>
      <c r="O346" s="12">
        <v>1500</v>
      </c>
      <c r="P346" s="12">
        <v>2500</v>
      </c>
      <c r="Q346" s="12">
        <v>7000</v>
      </c>
      <c r="R346" s="12"/>
      <c r="S346" s="12"/>
    </row>
    <row r="347" spans="1:19" hidden="1" outlineLevel="1" x14ac:dyDescent="0.2">
      <c r="A347" s="13" t="s">
        <v>597</v>
      </c>
      <c r="B347" s="13"/>
      <c r="C347" s="13"/>
      <c r="D347" s="13"/>
      <c r="E347" s="13"/>
      <c r="F347" s="13"/>
      <c r="G347" s="5"/>
      <c r="H347" s="5"/>
      <c r="I347" s="5"/>
      <c r="J347" s="5"/>
      <c r="K347" s="5"/>
      <c r="L347" s="5"/>
      <c r="M347" s="5">
        <v>1</v>
      </c>
      <c r="N347" s="5" t="s">
        <v>579</v>
      </c>
      <c r="O347" s="5">
        <v>1500</v>
      </c>
      <c r="P347" s="5">
        <v>1500</v>
      </c>
      <c r="Q347" s="5">
        <v>1500</v>
      </c>
      <c r="R347" s="6" t="s">
        <v>598</v>
      </c>
      <c r="S347" s="21" t="s">
        <v>595</v>
      </c>
    </row>
    <row r="348" spans="1:19" hidden="1" outlineLevel="1" x14ac:dyDescent="0.2">
      <c r="A348" s="13" t="s">
        <v>599</v>
      </c>
      <c r="B348" s="13"/>
      <c r="C348" s="13"/>
      <c r="D348" s="13"/>
      <c r="E348" s="13"/>
      <c r="F348" s="13"/>
      <c r="G348" s="5"/>
      <c r="H348" s="5"/>
      <c r="I348" s="5"/>
      <c r="J348" s="5"/>
      <c r="K348" s="5"/>
      <c r="L348" s="5"/>
      <c r="M348" s="5">
        <v>1</v>
      </c>
      <c r="N348" s="5" t="s">
        <v>586</v>
      </c>
      <c r="O348" s="12">
        <v>100</v>
      </c>
      <c r="P348" s="12">
        <v>100</v>
      </c>
      <c r="Q348" s="12">
        <v>100</v>
      </c>
      <c r="R348" s="12"/>
      <c r="S348" s="12"/>
    </row>
    <row r="349" spans="1:19" hidden="1" outlineLevel="1" x14ac:dyDescent="0.2">
      <c r="A349" s="24" t="s">
        <v>600</v>
      </c>
      <c r="B349" s="24"/>
      <c r="C349" s="24"/>
      <c r="D349" s="24"/>
      <c r="E349" s="24"/>
      <c r="F349" s="24"/>
      <c r="G349" s="23">
        <v>1</v>
      </c>
      <c r="H349" s="23">
        <v>1</v>
      </c>
      <c r="I349" s="23"/>
      <c r="J349" s="23"/>
      <c r="K349" s="25"/>
      <c r="L349" s="25"/>
      <c r="M349" s="23">
        <v>1</v>
      </c>
      <c r="N349" s="23" t="s">
        <v>579</v>
      </c>
      <c r="O349" s="23">
        <v>300</v>
      </c>
      <c r="P349" s="23">
        <v>300</v>
      </c>
      <c r="Q349" s="23">
        <v>300</v>
      </c>
      <c r="R349" s="23"/>
      <c r="S349" s="23"/>
    </row>
    <row r="350" spans="1:19" hidden="1" outlineLevel="1" x14ac:dyDescent="0.2">
      <c r="A350" s="13" t="s">
        <v>601</v>
      </c>
      <c r="B350" s="13"/>
      <c r="C350" s="13"/>
      <c r="D350" s="13"/>
      <c r="E350" s="13"/>
      <c r="F350" s="13"/>
      <c r="G350" s="12"/>
      <c r="H350" s="12"/>
      <c r="I350" s="12"/>
      <c r="J350" s="12"/>
      <c r="K350" s="5"/>
      <c r="L350" s="5"/>
      <c r="M350" s="12">
        <v>0.5</v>
      </c>
      <c r="N350" s="12" t="s">
        <v>586</v>
      </c>
      <c r="O350" s="12">
        <v>500</v>
      </c>
      <c r="P350" s="12">
        <v>500</v>
      </c>
      <c r="Q350" s="12">
        <v>500</v>
      </c>
      <c r="R350" s="12"/>
      <c r="S350" s="12"/>
    </row>
    <row r="351" spans="1:19" hidden="1" outlineLevel="1" x14ac:dyDescent="0.2">
      <c r="A351" s="13" t="s">
        <v>602</v>
      </c>
      <c r="B351" s="13"/>
      <c r="C351" s="13"/>
      <c r="D351" s="13"/>
      <c r="E351" s="13"/>
      <c r="F351" s="13"/>
      <c r="G351" s="5"/>
      <c r="H351" s="5"/>
      <c r="I351" s="5"/>
      <c r="J351" s="5"/>
      <c r="K351" s="5"/>
      <c r="L351" s="5"/>
      <c r="M351" s="5">
        <v>1</v>
      </c>
      <c r="N351" s="5" t="s">
        <v>579</v>
      </c>
      <c r="O351" s="12">
        <v>100</v>
      </c>
      <c r="P351" s="12">
        <v>100</v>
      </c>
      <c r="Q351" s="12">
        <v>100</v>
      </c>
      <c r="R351" s="23"/>
      <c r="S351" s="21" t="s">
        <v>603</v>
      </c>
    </row>
    <row r="352" spans="1:19" hidden="1" outlineLevel="1" x14ac:dyDescent="0.2">
      <c r="A352" s="24" t="s">
        <v>604</v>
      </c>
      <c r="B352" s="24"/>
      <c r="C352" s="24"/>
      <c r="D352" s="24"/>
      <c r="E352" s="24"/>
      <c r="F352" s="24"/>
      <c r="G352" s="23"/>
      <c r="H352" s="23"/>
      <c r="I352" s="23"/>
      <c r="J352" s="23"/>
      <c r="K352" s="25"/>
      <c r="L352" s="25"/>
      <c r="M352" s="23">
        <v>1</v>
      </c>
      <c r="N352" s="23" t="s">
        <v>579</v>
      </c>
      <c r="O352" s="23"/>
      <c r="P352" s="23"/>
      <c r="Q352" s="23"/>
      <c r="R352" s="23"/>
      <c r="S352" s="23"/>
    </row>
    <row r="353" spans="1:19" hidden="1" outlineLevel="1" x14ac:dyDescent="0.2">
      <c r="A353" s="13" t="s">
        <v>605</v>
      </c>
      <c r="B353" s="13"/>
      <c r="C353" s="13"/>
      <c r="D353" s="13"/>
      <c r="E353" s="13"/>
      <c r="F353" s="13"/>
      <c r="G353" s="12"/>
      <c r="H353" s="12"/>
      <c r="I353" s="12"/>
      <c r="J353" s="12"/>
      <c r="K353" s="5">
        <v>1</v>
      </c>
      <c r="L353" s="5"/>
      <c r="M353" s="12">
        <v>2</v>
      </c>
      <c r="N353" s="12" t="s">
        <v>579</v>
      </c>
      <c r="O353" s="12">
        <v>1500</v>
      </c>
      <c r="P353" s="12">
        <v>2500</v>
      </c>
      <c r="Q353" s="12">
        <v>7000</v>
      </c>
      <c r="R353" s="12"/>
      <c r="S353" s="12"/>
    </row>
    <row r="354" spans="1:19" hidden="1" outlineLevel="1" x14ac:dyDescent="0.2">
      <c r="A354" s="13" t="s">
        <v>606</v>
      </c>
      <c r="B354" s="13"/>
      <c r="C354" s="13"/>
      <c r="D354" s="13"/>
      <c r="E354" s="13"/>
      <c r="F354" s="13"/>
      <c r="G354" s="12"/>
      <c r="H354" s="12"/>
      <c r="I354" s="12"/>
      <c r="J354" s="12"/>
      <c r="K354" s="5"/>
      <c r="L354" s="5"/>
      <c r="M354" s="12">
        <v>1</v>
      </c>
      <c r="N354" s="12" t="s">
        <v>579</v>
      </c>
      <c r="O354" s="12">
        <v>1000</v>
      </c>
      <c r="P354" s="12">
        <v>1000</v>
      </c>
      <c r="Q354" s="12">
        <v>1000</v>
      </c>
      <c r="R354" s="7" t="s">
        <v>607</v>
      </c>
      <c r="S354" s="12"/>
    </row>
    <row r="355" spans="1:19" hidden="1" outlineLevel="1" x14ac:dyDescent="0.2">
      <c r="A355" s="13" t="s">
        <v>608</v>
      </c>
      <c r="B355" s="13"/>
      <c r="C355" s="13"/>
      <c r="D355" s="13"/>
      <c r="E355" s="13"/>
      <c r="F355" s="13"/>
      <c r="G355" s="12"/>
      <c r="H355" s="12"/>
      <c r="I355" s="12"/>
      <c r="J355" s="12"/>
      <c r="K355" s="5"/>
      <c r="L355" s="5"/>
      <c r="M355" s="12">
        <v>1</v>
      </c>
      <c r="N355" s="12" t="s">
        <v>579</v>
      </c>
      <c r="O355" s="12"/>
      <c r="P355" s="12"/>
      <c r="Q355" s="12"/>
      <c r="R355" s="12"/>
      <c r="S355" s="12"/>
    </row>
    <row r="356" spans="1:19" hidden="1" outlineLevel="1" x14ac:dyDescent="0.2">
      <c r="A356" s="13" t="s">
        <v>609</v>
      </c>
      <c r="B356" s="13"/>
      <c r="C356" s="13"/>
      <c r="D356" s="13"/>
      <c r="E356" s="13"/>
      <c r="F356" s="13"/>
      <c r="G356" s="5"/>
      <c r="H356" s="5"/>
      <c r="I356" s="5"/>
      <c r="J356" s="5"/>
      <c r="K356" s="5"/>
      <c r="L356" s="5"/>
      <c r="M356" s="5">
        <v>0.5</v>
      </c>
      <c r="N356" s="5" t="s">
        <v>586</v>
      </c>
      <c r="O356" s="5">
        <v>10</v>
      </c>
      <c r="P356" s="5">
        <v>10</v>
      </c>
      <c r="Q356" s="5">
        <v>10</v>
      </c>
      <c r="R356" s="5"/>
      <c r="S356" s="5"/>
    </row>
    <row r="357" spans="1:19" collapsed="1" x14ac:dyDescent="0.2">
      <c r="B357" s="4"/>
    </row>
    <row r="358" spans="1:19" x14ac:dyDescent="0.2">
      <c r="B358" s="4"/>
    </row>
    <row r="359" spans="1:19" x14ac:dyDescent="0.2">
      <c r="B359" s="4"/>
    </row>
    <row r="360" spans="1:19" x14ac:dyDescent="0.2">
      <c r="B360" s="4"/>
    </row>
  </sheetData>
  <mergeCells count="4">
    <mergeCell ref="V3:W3"/>
    <mergeCell ref="G334:H334"/>
    <mergeCell ref="I334:J334"/>
    <mergeCell ref="O334:P334"/>
  </mergeCells>
  <dataValidations count="1">
    <dataValidation type="list" allowBlank="1" showInputMessage="1" showErrorMessage="1" sqref="M239:M240 JI239:JI240 TE239:TE240 ADA239:ADA240 AMW239:AMW240 AWS239:AWS240 BGO239:BGO240 BQK239:BQK240 CAG239:CAG240 CKC239:CKC240 CTY239:CTY240 DDU239:DDU240 DNQ239:DNQ240 DXM239:DXM240 EHI239:EHI240 ERE239:ERE240 FBA239:FBA240 FKW239:FKW240 FUS239:FUS240 GEO239:GEO240 GOK239:GOK240 GYG239:GYG240 HIC239:HIC240 HRY239:HRY240 IBU239:IBU240 ILQ239:ILQ240 IVM239:IVM240 JFI239:JFI240 JPE239:JPE240 JZA239:JZA240 KIW239:KIW240 KSS239:KSS240 LCO239:LCO240 LMK239:LMK240 LWG239:LWG240 MGC239:MGC240 MPY239:MPY240 MZU239:MZU240 NJQ239:NJQ240 NTM239:NTM240 ODI239:ODI240 ONE239:ONE240 OXA239:OXA240 PGW239:PGW240 PQS239:PQS240 QAO239:QAO240 QKK239:QKK240 QUG239:QUG240 REC239:REC240 RNY239:RNY240 RXU239:RXU240 SHQ239:SHQ240 SRM239:SRM240 TBI239:TBI240 TLE239:TLE240 TVA239:TVA240 UEW239:UEW240 UOS239:UOS240 UYO239:UYO240 VIK239:VIK240 VSG239:VSG240 WCC239:WCC240 WLY239:WLY240 WVU239:WVU240 M65775:M65776 JI65775:JI65776 TE65775:TE65776 ADA65775:ADA65776 AMW65775:AMW65776 AWS65775:AWS65776 BGO65775:BGO65776 BQK65775:BQK65776 CAG65775:CAG65776 CKC65775:CKC65776 CTY65775:CTY65776 DDU65775:DDU65776 DNQ65775:DNQ65776 DXM65775:DXM65776 EHI65775:EHI65776 ERE65775:ERE65776 FBA65775:FBA65776 FKW65775:FKW65776 FUS65775:FUS65776 GEO65775:GEO65776 GOK65775:GOK65776 GYG65775:GYG65776 HIC65775:HIC65776 HRY65775:HRY65776 IBU65775:IBU65776 ILQ65775:ILQ65776 IVM65775:IVM65776 JFI65775:JFI65776 JPE65775:JPE65776 JZA65775:JZA65776 KIW65775:KIW65776 KSS65775:KSS65776 LCO65775:LCO65776 LMK65775:LMK65776 LWG65775:LWG65776 MGC65775:MGC65776 MPY65775:MPY65776 MZU65775:MZU65776 NJQ65775:NJQ65776 NTM65775:NTM65776 ODI65775:ODI65776 ONE65775:ONE65776 OXA65775:OXA65776 PGW65775:PGW65776 PQS65775:PQS65776 QAO65775:QAO65776 QKK65775:QKK65776 QUG65775:QUG65776 REC65775:REC65776 RNY65775:RNY65776 RXU65775:RXU65776 SHQ65775:SHQ65776 SRM65775:SRM65776 TBI65775:TBI65776 TLE65775:TLE65776 TVA65775:TVA65776 UEW65775:UEW65776 UOS65775:UOS65776 UYO65775:UYO65776 VIK65775:VIK65776 VSG65775:VSG65776 WCC65775:WCC65776 WLY65775:WLY65776 WVU65775:WVU65776 M131311:M131312 JI131311:JI131312 TE131311:TE131312 ADA131311:ADA131312 AMW131311:AMW131312 AWS131311:AWS131312 BGO131311:BGO131312 BQK131311:BQK131312 CAG131311:CAG131312 CKC131311:CKC131312 CTY131311:CTY131312 DDU131311:DDU131312 DNQ131311:DNQ131312 DXM131311:DXM131312 EHI131311:EHI131312 ERE131311:ERE131312 FBA131311:FBA131312 FKW131311:FKW131312 FUS131311:FUS131312 GEO131311:GEO131312 GOK131311:GOK131312 GYG131311:GYG131312 HIC131311:HIC131312 HRY131311:HRY131312 IBU131311:IBU131312 ILQ131311:ILQ131312 IVM131311:IVM131312 JFI131311:JFI131312 JPE131311:JPE131312 JZA131311:JZA131312 KIW131311:KIW131312 KSS131311:KSS131312 LCO131311:LCO131312 LMK131311:LMK131312 LWG131311:LWG131312 MGC131311:MGC131312 MPY131311:MPY131312 MZU131311:MZU131312 NJQ131311:NJQ131312 NTM131311:NTM131312 ODI131311:ODI131312 ONE131311:ONE131312 OXA131311:OXA131312 PGW131311:PGW131312 PQS131311:PQS131312 QAO131311:QAO131312 QKK131311:QKK131312 QUG131311:QUG131312 REC131311:REC131312 RNY131311:RNY131312 RXU131311:RXU131312 SHQ131311:SHQ131312 SRM131311:SRM131312 TBI131311:TBI131312 TLE131311:TLE131312 TVA131311:TVA131312 UEW131311:UEW131312 UOS131311:UOS131312 UYO131311:UYO131312 VIK131311:VIK131312 VSG131311:VSG131312 WCC131311:WCC131312 WLY131311:WLY131312 WVU131311:WVU131312 M196847:M196848 JI196847:JI196848 TE196847:TE196848 ADA196847:ADA196848 AMW196847:AMW196848 AWS196847:AWS196848 BGO196847:BGO196848 BQK196847:BQK196848 CAG196847:CAG196848 CKC196847:CKC196848 CTY196847:CTY196848 DDU196847:DDU196848 DNQ196847:DNQ196848 DXM196847:DXM196848 EHI196847:EHI196848 ERE196847:ERE196848 FBA196847:FBA196848 FKW196847:FKW196848 FUS196847:FUS196848 GEO196847:GEO196848 GOK196847:GOK196848 GYG196847:GYG196848 HIC196847:HIC196848 HRY196847:HRY196848 IBU196847:IBU196848 ILQ196847:ILQ196848 IVM196847:IVM196848 JFI196847:JFI196848 JPE196847:JPE196848 JZA196847:JZA196848 KIW196847:KIW196848 KSS196847:KSS196848 LCO196847:LCO196848 LMK196847:LMK196848 LWG196847:LWG196848 MGC196847:MGC196848 MPY196847:MPY196848 MZU196847:MZU196848 NJQ196847:NJQ196848 NTM196847:NTM196848 ODI196847:ODI196848 ONE196847:ONE196848 OXA196847:OXA196848 PGW196847:PGW196848 PQS196847:PQS196848 QAO196847:QAO196848 QKK196847:QKK196848 QUG196847:QUG196848 REC196847:REC196848 RNY196847:RNY196848 RXU196847:RXU196848 SHQ196847:SHQ196848 SRM196847:SRM196848 TBI196847:TBI196848 TLE196847:TLE196848 TVA196847:TVA196848 UEW196847:UEW196848 UOS196847:UOS196848 UYO196847:UYO196848 VIK196847:VIK196848 VSG196847:VSG196848 WCC196847:WCC196848 WLY196847:WLY196848 WVU196847:WVU196848 M262383:M262384 JI262383:JI262384 TE262383:TE262384 ADA262383:ADA262384 AMW262383:AMW262384 AWS262383:AWS262384 BGO262383:BGO262384 BQK262383:BQK262384 CAG262383:CAG262384 CKC262383:CKC262384 CTY262383:CTY262384 DDU262383:DDU262384 DNQ262383:DNQ262384 DXM262383:DXM262384 EHI262383:EHI262384 ERE262383:ERE262384 FBA262383:FBA262384 FKW262383:FKW262384 FUS262383:FUS262384 GEO262383:GEO262384 GOK262383:GOK262384 GYG262383:GYG262384 HIC262383:HIC262384 HRY262383:HRY262384 IBU262383:IBU262384 ILQ262383:ILQ262384 IVM262383:IVM262384 JFI262383:JFI262384 JPE262383:JPE262384 JZA262383:JZA262384 KIW262383:KIW262384 KSS262383:KSS262384 LCO262383:LCO262384 LMK262383:LMK262384 LWG262383:LWG262384 MGC262383:MGC262384 MPY262383:MPY262384 MZU262383:MZU262384 NJQ262383:NJQ262384 NTM262383:NTM262384 ODI262383:ODI262384 ONE262383:ONE262384 OXA262383:OXA262384 PGW262383:PGW262384 PQS262383:PQS262384 QAO262383:QAO262384 QKK262383:QKK262384 QUG262383:QUG262384 REC262383:REC262384 RNY262383:RNY262384 RXU262383:RXU262384 SHQ262383:SHQ262384 SRM262383:SRM262384 TBI262383:TBI262384 TLE262383:TLE262384 TVA262383:TVA262384 UEW262383:UEW262384 UOS262383:UOS262384 UYO262383:UYO262384 VIK262383:VIK262384 VSG262383:VSG262384 WCC262383:WCC262384 WLY262383:WLY262384 WVU262383:WVU262384 M327919:M327920 JI327919:JI327920 TE327919:TE327920 ADA327919:ADA327920 AMW327919:AMW327920 AWS327919:AWS327920 BGO327919:BGO327920 BQK327919:BQK327920 CAG327919:CAG327920 CKC327919:CKC327920 CTY327919:CTY327920 DDU327919:DDU327920 DNQ327919:DNQ327920 DXM327919:DXM327920 EHI327919:EHI327920 ERE327919:ERE327920 FBA327919:FBA327920 FKW327919:FKW327920 FUS327919:FUS327920 GEO327919:GEO327920 GOK327919:GOK327920 GYG327919:GYG327920 HIC327919:HIC327920 HRY327919:HRY327920 IBU327919:IBU327920 ILQ327919:ILQ327920 IVM327919:IVM327920 JFI327919:JFI327920 JPE327919:JPE327920 JZA327919:JZA327920 KIW327919:KIW327920 KSS327919:KSS327920 LCO327919:LCO327920 LMK327919:LMK327920 LWG327919:LWG327920 MGC327919:MGC327920 MPY327919:MPY327920 MZU327919:MZU327920 NJQ327919:NJQ327920 NTM327919:NTM327920 ODI327919:ODI327920 ONE327919:ONE327920 OXA327919:OXA327920 PGW327919:PGW327920 PQS327919:PQS327920 QAO327919:QAO327920 QKK327919:QKK327920 QUG327919:QUG327920 REC327919:REC327920 RNY327919:RNY327920 RXU327919:RXU327920 SHQ327919:SHQ327920 SRM327919:SRM327920 TBI327919:TBI327920 TLE327919:TLE327920 TVA327919:TVA327920 UEW327919:UEW327920 UOS327919:UOS327920 UYO327919:UYO327920 VIK327919:VIK327920 VSG327919:VSG327920 WCC327919:WCC327920 WLY327919:WLY327920 WVU327919:WVU327920 M393455:M393456 JI393455:JI393456 TE393455:TE393456 ADA393455:ADA393456 AMW393455:AMW393456 AWS393455:AWS393456 BGO393455:BGO393456 BQK393455:BQK393456 CAG393455:CAG393456 CKC393455:CKC393456 CTY393455:CTY393456 DDU393455:DDU393456 DNQ393455:DNQ393456 DXM393455:DXM393456 EHI393455:EHI393456 ERE393455:ERE393456 FBA393455:FBA393456 FKW393455:FKW393456 FUS393455:FUS393456 GEO393455:GEO393456 GOK393455:GOK393456 GYG393455:GYG393456 HIC393455:HIC393456 HRY393455:HRY393456 IBU393455:IBU393456 ILQ393455:ILQ393456 IVM393455:IVM393456 JFI393455:JFI393456 JPE393455:JPE393456 JZA393455:JZA393456 KIW393455:KIW393456 KSS393455:KSS393456 LCO393455:LCO393456 LMK393455:LMK393456 LWG393455:LWG393456 MGC393455:MGC393456 MPY393455:MPY393456 MZU393455:MZU393456 NJQ393455:NJQ393456 NTM393455:NTM393456 ODI393455:ODI393456 ONE393455:ONE393456 OXA393455:OXA393456 PGW393455:PGW393456 PQS393455:PQS393456 QAO393455:QAO393456 QKK393455:QKK393456 QUG393455:QUG393456 REC393455:REC393456 RNY393455:RNY393456 RXU393455:RXU393456 SHQ393455:SHQ393456 SRM393455:SRM393456 TBI393455:TBI393456 TLE393455:TLE393456 TVA393455:TVA393456 UEW393455:UEW393456 UOS393455:UOS393456 UYO393455:UYO393456 VIK393455:VIK393456 VSG393455:VSG393456 WCC393455:WCC393456 WLY393455:WLY393456 WVU393455:WVU393456 M458991:M458992 JI458991:JI458992 TE458991:TE458992 ADA458991:ADA458992 AMW458991:AMW458992 AWS458991:AWS458992 BGO458991:BGO458992 BQK458991:BQK458992 CAG458991:CAG458992 CKC458991:CKC458992 CTY458991:CTY458992 DDU458991:DDU458992 DNQ458991:DNQ458992 DXM458991:DXM458992 EHI458991:EHI458992 ERE458991:ERE458992 FBA458991:FBA458992 FKW458991:FKW458992 FUS458991:FUS458992 GEO458991:GEO458992 GOK458991:GOK458992 GYG458991:GYG458992 HIC458991:HIC458992 HRY458991:HRY458992 IBU458991:IBU458992 ILQ458991:ILQ458992 IVM458991:IVM458992 JFI458991:JFI458992 JPE458991:JPE458992 JZA458991:JZA458992 KIW458991:KIW458992 KSS458991:KSS458992 LCO458991:LCO458992 LMK458991:LMK458992 LWG458991:LWG458992 MGC458991:MGC458992 MPY458991:MPY458992 MZU458991:MZU458992 NJQ458991:NJQ458992 NTM458991:NTM458992 ODI458991:ODI458992 ONE458991:ONE458992 OXA458991:OXA458992 PGW458991:PGW458992 PQS458991:PQS458992 QAO458991:QAO458992 QKK458991:QKK458992 QUG458991:QUG458992 REC458991:REC458992 RNY458991:RNY458992 RXU458991:RXU458992 SHQ458991:SHQ458992 SRM458991:SRM458992 TBI458991:TBI458992 TLE458991:TLE458992 TVA458991:TVA458992 UEW458991:UEW458992 UOS458991:UOS458992 UYO458991:UYO458992 VIK458991:VIK458992 VSG458991:VSG458992 WCC458991:WCC458992 WLY458991:WLY458992 WVU458991:WVU458992 M524527:M524528 JI524527:JI524528 TE524527:TE524528 ADA524527:ADA524528 AMW524527:AMW524528 AWS524527:AWS524528 BGO524527:BGO524528 BQK524527:BQK524528 CAG524527:CAG524528 CKC524527:CKC524528 CTY524527:CTY524528 DDU524527:DDU524528 DNQ524527:DNQ524528 DXM524527:DXM524528 EHI524527:EHI524528 ERE524527:ERE524528 FBA524527:FBA524528 FKW524527:FKW524528 FUS524527:FUS524528 GEO524527:GEO524528 GOK524527:GOK524528 GYG524527:GYG524528 HIC524527:HIC524528 HRY524527:HRY524528 IBU524527:IBU524528 ILQ524527:ILQ524528 IVM524527:IVM524528 JFI524527:JFI524528 JPE524527:JPE524528 JZA524527:JZA524528 KIW524527:KIW524528 KSS524527:KSS524528 LCO524527:LCO524528 LMK524527:LMK524528 LWG524527:LWG524528 MGC524527:MGC524528 MPY524527:MPY524528 MZU524527:MZU524528 NJQ524527:NJQ524528 NTM524527:NTM524528 ODI524527:ODI524528 ONE524527:ONE524528 OXA524527:OXA524528 PGW524527:PGW524528 PQS524527:PQS524528 QAO524527:QAO524528 QKK524527:QKK524528 QUG524527:QUG524528 REC524527:REC524528 RNY524527:RNY524528 RXU524527:RXU524528 SHQ524527:SHQ524528 SRM524527:SRM524528 TBI524527:TBI524528 TLE524527:TLE524528 TVA524527:TVA524528 UEW524527:UEW524528 UOS524527:UOS524528 UYO524527:UYO524528 VIK524527:VIK524528 VSG524527:VSG524528 WCC524527:WCC524528 WLY524527:WLY524528 WVU524527:WVU524528 M590063:M590064 JI590063:JI590064 TE590063:TE590064 ADA590063:ADA590064 AMW590063:AMW590064 AWS590063:AWS590064 BGO590063:BGO590064 BQK590063:BQK590064 CAG590063:CAG590064 CKC590063:CKC590064 CTY590063:CTY590064 DDU590063:DDU590064 DNQ590063:DNQ590064 DXM590063:DXM590064 EHI590063:EHI590064 ERE590063:ERE590064 FBA590063:FBA590064 FKW590063:FKW590064 FUS590063:FUS590064 GEO590063:GEO590064 GOK590063:GOK590064 GYG590063:GYG590064 HIC590063:HIC590064 HRY590063:HRY590064 IBU590063:IBU590064 ILQ590063:ILQ590064 IVM590063:IVM590064 JFI590063:JFI590064 JPE590063:JPE590064 JZA590063:JZA590064 KIW590063:KIW590064 KSS590063:KSS590064 LCO590063:LCO590064 LMK590063:LMK590064 LWG590063:LWG590064 MGC590063:MGC590064 MPY590063:MPY590064 MZU590063:MZU590064 NJQ590063:NJQ590064 NTM590063:NTM590064 ODI590063:ODI590064 ONE590063:ONE590064 OXA590063:OXA590064 PGW590063:PGW590064 PQS590063:PQS590064 QAO590063:QAO590064 QKK590063:QKK590064 QUG590063:QUG590064 REC590063:REC590064 RNY590063:RNY590064 RXU590063:RXU590064 SHQ590063:SHQ590064 SRM590063:SRM590064 TBI590063:TBI590064 TLE590063:TLE590064 TVA590063:TVA590064 UEW590063:UEW590064 UOS590063:UOS590064 UYO590063:UYO590064 VIK590063:VIK590064 VSG590063:VSG590064 WCC590063:WCC590064 WLY590063:WLY590064 WVU590063:WVU590064 M655599:M655600 JI655599:JI655600 TE655599:TE655600 ADA655599:ADA655600 AMW655599:AMW655600 AWS655599:AWS655600 BGO655599:BGO655600 BQK655599:BQK655600 CAG655599:CAG655600 CKC655599:CKC655600 CTY655599:CTY655600 DDU655599:DDU655600 DNQ655599:DNQ655600 DXM655599:DXM655600 EHI655599:EHI655600 ERE655599:ERE655600 FBA655599:FBA655600 FKW655599:FKW655600 FUS655599:FUS655600 GEO655599:GEO655600 GOK655599:GOK655600 GYG655599:GYG655600 HIC655599:HIC655600 HRY655599:HRY655600 IBU655599:IBU655600 ILQ655599:ILQ655600 IVM655599:IVM655600 JFI655599:JFI655600 JPE655599:JPE655600 JZA655599:JZA655600 KIW655599:KIW655600 KSS655599:KSS655600 LCO655599:LCO655600 LMK655599:LMK655600 LWG655599:LWG655600 MGC655599:MGC655600 MPY655599:MPY655600 MZU655599:MZU655600 NJQ655599:NJQ655600 NTM655599:NTM655600 ODI655599:ODI655600 ONE655599:ONE655600 OXA655599:OXA655600 PGW655599:PGW655600 PQS655599:PQS655600 QAO655599:QAO655600 QKK655599:QKK655600 QUG655599:QUG655600 REC655599:REC655600 RNY655599:RNY655600 RXU655599:RXU655600 SHQ655599:SHQ655600 SRM655599:SRM655600 TBI655599:TBI655600 TLE655599:TLE655600 TVA655599:TVA655600 UEW655599:UEW655600 UOS655599:UOS655600 UYO655599:UYO655600 VIK655599:VIK655600 VSG655599:VSG655600 WCC655599:WCC655600 WLY655599:WLY655600 WVU655599:WVU655600 M721135:M721136 JI721135:JI721136 TE721135:TE721136 ADA721135:ADA721136 AMW721135:AMW721136 AWS721135:AWS721136 BGO721135:BGO721136 BQK721135:BQK721136 CAG721135:CAG721136 CKC721135:CKC721136 CTY721135:CTY721136 DDU721135:DDU721136 DNQ721135:DNQ721136 DXM721135:DXM721136 EHI721135:EHI721136 ERE721135:ERE721136 FBA721135:FBA721136 FKW721135:FKW721136 FUS721135:FUS721136 GEO721135:GEO721136 GOK721135:GOK721136 GYG721135:GYG721136 HIC721135:HIC721136 HRY721135:HRY721136 IBU721135:IBU721136 ILQ721135:ILQ721136 IVM721135:IVM721136 JFI721135:JFI721136 JPE721135:JPE721136 JZA721135:JZA721136 KIW721135:KIW721136 KSS721135:KSS721136 LCO721135:LCO721136 LMK721135:LMK721136 LWG721135:LWG721136 MGC721135:MGC721136 MPY721135:MPY721136 MZU721135:MZU721136 NJQ721135:NJQ721136 NTM721135:NTM721136 ODI721135:ODI721136 ONE721135:ONE721136 OXA721135:OXA721136 PGW721135:PGW721136 PQS721135:PQS721136 QAO721135:QAO721136 QKK721135:QKK721136 QUG721135:QUG721136 REC721135:REC721136 RNY721135:RNY721136 RXU721135:RXU721136 SHQ721135:SHQ721136 SRM721135:SRM721136 TBI721135:TBI721136 TLE721135:TLE721136 TVA721135:TVA721136 UEW721135:UEW721136 UOS721135:UOS721136 UYO721135:UYO721136 VIK721135:VIK721136 VSG721135:VSG721136 WCC721135:WCC721136 WLY721135:WLY721136 WVU721135:WVU721136 M786671:M786672 JI786671:JI786672 TE786671:TE786672 ADA786671:ADA786672 AMW786671:AMW786672 AWS786671:AWS786672 BGO786671:BGO786672 BQK786671:BQK786672 CAG786671:CAG786672 CKC786671:CKC786672 CTY786671:CTY786672 DDU786671:DDU786672 DNQ786671:DNQ786672 DXM786671:DXM786672 EHI786671:EHI786672 ERE786671:ERE786672 FBA786671:FBA786672 FKW786671:FKW786672 FUS786671:FUS786672 GEO786671:GEO786672 GOK786671:GOK786672 GYG786671:GYG786672 HIC786671:HIC786672 HRY786671:HRY786672 IBU786671:IBU786672 ILQ786671:ILQ786672 IVM786671:IVM786672 JFI786671:JFI786672 JPE786671:JPE786672 JZA786671:JZA786672 KIW786671:KIW786672 KSS786671:KSS786672 LCO786671:LCO786672 LMK786671:LMK786672 LWG786671:LWG786672 MGC786671:MGC786672 MPY786671:MPY786672 MZU786671:MZU786672 NJQ786671:NJQ786672 NTM786671:NTM786672 ODI786671:ODI786672 ONE786671:ONE786672 OXA786671:OXA786672 PGW786671:PGW786672 PQS786671:PQS786672 QAO786671:QAO786672 QKK786671:QKK786672 QUG786671:QUG786672 REC786671:REC786672 RNY786671:RNY786672 RXU786671:RXU786672 SHQ786671:SHQ786672 SRM786671:SRM786672 TBI786671:TBI786672 TLE786671:TLE786672 TVA786671:TVA786672 UEW786671:UEW786672 UOS786671:UOS786672 UYO786671:UYO786672 VIK786671:VIK786672 VSG786671:VSG786672 WCC786671:WCC786672 WLY786671:WLY786672 WVU786671:WVU786672 M852207:M852208 JI852207:JI852208 TE852207:TE852208 ADA852207:ADA852208 AMW852207:AMW852208 AWS852207:AWS852208 BGO852207:BGO852208 BQK852207:BQK852208 CAG852207:CAG852208 CKC852207:CKC852208 CTY852207:CTY852208 DDU852207:DDU852208 DNQ852207:DNQ852208 DXM852207:DXM852208 EHI852207:EHI852208 ERE852207:ERE852208 FBA852207:FBA852208 FKW852207:FKW852208 FUS852207:FUS852208 GEO852207:GEO852208 GOK852207:GOK852208 GYG852207:GYG852208 HIC852207:HIC852208 HRY852207:HRY852208 IBU852207:IBU852208 ILQ852207:ILQ852208 IVM852207:IVM852208 JFI852207:JFI852208 JPE852207:JPE852208 JZA852207:JZA852208 KIW852207:KIW852208 KSS852207:KSS852208 LCO852207:LCO852208 LMK852207:LMK852208 LWG852207:LWG852208 MGC852207:MGC852208 MPY852207:MPY852208 MZU852207:MZU852208 NJQ852207:NJQ852208 NTM852207:NTM852208 ODI852207:ODI852208 ONE852207:ONE852208 OXA852207:OXA852208 PGW852207:PGW852208 PQS852207:PQS852208 QAO852207:QAO852208 QKK852207:QKK852208 QUG852207:QUG852208 REC852207:REC852208 RNY852207:RNY852208 RXU852207:RXU852208 SHQ852207:SHQ852208 SRM852207:SRM852208 TBI852207:TBI852208 TLE852207:TLE852208 TVA852207:TVA852208 UEW852207:UEW852208 UOS852207:UOS852208 UYO852207:UYO852208 VIK852207:VIK852208 VSG852207:VSG852208 WCC852207:WCC852208 WLY852207:WLY852208 WVU852207:WVU852208 M917743:M917744 JI917743:JI917744 TE917743:TE917744 ADA917743:ADA917744 AMW917743:AMW917744 AWS917743:AWS917744 BGO917743:BGO917744 BQK917743:BQK917744 CAG917743:CAG917744 CKC917743:CKC917744 CTY917743:CTY917744 DDU917743:DDU917744 DNQ917743:DNQ917744 DXM917743:DXM917744 EHI917743:EHI917744 ERE917743:ERE917744 FBA917743:FBA917744 FKW917743:FKW917744 FUS917743:FUS917744 GEO917743:GEO917744 GOK917743:GOK917744 GYG917743:GYG917744 HIC917743:HIC917744 HRY917743:HRY917744 IBU917743:IBU917744 ILQ917743:ILQ917744 IVM917743:IVM917744 JFI917743:JFI917744 JPE917743:JPE917744 JZA917743:JZA917744 KIW917743:KIW917744 KSS917743:KSS917744 LCO917743:LCO917744 LMK917743:LMK917744 LWG917743:LWG917744 MGC917743:MGC917744 MPY917743:MPY917744 MZU917743:MZU917744 NJQ917743:NJQ917744 NTM917743:NTM917744 ODI917743:ODI917744 ONE917743:ONE917744 OXA917743:OXA917744 PGW917743:PGW917744 PQS917743:PQS917744 QAO917743:QAO917744 QKK917743:QKK917744 QUG917743:QUG917744 REC917743:REC917744 RNY917743:RNY917744 RXU917743:RXU917744 SHQ917743:SHQ917744 SRM917743:SRM917744 TBI917743:TBI917744 TLE917743:TLE917744 TVA917743:TVA917744 UEW917743:UEW917744 UOS917743:UOS917744 UYO917743:UYO917744 VIK917743:VIK917744 VSG917743:VSG917744 WCC917743:WCC917744 WLY917743:WLY917744 WVU917743:WVU917744 M983279:M983280 JI983279:JI983280 TE983279:TE983280 ADA983279:ADA983280 AMW983279:AMW983280 AWS983279:AWS983280 BGO983279:BGO983280 BQK983279:BQK983280 CAG983279:CAG983280 CKC983279:CKC983280 CTY983279:CTY983280 DDU983279:DDU983280 DNQ983279:DNQ983280 DXM983279:DXM983280 EHI983279:EHI983280 ERE983279:ERE983280 FBA983279:FBA983280 FKW983279:FKW983280 FUS983279:FUS983280 GEO983279:GEO983280 GOK983279:GOK983280 GYG983279:GYG983280 HIC983279:HIC983280 HRY983279:HRY983280 IBU983279:IBU983280 ILQ983279:ILQ983280 IVM983279:IVM983280 JFI983279:JFI983280 JPE983279:JPE983280 JZA983279:JZA983280 KIW983279:KIW983280 KSS983279:KSS983280 LCO983279:LCO983280 LMK983279:LMK983280 LWG983279:LWG983280 MGC983279:MGC983280 MPY983279:MPY983280 MZU983279:MZU983280 NJQ983279:NJQ983280 NTM983279:NTM983280 ODI983279:ODI983280 ONE983279:ONE983280 OXA983279:OXA983280 PGW983279:PGW983280 PQS983279:PQS983280 QAO983279:QAO983280 QKK983279:QKK983280 QUG983279:QUG983280 REC983279:REC983280 RNY983279:RNY983280 RXU983279:RXU983280 SHQ983279:SHQ983280 SRM983279:SRM983280 TBI983279:TBI983280 TLE983279:TLE983280 TVA983279:TVA983280 UEW983279:UEW983280 UOS983279:UOS983280 UYO983279:UYO983280 VIK983279:VIK983280 VSG983279:VSG983280 WCC983279:WCC983280 WLY983279:WLY983280 WVU983279:WVU983280 M70 JI70 TE70 ADA70 AMW70 AWS70 BGO70 BQK70 CAG70 CKC70 CTY70 DDU70 DNQ70 DXM70 EHI70 ERE70 FBA70 FKW70 FUS70 GEO70 GOK70 GYG70 HIC70 HRY70 IBU70 ILQ70 IVM70 JFI70 JPE70 JZA70 KIW70 KSS70 LCO70 LMK70 LWG70 MGC70 MPY70 MZU70 NJQ70 NTM70 ODI70 ONE70 OXA70 PGW70 PQS70 QAO70 QKK70 QUG70 REC70 RNY70 RXU70 SHQ70 SRM70 TBI70 TLE70 TVA70 UEW70 UOS70 UYO70 VIK70 VSG70 WCC70 WLY70 WVU70 M65606 JI65606 TE65606 ADA65606 AMW65606 AWS65606 BGO65606 BQK65606 CAG65606 CKC65606 CTY65606 DDU65606 DNQ65606 DXM65606 EHI65606 ERE65606 FBA65606 FKW65606 FUS65606 GEO65606 GOK65606 GYG65606 HIC65606 HRY65606 IBU65606 ILQ65606 IVM65606 JFI65606 JPE65606 JZA65606 KIW65606 KSS65606 LCO65606 LMK65606 LWG65606 MGC65606 MPY65606 MZU65606 NJQ65606 NTM65606 ODI65606 ONE65606 OXA65606 PGW65606 PQS65606 QAO65606 QKK65606 QUG65606 REC65606 RNY65606 RXU65606 SHQ65606 SRM65606 TBI65606 TLE65606 TVA65606 UEW65606 UOS65606 UYO65606 VIK65606 VSG65606 WCC65606 WLY65606 WVU65606 M131142 JI131142 TE131142 ADA131142 AMW131142 AWS131142 BGO131142 BQK131142 CAG131142 CKC131142 CTY131142 DDU131142 DNQ131142 DXM131142 EHI131142 ERE131142 FBA131142 FKW131142 FUS131142 GEO131142 GOK131142 GYG131142 HIC131142 HRY131142 IBU131142 ILQ131142 IVM131142 JFI131142 JPE131142 JZA131142 KIW131142 KSS131142 LCO131142 LMK131142 LWG131142 MGC131142 MPY131142 MZU131142 NJQ131142 NTM131142 ODI131142 ONE131142 OXA131142 PGW131142 PQS131142 QAO131142 QKK131142 QUG131142 REC131142 RNY131142 RXU131142 SHQ131142 SRM131142 TBI131142 TLE131142 TVA131142 UEW131142 UOS131142 UYO131142 VIK131142 VSG131142 WCC131142 WLY131142 WVU131142 M196678 JI196678 TE196678 ADA196678 AMW196678 AWS196678 BGO196678 BQK196678 CAG196678 CKC196678 CTY196678 DDU196678 DNQ196678 DXM196678 EHI196678 ERE196678 FBA196678 FKW196678 FUS196678 GEO196678 GOK196678 GYG196678 HIC196678 HRY196678 IBU196678 ILQ196678 IVM196678 JFI196678 JPE196678 JZA196678 KIW196678 KSS196678 LCO196678 LMK196678 LWG196678 MGC196678 MPY196678 MZU196678 NJQ196678 NTM196678 ODI196678 ONE196678 OXA196678 PGW196678 PQS196678 QAO196678 QKK196678 QUG196678 REC196678 RNY196678 RXU196678 SHQ196678 SRM196678 TBI196678 TLE196678 TVA196678 UEW196678 UOS196678 UYO196678 VIK196678 VSG196678 WCC196678 WLY196678 WVU196678 M262214 JI262214 TE262214 ADA262214 AMW262214 AWS262214 BGO262214 BQK262214 CAG262214 CKC262214 CTY262214 DDU262214 DNQ262214 DXM262214 EHI262214 ERE262214 FBA262214 FKW262214 FUS262214 GEO262214 GOK262214 GYG262214 HIC262214 HRY262214 IBU262214 ILQ262214 IVM262214 JFI262214 JPE262214 JZA262214 KIW262214 KSS262214 LCO262214 LMK262214 LWG262214 MGC262214 MPY262214 MZU262214 NJQ262214 NTM262214 ODI262214 ONE262214 OXA262214 PGW262214 PQS262214 QAO262214 QKK262214 QUG262214 REC262214 RNY262214 RXU262214 SHQ262214 SRM262214 TBI262214 TLE262214 TVA262214 UEW262214 UOS262214 UYO262214 VIK262214 VSG262214 WCC262214 WLY262214 WVU262214 M327750 JI327750 TE327750 ADA327750 AMW327750 AWS327750 BGO327750 BQK327750 CAG327750 CKC327750 CTY327750 DDU327750 DNQ327750 DXM327750 EHI327750 ERE327750 FBA327750 FKW327750 FUS327750 GEO327750 GOK327750 GYG327750 HIC327750 HRY327750 IBU327750 ILQ327750 IVM327750 JFI327750 JPE327750 JZA327750 KIW327750 KSS327750 LCO327750 LMK327750 LWG327750 MGC327750 MPY327750 MZU327750 NJQ327750 NTM327750 ODI327750 ONE327750 OXA327750 PGW327750 PQS327750 QAO327750 QKK327750 QUG327750 REC327750 RNY327750 RXU327750 SHQ327750 SRM327750 TBI327750 TLE327750 TVA327750 UEW327750 UOS327750 UYO327750 VIK327750 VSG327750 WCC327750 WLY327750 WVU327750 M393286 JI393286 TE393286 ADA393286 AMW393286 AWS393286 BGO393286 BQK393286 CAG393286 CKC393286 CTY393286 DDU393286 DNQ393286 DXM393286 EHI393286 ERE393286 FBA393286 FKW393286 FUS393286 GEO393286 GOK393286 GYG393286 HIC393286 HRY393286 IBU393286 ILQ393286 IVM393286 JFI393286 JPE393286 JZA393286 KIW393286 KSS393286 LCO393286 LMK393286 LWG393286 MGC393286 MPY393286 MZU393286 NJQ393286 NTM393286 ODI393286 ONE393286 OXA393286 PGW393286 PQS393286 QAO393286 QKK393286 QUG393286 REC393286 RNY393286 RXU393286 SHQ393286 SRM393286 TBI393286 TLE393286 TVA393286 UEW393286 UOS393286 UYO393286 VIK393286 VSG393286 WCC393286 WLY393286 WVU393286 M458822 JI458822 TE458822 ADA458822 AMW458822 AWS458822 BGO458822 BQK458822 CAG458822 CKC458822 CTY458822 DDU458822 DNQ458822 DXM458822 EHI458822 ERE458822 FBA458822 FKW458822 FUS458822 GEO458822 GOK458822 GYG458822 HIC458822 HRY458822 IBU458822 ILQ458822 IVM458822 JFI458822 JPE458822 JZA458822 KIW458822 KSS458822 LCO458822 LMK458822 LWG458822 MGC458822 MPY458822 MZU458822 NJQ458822 NTM458822 ODI458822 ONE458822 OXA458822 PGW458822 PQS458822 QAO458822 QKK458822 QUG458822 REC458822 RNY458822 RXU458822 SHQ458822 SRM458822 TBI458822 TLE458822 TVA458822 UEW458822 UOS458822 UYO458822 VIK458822 VSG458822 WCC458822 WLY458822 WVU458822 M524358 JI524358 TE524358 ADA524358 AMW524358 AWS524358 BGO524358 BQK524358 CAG524358 CKC524358 CTY524358 DDU524358 DNQ524358 DXM524358 EHI524358 ERE524358 FBA524358 FKW524358 FUS524358 GEO524358 GOK524358 GYG524358 HIC524358 HRY524358 IBU524358 ILQ524358 IVM524358 JFI524358 JPE524358 JZA524358 KIW524358 KSS524358 LCO524358 LMK524358 LWG524358 MGC524358 MPY524358 MZU524358 NJQ524358 NTM524358 ODI524358 ONE524358 OXA524358 PGW524358 PQS524358 QAO524358 QKK524358 QUG524358 REC524358 RNY524358 RXU524358 SHQ524358 SRM524358 TBI524358 TLE524358 TVA524358 UEW524358 UOS524358 UYO524358 VIK524358 VSG524358 WCC524358 WLY524358 WVU524358 M589894 JI589894 TE589894 ADA589894 AMW589894 AWS589894 BGO589894 BQK589894 CAG589894 CKC589894 CTY589894 DDU589894 DNQ589894 DXM589894 EHI589894 ERE589894 FBA589894 FKW589894 FUS589894 GEO589894 GOK589894 GYG589894 HIC589894 HRY589894 IBU589894 ILQ589894 IVM589894 JFI589894 JPE589894 JZA589894 KIW589894 KSS589894 LCO589894 LMK589894 LWG589894 MGC589894 MPY589894 MZU589894 NJQ589894 NTM589894 ODI589894 ONE589894 OXA589894 PGW589894 PQS589894 QAO589894 QKK589894 QUG589894 REC589894 RNY589894 RXU589894 SHQ589894 SRM589894 TBI589894 TLE589894 TVA589894 UEW589894 UOS589894 UYO589894 VIK589894 VSG589894 WCC589894 WLY589894 WVU589894 M655430 JI655430 TE655430 ADA655430 AMW655430 AWS655430 BGO655430 BQK655430 CAG655430 CKC655430 CTY655430 DDU655430 DNQ655430 DXM655430 EHI655430 ERE655430 FBA655430 FKW655430 FUS655430 GEO655430 GOK655430 GYG655430 HIC655430 HRY655430 IBU655430 ILQ655430 IVM655430 JFI655430 JPE655430 JZA655430 KIW655430 KSS655430 LCO655430 LMK655430 LWG655430 MGC655430 MPY655430 MZU655430 NJQ655430 NTM655430 ODI655430 ONE655430 OXA655430 PGW655430 PQS655430 QAO655430 QKK655430 QUG655430 REC655430 RNY655430 RXU655430 SHQ655430 SRM655430 TBI655430 TLE655430 TVA655430 UEW655430 UOS655430 UYO655430 VIK655430 VSG655430 WCC655430 WLY655430 WVU655430 M720966 JI720966 TE720966 ADA720966 AMW720966 AWS720966 BGO720966 BQK720966 CAG720966 CKC720966 CTY720966 DDU720966 DNQ720966 DXM720966 EHI720966 ERE720966 FBA720966 FKW720966 FUS720966 GEO720966 GOK720966 GYG720966 HIC720966 HRY720966 IBU720966 ILQ720966 IVM720966 JFI720966 JPE720966 JZA720966 KIW720966 KSS720966 LCO720966 LMK720966 LWG720966 MGC720966 MPY720966 MZU720966 NJQ720966 NTM720966 ODI720966 ONE720966 OXA720966 PGW720966 PQS720966 QAO720966 QKK720966 QUG720966 REC720966 RNY720966 RXU720966 SHQ720966 SRM720966 TBI720966 TLE720966 TVA720966 UEW720966 UOS720966 UYO720966 VIK720966 VSG720966 WCC720966 WLY720966 WVU720966 M786502 JI786502 TE786502 ADA786502 AMW786502 AWS786502 BGO786502 BQK786502 CAG786502 CKC786502 CTY786502 DDU786502 DNQ786502 DXM786502 EHI786502 ERE786502 FBA786502 FKW786502 FUS786502 GEO786502 GOK786502 GYG786502 HIC786502 HRY786502 IBU786502 ILQ786502 IVM786502 JFI786502 JPE786502 JZA786502 KIW786502 KSS786502 LCO786502 LMK786502 LWG786502 MGC786502 MPY786502 MZU786502 NJQ786502 NTM786502 ODI786502 ONE786502 OXA786502 PGW786502 PQS786502 QAO786502 QKK786502 QUG786502 REC786502 RNY786502 RXU786502 SHQ786502 SRM786502 TBI786502 TLE786502 TVA786502 UEW786502 UOS786502 UYO786502 VIK786502 VSG786502 WCC786502 WLY786502 WVU786502 M852038 JI852038 TE852038 ADA852038 AMW852038 AWS852038 BGO852038 BQK852038 CAG852038 CKC852038 CTY852038 DDU852038 DNQ852038 DXM852038 EHI852038 ERE852038 FBA852038 FKW852038 FUS852038 GEO852038 GOK852038 GYG852038 HIC852038 HRY852038 IBU852038 ILQ852038 IVM852038 JFI852038 JPE852038 JZA852038 KIW852038 KSS852038 LCO852038 LMK852038 LWG852038 MGC852038 MPY852038 MZU852038 NJQ852038 NTM852038 ODI852038 ONE852038 OXA852038 PGW852038 PQS852038 QAO852038 QKK852038 QUG852038 REC852038 RNY852038 RXU852038 SHQ852038 SRM852038 TBI852038 TLE852038 TVA852038 UEW852038 UOS852038 UYO852038 VIK852038 VSG852038 WCC852038 WLY852038 WVU852038 M917574 JI917574 TE917574 ADA917574 AMW917574 AWS917574 BGO917574 BQK917574 CAG917574 CKC917574 CTY917574 DDU917574 DNQ917574 DXM917574 EHI917574 ERE917574 FBA917574 FKW917574 FUS917574 GEO917574 GOK917574 GYG917574 HIC917574 HRY917574 IBU917574 ILQ917574 IVM917574 JFI917574 JPE917574 JZA917574 KIW917574 KSS917574 LCO917574 LMK917574 LWG917574 MGC917574 MPY917574 MZU917574 NJQ917574 NTM917574 ODI917574 ONE917574 OXA917574 PGW917574 PQS917574 QAO917574 QKK917574 QUG917574 REC917574 RNY917574 RXU917574 SHQ917574 SRM917574 TBI917574 TLE917574 TVA917574 UEW917574 UOS917574 UYO917574 VIK917574 VSG917574 WCC917574 WLY917574 WVU917574 M983110 JI983110 TE983110 ADA983110 AMW983110 AWS983110 BGO983110 BQK983110 CAG983110 CKC983110 CTY983110 DDU983110 DNQ983110 DXM983110 EHI983110 ERE983110 FBA983110 FKW983110 FUS983110 GEO983110 GOK983110 GYG983110 HIC983110 HRY983110 IBU983110 ILQ983110 IVM983110 JFI983110 JPE983110 JZA983110 KIW983110 KSS983110 LCO983110 LMK983110 LWG983110 MGC983110 MPY983110 MZU983110 NJQ983110 NTM983110 ODI983110 ONE983110 OXA983110 PGW983110 PQS983110 QAO983110 QKK983110 QUG983110 REC983110 RNY983110 RXU983110 SHQ983110 SRM983110 TBI983110 TLE983110 TVA983110 UEW983110 UOS983110 UYO983110 VIK983110 VSG983110 WCC983110 WLY983110 WVU983110 O239:O240 JK239:JK240 TG239:TG240 ADC239:ADC240 AMY239:AMY240 AWU239:AWU240 BGQ239:BGQ240 BQM239:BQM240 CAI239:CAI240 CKE239:CKE240 CUA239:CUA240 DDW239:DDW240 DNS239:DNS240 DXO239:DXO240 EHK239:EHK240 ERG239:ERG240 FBC239:FBC240 FKY239:FKY240 FUU239:FUU240 GEQ239:GEQ240 GOM239:GOM240 GYI239:GYI240 HIE239:HIE240 HSA239:HSA240 IBW239:IBW240 ILS239:ILS240 IVO239:IVO240 JFK239:JFK240 JPG239:JPG240 JZC239:JZC240 KIY239:KIY240 KSU239:KSU240 LCQ239:LCQ240 LMM239:LMM240 LWI239:LWI240 MGE239:MGE240 MQA239:MQA240 MZW239:MZW240 NJS239:NJS240 NTO239:NTO240 ODK239:ODK240 ONG239:ONG240 OXC239:OXC240 PGY239:PGY240 PQU239:PQU240 QAQ239:QAQ240 QKM239:QKM240 QUI239:QUI240 REE239:REE240 ROA239:ROA240 RXW239:RXW240 SHS239:SHS240 SRO239:SRO240 TBK239:TBK240 TLG239:TLG240 TVC239:TVC240 UEY239:UEY240 UOU239:UOU240 UYQ239:UYQ240 VIM239:VIM240 VSI239:VSI240 WCE239:WCE240 WMA239:WMA240 WVW239:WVW240 O65775:O65776 JK65775:JK65776 TG65775:TG65776 ADC65775:ADC65776 AMY65775:AMY65776 AWU65775:AWU65776 BGQ65775:BGQ65776 BQM65775:BQM65776 CAI65775:CAI65776 CKE65775:CKE65776 CUA65775:CUA65776 DDW65775:DDW65776 DNS65775:DNS65776 DXO65775:DXO65776 EHK65775:EHK65776 ERG65775:ERG65776 FBC65775:FBC65776 FKY65775:FKY65776 FUU65775:FUU65776 GEQ65775:GEQ65776 GOM65775:GOM65776 GYI65775:GYI65776 HIE65775:HIE65776 HSA65775:HSA65776 IBW65775:IBW65776 ILS65775:ILS65776 IVO65775:IVO65776 JFK65775:JFK65776 JPG65775:JPG65776 JZC65775:JZC65776 KIY65775:KIY65776 KSU65775:KSU65776 LCQ65775:LCQ65776 LMM65775:LMM65776 LWI65775:LWI65776 MGE65775:MGE65776 MQA65775:MQA65776 MZW65775:MZW65776 NJS65775:NJS65776 NTO65775:NTO65776 ODK65775:ODK65776 ONG65775:ONG65776 OXC65775:OXC65776 PGY65775:PGY65776 PQU65775:PQU65776 QAQ65775:QAQ65776 QKM65775:QKM65776 QUI65775:QUI65776 REE65775:REE65776 ROA65775:ROA65776 RXW65775:RXW65776 SHS65775:SHS65776 SRO65775:SRO65776 TBK65775:TBK65776 TLG65775:TLG65776 TVC65775:TVC65776 UEY65775:UEY65776 UOU65775:UOU65776 UYQ65775:UYQ65776 VIM65775:VIM65776 VSI65775:VSI65776 WCE65775:WCE65776 WMA65775:WMA65776 WVW65775:WVW65776 O131311:O131312 JK131311:JK131312 TG131311:TG131312 ADC131311:ADC131312 AMY131311:AMY131312 AWU131311:AWU131312 BGQ131311:BGQ131312 BQM131311:BQM131312 CAI131311:CAI131312 CKE131311:CKE131312 CUA131311:CUA131312 DDW131311:DDW131312 DNS131311:DNS131312 DXO131311:DXO131312 EHK131311:EHK131312 ERG131311:ERG131312 FBC131311:FBC131312 FKY131311:FKY131312 FUU131311:FUU131312 GEQ131311:GEQ131312 GOM131311:GOM131312 GYI131311:GYI131312 HIE131311:HIE131312 HSA131311:HSA131312 IBW131311:IBW131312 ILS131311:ILS131312 IVO131311:IVO131312 JFK131311:JFK131312 JPG131311:JPG131312 JZC131311:JZC131312 KIY131311:KIY131312 KSU131311:KSU131312 LCQ131311:LCQ131312 LMM131311:LMM131312 LWI131311:LWI131312 MGE131311:MGE131312 MQA131311:MQA131312 MZW131311:MZW131312 NJS131311:NJS131312 NTO131311:NTO131312 ODK131311:ODK131312 ONG131311:ONG131312 OXC131311:OXC131312 PGY131311:PGY131312 PQU131311:PQU131312 QAQ131311:QAQ131312 QKM131311:QKM131312 QUI131311:QUI131312 REE131311:REE131312 ROA131311:ROA131312 RXW131311:RXW131312 SHS131311:SHS131312 SRO131311:SRO131312 TBK131311:TBK131312 TLG131311:TLG131312 TVC131311:TVC131312 UEY131311:UEY131312 UOU131311:UOU131312 UYQ131311:UYQ131312 VIM131311:VIM131312 VSI131311:VSI131312 WCE131311:WCE131312 WMA131311:WMA131312 WVW131311:WVW131312 O196847:O196848 JK196847:JK196848 TG196847:TG196848 ADC196847:ADC196848 AMY196847:AMY196848 AWU196847:AWU196848 BGQ196847:BGQ196848 BQM196847:BQM196848 CAI196847:CAI196848 CKE196847:CKE196848 CUA196847:CUA196848 DDW196847:DDW196848 DNS196847:DNS196848 DXO196847:DXO196848 EHK196847:EHK196848 ERG196847:ERG196848 FBC196847:FBC196848 FKY196847:FKY196848 FUU196847:FUU196848 GEQ196847:GEQ196848 GOM196847:GOM196848 GYI196847:GYI196848 HIE196847:HIE196848 HSA196847:HSA196848 IBW196847:IBW196848 ILS196847:ILS196848 IVO196847:IVO196848 JFK196847:JFK196848 JPG196847:JPG196848 JZC196847:JZC196848 KIY196847:KIY196848 KSU196847:KSU196848 LCQ196847:LCQ196848 LMM196847:LMM196848 LWI196847:LWI196848 MGE196847:MGE196848 MQA196847:MQA196848 MZW196847:MZW196848 NJS196847:NJS196848 NTO196847:NTO196848 ODK196847:ODK196848 ONG196847:ONG196848 OXC196847:OXC196848 PGY196847:PGY196848 PQU196847:PQU196848 QAQ196847:QAQ196848 QKM196847:QKM196848 QUI196847:QUI196848 REE196847:REE196848 ROA196847:ROA196848 RXW196847:RXW196848 SHS196847:SHS196848 SRO196847:SRO196848 TBK196847:TBK196848 TLG196847:TLG196848 TVC196847:TVC196848 UEY196847:UEY196848 UOU196847:UOU196848 UYQ196847:UYQ196848 VIM196847:VIM196848 VSI196847:VSI196848 WCE196847:WCE196848 WMA196847:WMA196848 WVW196847:WVW196848 O262383:O262384 JK262383:JK262384 TG262383:TG262384 ADC262383:ADC262384 AMY262383:AMY262384 AWU262383:AWU262384 BGQ262383:BGQ262384 BQM262383:BQM262384 CAI262383:CAI262384 CKE262383:CKE262384 CUA262383:CUA262384 DDW262383:DDW262384 DNS262383:DNS262384 DXO262383:DXO262384 EHK262383:EHK262384 ERG262383:ERG262384 FBC262383:FBC262384 FKY262383:FKY262384 FUU262383:FUU262384 GEQ262383:GEQ262384 GOM262383:GOM262384 GYI262383:GYI262384 HIE262383:HIE262384 HSA262383:HSA262384 IBW262383:IBW262384 ILS262383:ILS262384 IVO262383:IVO262384 JFK262383:JFK262384 JPG262383:JPG262384 JZC262383:JZC262384 KIY262383:KIY262384 KSU262383:KSU262384 LCQ262383:LCQ262384 LMM262383:LMM262384 LWI262383:LWI262384 MGE262383:MGE262384 MQA262383:MQA262384 MZW262383:MZW262384 NJS262383:NJS262384 NTO262383:NTO262384 ODK262383:ODK262384 ONG262383:ONG262384 OXC262383:OXC262384 PGY262383:PGY262384 PQU262383:PQU262384 QAQ262383:QAQ262384 QKM262383:QKM262384 QUI262383:QUI262384 REE262383:REE262384 ROA262383:ROA262384 RXW262383:RXW262384 SHS262383:SHS262384 SRO262383:SRO262384 TBK262383:TBK262384 TLG262383:TLG262384 TVC262383:TVC262384 UEY262383:UEY262384 UOU262383:UOU262384 UYQ262383:UYQ262384 VIM262383:VIM262384 VSI262383:VSI262384 WCE262383:WCE262384 WMA262383:WMA262384 WVW262383:WVW262384 O327919:O327920 JK327919:JK327920 TG327919:TG327920 ADC327919:ADC327920 AMY327919:AMY327920 AWU327919:AWU327920 BGQ327919:BGQ327920 BQM327919:BQM327920 CAI327919:CAI327920 CKE327919:CKE327920 CUA327919:CUA327920 DDW327919:DDW327920 DNS327919:DNS327920 DXO327919:DXO327920 EHK327919:EHK327920 ERG327919:ERG327920 FBC327919:FBC327920 FKY327919:FKY327920 FUU327919:FUU327920 GEQ327919:GEQ327920 GOM327919:GOM327920 GYI327919:GYI327920 HIE327919:HIE327920 HSA327919:HSA327920 IBW327919:IBW327920 ILS327919:ILS327920 IVO327919:IVO327920 JFK327919:JFK327920 JPG327919:JPG327920 JZC327919:JZC327920 KIY327919:KIY327920 KSU327919:KSU327920 LCQ327919:LCQ327920 LMM327919:LMM327920 LWI327919:LWI327920 MGE327919:MGE327920 MQA327919:MQA327920 MZW327919:MZW327920 NJS327919:NJS327920 NTO327919:NTO327920 ODK327919:ODK327920 ONG327919:ONG327920 OXC327919:OXC327920 PGY327919:PGY327920 PQU327919:PQU327920 QAQ327919:QAQ327920 QKM327919:QKM327920 QUI327919:QUI327920 REE327919:REE327920 ROA327919:ROA327920 RXW327919:RXW327920 SHS327919:SHS327920 SRO327919:SRO327920 TBK327919:TBK327920 TLG327919:TLG327920 TVC327919:TVC327920 UEY327919:UEY327920 UOU327919:UOU327920 UYQ327919:UYQ327920 VIM327919:VIM327920 VSI327919:VSI327920 WCE327919:WCE327920 WMA327919:WMA327920 WVW327919:WVW327920 O393455:O393456 JK393455:JK393456 TG393455:TG393456 ADC393455:ADC393456 AMY393455:AMY393456 AWU393455:AWU393456 BGQ393455:BGQ393456 BQM393455:BQM393456 CAI393455:CAI393456 CKE393455:CKE393456 CUA393455:CUA393456 DDW393455:DDW393456 DNS393455:DNS393456 DXO393455:DXO393456 EHK393455:EHK393456 ERG393455:ERG393456 FBC393455:FBC393456 FKY393455:FKY393456 FUU393455:FUU393456 GEQ393455:GEQ393456 GOM393455:GOM393456 GYI393455:GYI393456 HIE393455:HIE393456 HSA393455:HSA393456 IBW393455:IBW393456 ILS393455:ILS393456 IVO393455:IVO393456 JFK393455:JFK393456 JPG393455:JPG393456 JZC393455:JZC393456 KIY393455:KIY393456 KSU393455:KSU393456 LCQ393455:LCQ393456 LMM393455:LMM393456 LWI393455:LWI393456 MGE393455:MGE393456 MQA393455:MQA393456 MZW393455:MZW393456 NJS393455:NJS393456 NTO393455:NTO393456 ODK393455:ODK393456 ONG393455:ONG393456 OXC393455:OXC393456 PGY393455:PGY393456 PQU393455:PQU393456 QAQ393455:QAQ393456 QKM393455:QKM393456 QUI393455:QUI393456 REE393455:REE393456 ROA393455:ROA393456 RXW393455:RXW393456 SHS393455:SHS393456 SRO393455:SRO393456 TBK393455:TBK393456 TLG393455:TLG393456 TVC393455:TVC393456 UEY393455:UEY393456 UOU393455:UOU393456 UYQ393455:UYQ393456 VIM393455:VIM393456 VSI393455:VSI393456 WCE393455:WCE393456 WMA393455:WMA393456 WVW393455:WVW393456 O458991:O458992 JK458991:JK458992 TG458991:TG458992 ADC458991:ADC458992 AMY458991:AMY458992 AWU458991:AWU458992 BGQ458991:BGQ458992 BQM458991:BQM458992 CAI458991:CAI458992 CKE458991:CKE458992 CUA458991:CUA458992 DDW458991:DDW458992 DNS458991:DNS458992 DXO458991:DXO458992 EHK458991:EHK458992 ERG458991:ERG458992 FBC458991:FBC458992 FKY458991:FKY458992 FUU458991:FUU458992 GEQ458991:GEQ458992 GOM458991:GOM458992 GYI458991:GYI458992 HIE458991:HIE458992 HSA458991:HSA458992 IBW458991:IBW458992 ILS458991:ILS458992 IVO458991:IVO458992 JFK458991:JFK458992 JPG458991:JPG458992 JZC458991:JZC458992 KIY458991:KIY458992 KSU458991:KSU458992 LCQ458991:LCQ458992 LMM458991:LMM458992 LWI458991:LWI458992 MGE458991:MGE458992 MQA458991:MQA458992 MZW458991:MZW458992 NJS458991:NJS458992 NTO458991:NTO458992 ODK458991:ODK458992 ONG458991:ONG458992 OXC458991:OXC458992 PGY458991:PGY458992 PQU458991:PQU458992 QAQ458991:QAQ458992 QKM458991:QKM458992 QUI458991:QUI458992 REE458991:REE458992 ROA458991:ROA458992 RXW458991:RXW458992 SHS458991:SHS458992 SRO458991:SRO458992 TBK458991:TBK458992 TLG458991:TLG458992 TVC458991:TVC458992 UEY458991:UEY458992 UOU458991:UOU458992 UYQ458991:UYQ458992 VIM458991:VIM458992 VSI458991:VSI458992 WCE458991:WCE458992 WMA458991:WMA458992 WVW458991:WVW458992 O524527:O524528 JK524527:JK524528 TG524527:TG524528 ADC524527:ADC524528 AMY524527:AMY524528 AWU524527:AWU524528 BGQ524527:BGQ524528 BQM524527:BQM524528 CAI524527:CAI524528 CKE524527:CKE524528 CUA524527:CUA524528 DDW524527:DDW524528 DNS524527:DNS524528 DXO524527:DXO524528 EHK524527:EHK524528 ERG524527:ERG524528 FBC524527:FBC524528 FKY524527:FKY524528 FUU524527:FUU524528 GEQ524527:GEQ524528 GOM524527:GOM524528 GYI524527:GYI524528 HIE524527:HIE524528 HSA524527:HSA524528 IBW524527:IBW524528 ILS524527:ILS524528 IVO524527:IVO524528 JFK524527:JFK524528 JPG524527:JPG524528 JZC524527:JZC524528 KIY524527:KIY524528 KSU524527:KSU524528 LCQ524527:LCQ524528 LMM524527:LMM524528 LWI524527:LWI524528 MGE524527:MGE524528 MQA524527:MQA524528 MZW524527:MZW524528 NJS524527:NJS524528 NTO524527:NTO524528 ODK524527:ODK524528 ONG524527:ONG524528 OXC524527:OXC524528 PGY524527:PGY524528 PQU524527:PQU524528 QAQ524527:QAQ524528 QKM524527:QKM524528 QUI524527:QUI524528 REE524527:REE524528 ROA524527:ROA524528 RXW524527:RXW524528 SHS524527:SHS524528 SRO524527:SRO524528 TBK524527:TBK524528 TLG524527:TLG524528 TVC524527:TVC524528 UEY524527:UEY524528 UOU524527:UOU524528 UYQ524527:UYQ524528 VIM524527:VIM524528 VSI524527:VSI524528 WCE524527:WCE524528 WMA524527:WMA524528 WVW524527:WVW524528 O590063:O590064 JK590063:JK590064 TG590063:TG590064 ADC590063:ADC590064 AMY590063:AMY590064 AWU590063:AWU590064 BGQ590063:BGQ590064 BQM590063:BQM590064 CAI590063:CAI590064 CKE590063:CKE590064 CUA590063:CUA590064 DDW590063:DDW590064 DNS590063:DNS590064 DXO590063:DXO590064 EHK590063:EHK590064 ERG590063:ERG590064 FBC590063:FBC590064 FKY590063:FKY590064 FUU590063:FUU590064 GEQ590063:GEQ590064 GOM590063:GOM590064 GYI590063:GYI590064 HIE590063:HIE590064 HSA590063:HSA590064 IBW590063:IBW590064 ILS590063:ILS590064 IVO590063:IVO590064 JFK590063:JFK590064 JPG590063:JPG590064 JZC590063:JZC590064 KIY590063:KIY590064 KSU590063:KSU590064 LCQ590063:LCQ590064 LMM590063:LMM590064 LWI590063:LWI590064 MGE590063:MGE590064 MQA590063:MQA590064 MZW590063:MZW590064 NJS590063:NJS590064 NTO590063:NTO590064 ODK590063:ODK590064 ONG590063:ONG590064 OXC590063:OXC590064 PGY590063:PGY590064 PQU590063:PQU590064 QAQ590063:QAQ590064 QKM590063:QKM590064 QUI590063:QUI590064 REE590063:REE590064 ROA590063:ROA590064 RXW590063:RXW590064 SHS590063:SHS590064 SRO590063:SRO590064 TBK590063:TBK590064 TLG590063:TLG590064 TVC590063:TVC590064 UEY590063:UEY590064 UOU590063:UOU590064 UYQ590063:UYQ590064 VIM590063:VIM590064 VSI590063:VSI590064 WCE590063:WCE590064 WMA590063:WMA590064 WVW590063:WVW590064 O655599:O655600 JK655599:JK655600 TG655599:TG655600 ADC655599:ADC655600 AMY655599:AMY655600 AWU655599:AWU655600 BGQ655599:BGQ655600 BQM655599:BQM655600 CAI655599:CAI655600 CKE655599:CKE655600 CUA655599:CUA655600 DDW655599:DDW655600 DNS655599:DNS655600 DXO655599:DXO655600 EHK655599:EHK655600 ERG655599:ERG655600 FBC655599:FBC655600 FKY655599:FKY655600 FUU655599:FUU655600 GEQ655599:GEQ655600 GOM655599:GOM655600 GYI655599:GYI655600 HIE655599:HIE655600 HSA655599:HSA655600 IBW655599:IBW655600 ILS655599:ILS655600 IVO655599:IVO655600 JFK655599:JFK655600 JPG655599:JPG655600 JZC655599:JZC655600 KIY655599:KIY655600 KSU655599:KSU655600 LCQ655599:LCQ655600 LMM655599:LMM655600 LWI655599:LWI655600 MGE655599:MGE655600 MQA655599:MQA655600 MZW655599:MZW655600 NJS655599:NJS655600 NTO655599:NTO655600 ODK655599:ODK655600 ONG655599:ONG655600 OXC655599:OXC655600 PGY655599:PGY655600 PQU655599:PQU655600 QAQ655599:QAQ655600 QKM655599:QKM655600 QUI655599:QUI655600 REE655599:REE655600 ROA655599:ROA655600 RXW655599:RXW655600 SHS655599:SHS655600 SRO655599:SRO655600 TBK655599:TBK655600 TLG655599:TLG655600 TVC655599:TVC655600 UEY655599:UEY655600 UOU655599:UOU655600 UYQ655599:UYQ655600 VIM655599:VIM655600 VSI655599:VSI655600 WCE655599:WCE655600 WMA655599:WMA655600 WVW655599:WVW655600 O721135:O721136 JK721135:JK721136 TG721135:TG721136 ADC721135:ADC721136 AMY721135:AMY721136 AWU721135:AWU721136 BGQ721135:BGQ721136 BQM721135:BQM721136 CAI721135:CAI721136 CKE721135:CKE721136 CUA721135:CUA721136 DDW721135:DDW721136 DNS721135:DNS721136 DXO721135:DXO721136 EHK721135:EHK721136 ERG721135:ERG721136 FBC721135:FBC721136 FKY721135:FKY721136 FUU721135:FUU721136 GEQ721135:GEQ721136 GOM721135:GOM721136 GYI721135:GYI721136 HIE721135:HIE721136 HSA721135:HSA721136 IBW721135:IBW721136 ILS721135:ILS721136 IVO721135:IVO721136 JFK721135:JFK721136 JPG721135:JPG721136 JZC721135:JZC721136 KIY721135:KIY721136 KSU721135:KSU721136 LCQ721135:LCQ721136 LMM721135:LMM721136 LWI721135:LWI721136 MGE721135:MGE721136 MQA721135:MQA721136 MZW721135:MZW721136 NJS721135:NJS721136 NTO721135:NTO721136 ODK721135:ODK721136 ONG721135:ONG721136 OXC721135:OXC721136 PGY721135:PGY721136 PQU721135:PQU721136 QAQ721135:QAQ721136 QKM721135:QKM721136 QUI721135:QUI721136 REE721135:REE721136 ROA721135:ROA721136 RXW721135:RXW721136 SHS721135:SHS721136 SRO721135:SRO721136 TBK721135:TBK721136 TLG721135:TLG721136 TVC721135:TVC721136 UEY721135:UEY721136 UOU721135:UOU721136 UYQ721135:UYQ721136 VIM721135:VIM721136 VSI721135:VSI721136 WCE721135:WCE721136 WMA721135:WMA721136 WVW721135:WVW721136 O786671:O786672 JK786671:JK786672 TG786671:TG786672 ADC786671:ADC786672 AMY786671:AMY786672 AWU786671:AWU786672 BGQ786671:BGQ786672 BQM786671:BQM786672 CAI786671:CAI786672 CKE786671:CKE786672 CUA786671:CUA786672 DDW786671:DDW786672 DNS786671:DNS786672 DXO786671:DXO786672 EHK786671:EHK786672 ERG786671:ERG786672 FBC786671:FBC786672 FKY786671:FKY786672 FUU786671:FUU786672 GEQ786671:GEQ786672 GOM786671:GOM786672 GYI786671:GYI786672 HIE786671:HIE786672 HSA786671:HSA786672 IBW786671:IBW786672 ILS786671:ILS786672 IVO786671:IVO786672 JFK786671:JFK786672 JPG786671:JPG786672 JZC786671:JZC786672 KIY786671:KIY786672 KSU786671:KSU786672 LCQ786671:LCQ786672 LMM786671:LMM786672 LWI786671:LWI786672 MGE786671:MGE786672 MQA786671:MQA786672 MZW786671:MZW786672 NJS786671:NJS786672 NTO786671:NTO786672 ODK786671:ODK786672 ONG786671:ONG786672 OXC786671:OXC786672 PGY786671:PGY786672 PQU786671:PQU786672 QAQ786671:QAQ786672 QKM786671:QKM786672 QUI786671:QUI786672 REE786671:REE786672 ROA786671:ROA786672 RXW786671:RXW786672 SHS786671:SHS786672 SRO786671:SRO786672 TBK786671:TBK786672 TLG786671:TLG786672 TVC786671:TVC786672 UEY786671:UEY786672 UOU786671:UOU786672 UYQ786671:UYQ786672 VIM786671:VIM786672 VSI786671:VSI786672 WCE786671:WCE786672 WMA786671:WMA786672 WVW786671:WVW786672 O852207:O852208 JK852207:JK852208 TG852207:TG852208 ADC852207:ADC852208 AMY852207:AMY852208 AWU852207:AWU852208 BGQ852207:BGQ852208 BQM852207:BQM852208 CAI852207:CAI852208 CKE852207:CKE852208 CUA852207:CUA852208 DDW852207:DDW852208 DNS852207:DNS852208 DXO852207:DXO852208 EHK852207:EHK852208 ERG852207:ERG852208 FBC852207:FBC852208 FKY852207:FKY852208 FUU852207:FUU852208 GEQ852207:GEQ852208 GOM852207:GOM852208 GYI852207:GYI852208 HIE852207:HIE852208 HSA852207:HSA852208 IBW852207:IBW852208 ILS852207:ILS852208 IVO852207:IVO852208 JFK852207:JFK852208 JPG852207:JPG852208 JZC852207:JZC852208 KIY852207:KIY852208 KSU852207:KSU852208 LCQ852207:LCQ852208 LMM852207:LMM852208 LWI852207:LWI852208 MGE852207:MGE852208 MQA852207:MQA852208 MZW852207:MZW852208 NJS852207:NJS852208 NTO852207:NTO852208 ODK852207:ODK852208 ONG852207:ONG852208 OXC852207:OXC852208 PGY852207:PGY852208 PQU852207:PQU852208 QAQ852207:QAQ852208 QKM852207:QKM852208 QUI852207:QUI852208 REE852207:REE852208 ROA852207:ROA852208 RXW852207:RXW852208 SHS852207:SHS852208 SRO852207:SRO852208 TBK852207:TBK852208 TLG852207:TLG852208 TVC852207:TVC852208 UEY852207:UEY852208 UOU852207:UOU852208 UYQ852207:UYQ852208 VIM852207:VIM852208 VSI852207:VSI852208 WCE852207:WCE852208 WMA852207:WMA852208 WVW852207:WVW852208 O917743:O917744 JK917743:JK917744 TG917743:TG917744 ADC917743:ADC917744 AMY917743:AMY917744 AWU917743:AWU917744 BGQ917743:BGQ917744 BQM917743:BQM917744 CAI917743:CAI917744 CKE917743:CKE917744 CUA917743:CUA917744 DDW917743:DDW917744 DNS917743:DNS917744 DXO917743:DXO917744 EHK917743:EHK917744 ERG917743:ERG917744 FBC917743:FBC917744 FKY917743:FKY917744 FUU917743:FUU917744 GEQ917743:GEQ917744 GOM917743:GOM917744 GYI917743:GYI917744 HIE917743:HIE917744 HSA917743:HSA917744 IBW917743:IBW917744 ILS917743:ILS917744 IVO917743:IVO917744 JFK917743:JFK917744 JPG917743:JPG917744 JZC917743:JZC917744 KIY917743:KIY917744 KSU917743:KSU917744 LCQ917743:LCQ917744 LMM917743:LMM917744 LWI917743:LWI917744 MGE917743:MGE917744 MQA917743:MQA917744 MZW917743:MZW917744 NJS917743:NJS917744 NTO917743:NTO917744 ODK917743:ODK917744 ONG917743:ONG917744 OXC917743:OXC917744 PGY917743:PGY917744 PQU917743:PQU917744 QAQ917743:QAQ917744 QKM917743:QKM917744 QUI917743:QUI917744 REE917743:REE917744 ROA917743:ROA917744 RXW917743:RXW917744 SHS917743:SHS917744 SRO917743:SRO917744 TBK917743:TBK917744 TLG917743:TLG917744 TVC917743:TVC917744 UEY917743:UEY917744 UOU917743:UOU917744 UYQ917743:UYQ917744 VIM917743:VIM917744 VSI917743:VSI917744 WCE917743:WCE917744 WMA917743:WMA917744 WVW917743:WVW917744 O983279:O983280 JK983279:JK983280 TG983279:TG983280 ADC983279:ADC983280 AMY983279:AMY983280 AWU983279:AWU983280 BGQ983279:BGQ983280 BQM983279:BQM983280 CAI983279:CAI983280 CKE983279:CKE983280 CUA983279:CUA983280 DDW983279:DDW983280 DNS983279:DNS983280 DXO983279:DXO983280 EHK983279:EHK983280 ERG983279:ERG983280 FBC983279:FBC983280 FKY983279:FKY983280 FUU983279:FUU983280 GEQ983279:GEQ983280 GOM983279:GOM983280 GYI983279:GYI983280 HIE983279:HIE983280 HSA983279:HSA983280 IBW983279:IBW983280 ILS983279:ILS983280 IVO983279:IVO983280 JFK983279:JFK983280 JPG983279:JPG983280 JZC983279:JZC983280 KIY983279:KIY983280 KSU983279:KSU983280 LCQ983279:LCQ983280 LMM983279:LMM983280 LWI983279:LWI983280 MGE983279:MGE983280 MQA983279:MQA983280 MZW983279:MZW983280 NJS983279:NJS983280 NTO983279:NTO983280 ODK983279:ODK983280 ONG983279:ONG983280 OXC983279:OXC983280 PGY983279:PGY983280 PQU983279:PQU983280 QAQ983279:QAQ983280 QKM983279:QKM983280 QUI983279:QUI983280 REE983279:REE983280 ROA983279:ROA983280 RXW983279:RXW983280 SHS983279:SHS983280 SRO983279:SRO983280 TBK983279:TBK983280 TLG983279:TLG983280 TVC983279:TVC983280 UEY983279:UEY983280 UOU983279:UOU983280 UYQ983279:UYQ983280 VIM983279:VIM983280 VSI983279:VSI983280 WCE983279:WCE983280 WMA983279:WMA983280 WVW983279:WVW983280" xr:uid="{D550C47F-02EE-4388-9C38-BD5A092A0622}">
      <formula1>TrueFalse</formula1>
    </dataValidation>
  </dataValidation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47ECE-29C3-4934-A398-43ACBB902A1C}">
  <dimension ref="A1:AK225"/>
  <sheetViews>
    <sheetView tabSelected="1" topLeftCell="I91" workbookViewId="0">
      <selection activeCell="Q108" sqref="Q108:Q116"/>
    </sheetView>
  </sheetViews>
  <sheetFormatPr defaultColWidth="9.08984375" defaultRowHeight="10" outlineLevelRow="1" x14ac:dyDescent="0.2"/>
  <cols>
    <col min="1" max="1" width="26.6328125" style="4" bestFit="1" customWidth="1"/>
    <col min="2" max="2" width="40" style="35" customWidth="1"/>
    <col min="3" max="4" width="9.08984375" style="4"/>
    <col min="5" max="16" width="9.08984375" style="53"/>
    <col min="17" max="242" width="9.08984375" style="4"/>
    <col min="243" max="243" width="26.6328125" style="4" bestFit="1" customWidth="1"/>
    <col min="244" max="498" width="9.08984375" style="4"/>
    <col min="499" max="499" width="26.6328125" style="4" bestFit="1" customWidth="1"/>
    <col min="500" max="754" width="9.08984375" style="4"/>
    <col min="755" max="755" width="26.6328125" style="4" bestFit="1" customWidth="1"/>
    <col min="756" max="1010" width="9.08984375" style="4"/>
    <col min="1011" max="1011" width="26.6328125" style="4" bestFit="1" customWidth="1"/>
    <col min="1012" max="1266" width="9.08984375" style="4"/>
    <col min="1267" max="1267" width="26.6328125" style="4" bestFit="1" customWidth="1"/>
    <col min="1268" max="1522" width="9.08984375" style="4"/>
    <col min="1523" max="1523" width="26.6328125" style="4" bestFit="1" customWidth="1"/>
    <col min="1524" max="1778" width="9.08984375" style="4"/>
    <col min="1779" max="1779" width="26.6328125" style="4" bestFit="1" customWidth="1"/>
    <col min="1780" max="2034" width="9.08984375" style="4"/>
    <col min="2035" max="2035" width="26.6328125" style="4" bestFit="1" customWidth="1"/>
    <col min="2036" max="2290" width="9.08984375" style="4"/>
    <col min="2291" max="2291" width="26.6328125" style="4" bestFit="1" customWidth="1"/>
    <col min="2292" max="2546" width="9.08984375" style="4"/>
    <col min="2547" max="2547" width="26.6328125" style="4" bestFit="1" customWidth="1"/>
    <col min="2548" max="2802" width="9.08984375" style="4"/>
    <col min="2803" max="2803" width="26.6328125" style="4" bestFit="1" customWidth="1"/>
    <col min="2804" max="3058" width="9.08984375" style="4"/>
    <col min="3059" max="3059" width="26.6328125" style="4" bestFit="1" customWidth="1"/>
    <col min="3060" max="3314" width="9.08984375" style="4"/>
    <col min="3315" max="3315" width="26.6328125" style="4" bestFit="1" customWidth="1"/>
    <col min="3316" max="3570" width="9.08984375" style="4"/>
    <col min="3571" max="3571" width="26.6328125" style="4" bestFit="1" customWidth="1"/>
    <col min="3572" max="3826" width="9.08984375" style="4"/>
    <col min="3827" max="3827" width="26.6328125" style="4" bestFit="1" customWidth="1"/>
    <col min="3828" max="4082" width="9.08984375" style="4"/>
    <col min="4083" max="4083" width="26.6328125" style="4" bestFit="1" customWidth="1"/>
    <col min="4084" max="4338" width="9.08984375" style="4"/>
    <col min="4339" max="4339" width="26.6328125" style="4" bestFit="1" customWidth="1"/>
    <col min="4340" max="4594" width="9.08984375" style="4"/>
    <col min="4595" max="4595" width="26.6328125" style="4" bestFit="1" customWidth="1"/>
    <col min="4596" max="4850" width="9.08984375" style="4"/>
    <col min="4851" max="4851" width="26.6328125" style="4" bestFit="1" customWidth="1"/>
    <col min="4852" max="5106" width="9.08984375" style="4"/>
    <col min="5107" max="5107" width="26.6328125" style="4" bestFit="1" customWidth="1"/>
    <col min="5108" max="5362" width="9.08984375" style="4"/>
    <col min="5363" max="5363" width="26.6328125" style="4" bestFit="1" customWidth="1"/>
    <col min="5364" max="5618" width="9.08984375" style="4"/>
    <col min="5619" max="5619" width="26.6328125" style="4" bestFit="1" customWidth="1"/>
    <col min="5620" max="5874" width="9.08984375" style="4"/>
    <col min="5875" max="5875" width="26.6328125" style="4" bestFit="1" customWidth="1"/>
    <col min="5876" max="6130" width="9.08984375" style="4"/>
    <col min="6131" max="6131" width="26.6328125" style="4" bestFit="1" customWidth="1"/>
    <col min="6132" max="6386" width="9.08984375" style="4"/>
    <col min="6387" max="6387" width="26.6328125" style="4" bestFit="1" customWidth="1"/>
    <col min="6388" max="6642" width="9.08984375" style="4"/>
    <col min="6643" max="6643" width="26.6328125" style="4" bestFit="1" customWidth="1"/>
    <col min="6644" max="6898" width="9.08984375" style="4"/>
    <col min="6899" max="6899" width="26.6328125" style="4" bestFit="1" customWidth="1"/>
    <col min="6900" max="7154" width="9.08984375" style="4"/>
    <col min="7155" max="7155" width="26.6328125" style="4" bestFit="1" customWidth="1"/>
    <col min="7156" max="7410" width="9.08984375" style="4"/>
    <col min="7411" max="7411" width="26.6328125" style="4" bestFit="1" customWidth="1"/>
    <col min="7412" max="7666" width="9.08984375" style="4"/>
    <col min="7667" max="7667" width="26.6328125" style="4" bestFit="1" customWidth="1"/>
    <col min="7668" max="7922" width="9.08984375" style="4"/>
    <col min="7923" max="7923" width="26.6328125" style="4" bestFit="1" customWidth="1"/>
    <col min="7924" max="8178" width="9.08984375" style="4"/>
    <col min="8179" max="8179" width="26.6328125" style="4" bestFit="1" customWidth="1"/>
    <col min="8180" max="8434" width="9.08984375" style="4"/>
    <col min="8435" max="8435" width="26.6328125" style="4" bestFit="1" customWidth="1"/>
    <col min="8436" max="8690" width="9.08984375" style="4"/>
    <col min="8691" max="8691" width="26.6328125" style="4" bestFit="1" customWidth="1"/>
    <col min="8692" max="8946" width="9.08984375" style="4"/>
    <col min="8947" max="8947" width="26.6328125" style="4" bestFit="1" customWidth="1"/>
    <col min="8948" max="9202" width="9.08984375" style="4"/>
    <col min="9203" max="9203" width="26.6328125" style="4" bestFit="1" customWidth="1"/>
    <col min="9204" max="9458" width="9.08984375" style="4"/>
    <col min="9459" max="9459" width="26.6328125" style="4" bestFit="1" customWidth="1"/>
    <col min="9460" max="9714" width="9.08984375" style="4"/>
    <col min="9715" max="9715" width="26.6328125" style="4" bestFit="1" customWidth="1"/>
    <col min="9716" max="9970" width="9.08984375" style="4"/>
    <col min="9971" max="9971" width="26.6328125" style="4" bestFit="1" customWidth="1"/>
    <col min="9972" max="10226" width="9.08984375" style="4"/>
    <col min="10227" max="10227" width="26.6328125" style="4" bestFit="1" customWidth="1"/>
    <col min="10228" max="10482" width="9.08984375" style="4"/>
    <col min="10483" max="10483" width="26.6328125" style="4" bestFit="1" customWidth="1"/>
    <col min="10484" max="10738" width="9.08984375" style="4"/>
    <col min="10739" max="10739" width="26.6328125" style="4" bestFit="1" customWidth="1"/>
    <col min="10740" max="10994" width="9.08984375" style="4"/>
    <col min="10995" max="10995" width="26.6328125" style="4" bestFit="1" customWidth="1"/>
    <col min="10996" max="11250" width="9.08984375" style="4"/>
    <col min="11251" max="11251" width="26.6328125" style="4" bestFit="1" customWidth="1"/>
    <col min="11252" max="11506" width="9.08984375" style="4"/>
    <col min="11507" max="11507" width="26.6328125" style="4" bestFit="1" customWidth="1"/>
    <col min="11508" max="11762" width="9.08984375" style="4"/>
    <col min="11763" max="11763" width="26.6328125" style="4" bestFit="1" customWidth="1"/>
    <col min="11764" max="12018" width="9.08984375" style="4"/>
    <col min="12019" max="12019" width="26.6328125" style="4" bestFit="1" customWidth="1"/>
    <col min="12020" max="12274" width="9.08984375" style="4"/>
    <col min="12275" max="12275" width="26.6328125" style="4" bestFit="1" customWidth="1"/>
    <col min="12276" max="12530" width="9.08984375" style="4"/>
    <col min="12531" max="12531" width="26.6328125" style="4" bestFit="1" customWidth="1"/>
    <col min="12532" max="12786" width="9.08984375" style="4"/>
    <col min="12787" max="12787" width="26.6328125" style="4" bestFit="1" customWidth="1"/>
    <col min="12788" max="13042" width="9.08984375" style="4"/>
    <col min="13043" max="13043" width="26.6328125" style="4" bestFit="1" customWidth="1"/>
    <col min="13044" max="13298" width="9.08984375" style="4"/>
    <col min="13299" max="13299" width="26.6328125" style="4" bestFit="1" customWidth="1"/>
    <col min="13300" max="13554" width="9.08984375" style="4"/>
    <col min="13555" max="13555" width="26.6328125" style="4" bestFit="1" customWidth="1"/>
    <col min="13556" max="13810" width="9.08984375" style="4"/>
    <col min="13811" max="13811" width="26.6328125" style="4" bestFit="1" customWidth="1"/>
    <col min="13812" max="14066" width="9.08984375" style="4"/>
    <col min="14067" max="14067" width="26.6328125" style="4" bestFit="1" customWidth="1"/>
    <col min="14068" max="14322" width="9.08984375" style="4"/>
    <col min="14323" max="14323" width="26.6328125" style="4" bestFit="1" customWidth="1"/>
    <col min="14324" max="14578" width="9.08984375" style="4"/>
    <col min="14579" max="14579" width="26.6328125" style="4" bestFit="1" customWidth="1"/>
    <col min="14580" max="14834" width="9.08984375" style="4"/>
    <col min="14835" max="14835" width="26.6328125" style="4" bestFit="1" customWidth="1"/>
    <col min="14836" max="15090" width="9.08984375" style="4"/>
    <col min="15091" max="15091" width="26.6328125" style="4" bestFit="1" customWidth="1"/>
    <col min="15092" max="15346" width="9.08984375" style="4"/>
    <col min="15347" max="15347" width="26.6328125" style="4" bestFit="1" customWidth="1"/>
    <col min="15348" max="15602" width="9.08984375" style="4"/>
    <col min="15603" max="15603" width="26.6328125" style="4" bestFit="1" customWidth="1"/>
    <col min="15604" max="15858" width="9.08984375" style="4"/>
    <col min="15859" max="15859" width="26.6328125" style="4" bestFit="1" customWidth="1"/>
    <col min="15860" max="16114" width="9.08984375" style="4"/>
    <col min="16115" max="16115" width="26.6328125" style="4" bestFit="1" customWidth="1"/>
    <col min="16116" max="16384" width="9.08984375" style="4"/>
  </cols>
  <sheetData>
    <row r="1" spans="1:37" s="1" customFormat="1" ht="15.5" x14ac:dyDescent="0.35">
      <c r="A1" s="1" t="s">
        <v>0</v>
      </c>
      <c r="B1" s="34"/>
      <c r="E1" s="46"/>
      <c r="F1" s="46"/>
      <c r="G1" s="47"/>
      <c r="H1" s="46"/>
      <c r="I1" s="46"/>
      <c r="J1" s="46"/>
      <c r="K1" s="46"/>
      <c r="L1" s="46"/>
      <c r="M1" s="46"/>
      <c r="N1" s="46"/>
      <c r="O1" s="46"/>
      <c r="P1" s="46"/>
    </row>
    <row r="2" spans="1:37" s="1" customFormat="1" ht="15.5" x14ac:dyDescent="0.35">
      <c r="E2" s="48" t="s">
        <v>1389</v>
      </c>
      <c r="F2" s="48" t="s">
        <v>1391</v>
      </c>
      <c r="G2" s="46"/>
      <c r="H2" s="48" t="s">
        <v>1393</v>
      </c>
      <c r="I2" s="46"/>
      <c r="J2" s="46"/>
      <c r="K2" s="46"/>
      <c r="L2" s="46"/>
      <c r="M2" s="46"/>
      <c r="N2" s="46"/>
      <c r="O2" s="46"/>
      <c r="P2" s="46"/>
    </row>
    <row r="3" spans="1:37" s="1" customFormat="1" ht="15.5" x14ac:dyDescent="0.35">
      <c r="A3"/>
      <c r="B3"/>
      <c r="C3"/>
      <c r="D3"/>
      <c r="E3" s="48" t="s">
        <v>1392</v>
      </c>
      <c r="F3" s="48"/>
      <c r="G3" s="48"/>
      <c r="H3" s="48"/>
      <c r="I3" s="46"/>
      <c r="J3" s="46"/>
      <c r="K3" s="46"/>
      <c r="L3" s="46"/>
      <c r="M3" s="46"/>
      <c r="N3" s="46"/>
      <c r="O3" s="46"/>
      <c r="P3" s="46"/>
      <c r="X3" s="1" t="s">
        <v>1394</v>
      </c>
      <c r="Y3" s="1" t="s">
        <v>1394</v>
      </c>
      <c r="Z3" s="1" t="s">
        <v>1394</v>
      </c>
      <c r="AA3" s="1" t="s">
        <v>1394</v>
      </c>
      <c r="AB3" s="1" t="s">
        <v>1394</v>
      </c>
      <c r="AC3" s="1" t="s">
        <v>1395</v>
      </c>
      <c r="AD3" s="1" t="s">
        <v>1395</v>
      </c>
      <c r="AE3" s="1" t="s">
        <v>1394</v>
      </c>
      <c r="AF3" s="1" t="s">
        <v>1395</v>
      </c>
      <c r="AG3" s="1" t="s">
        <v>1395</v>
      </c>
      <c r="AH3" s="1" t="s">
        <v>1394</v>
      </c>
      <c r="AI3" s="1" t="s">
        <v>1394</v>
      </c>
    </row>
    <row r="4" spans="1:37" s="9" customFormat="1" ht="13" outlineLevel="1" x14ac:dyDescent="0.3">
      <c r="A4" t="s">
        <v>1387</v>
      </c>
      <c r="B4" t="s">
        <v>14</v>
      </c>
      <c r="C4" t="s">
        <v>1390</v>
      </c>
      <c r="D4" t="s">
        <v>1388</v>
      </c>
      <c r="E4" s="49" t="s">
        <v>1396</v>
      </c>
      <c r="F4" s="50" t="s">
        <v>1397</v>
      </c>
      <c r="G4" s="50" t="s">
        <v>1398</v>
      </c>
      <c r="H4" s="50" t="s">
        <v>1399</v>
      </c>
      <c r="I4" s="49" t="s">
        <v>1400</v>
      </c>
      <c r="J4" s="49" t="s">
        <v>1401</v>
      </c>
      <c r="K4" s="49" t="s">
        <v>1402</v>
      </c>
      <c r="L4" s="49" t="s">
        <v>1403</v>
      </c>
      <c r="M4" s="49" t="s">
        <v>1418</v>
      </c>
      <c r="N4" s="49" t="s">
        <v>1404</v>
      </c>
      <c r="O4" s="50" t="s">
        <v>1417</v>
      </c>
      <c r="P4" s="50" t="s">
        <v>1405</v>
      </c>
      <c r="Q4" s="9" t="s">
        <v>1391</v>
      </c>
      <c r="R4" s="45" t="s">
        <v>1387</v>
      </c>
      <c r="S4" s="45" t="s">
        <v>14</v>
      </c>
      <c r="T4" s="45" t="s">
        <v>1388</v>
      </c>
      <c r="U4" s="45" t="s">
        <v>1389</v>
      </c>
      <c r="V4" s="45" t="s">
        <v>1390</v>
      </c>
      <c r="W4" s="45" t="s">
        <v>1393</v>
      </c>
      <c r="X4" s="45" t="s">
        <v>1336</v>
      </c>
      <c r="Y4" s="45" t="s">
        <v>1337</v>
      </c>
      <c r="Z4" s="45" t="s">
        <v>28</v>
      </c>
      <c r="AA4" s="45" t="s">
        <v>27</v>
      </c>
      <c r="AB4" s="45" t="s">
        <v>1335</v>
      </c>
      <c r="AC4" s="45" t="s">
        <v>1333</v>
      </c>
      <c r="AD4" s="45" t="s">
        <v>1334</v>
      </c>
      <c r="AE4" s="45" t="s">
        <v>31</v>
      </c>
      <c r="AF4" s="45" t="s">
        <v>32</v>
      </c>
      <c r="AG4" s="45" t="s">
        <v>33</v>
      </c>
      <c r="AH4" s="45" t="s">
        <v>1331</v>
      </c>
      <c r="AI4" s="45" t="s">
        <v>1332</v>
      </c>
      <c r="AJ4" s="9" t="s">
        <v>1364</v>
      </c>
      <c r="AK4" s="9" t="s">
        <v>1415</v>
      </c>
    </row>
    <row r="5" spans="1:37" outlineLevel="1" x14ac:dyDescent="0.2">
      <c r="A5" s="11" t="s">
        <v>36</v>
      </c>
      <c r="C5" s="12">
        <v>1</v>
      </c>
      <c r="D5" s="12">
        <v>10</v>
      </c>
      <c r="E5" s="51" t="s">
        <v>39</v>
      </c>
      <c r="F5" s="52" t="s">
        <v>40</v>
      </c>
      <c r="G5" s="52" t="s">
        <v>1320</v>
      </c>
      <c r="H5" s="51" t="s">
        <v>36</v>
      </c>
      <c r="I5" s="51" t="s">
        <v>9</v>
      </c>
      <c r="J5" s="51"/>
      <c r="K5" s="51"/>
      <c r="L5" s="51" t="s">
        <v>41</v>
      </c>
      <c r="M5" s="51">
        <v>10</v>
      </c>
      <c r="N5" s="51"/>
      <c r="O5" s="53" t="b">
        <v>0</v>
      </c>
      <c r="P5" s="53" t="b">
        <v>0</v>
      </c>
      <c r="Q5" s="4" t="s">
        <v>1501</v>
      </c>
      <c r="R5" s="4" t="str">
        <f>A$4&amp;": '"&amp;SUBSTITUTE(SUBSTITUTE(A5,CHAR(10),"\n"),"'","\'")&amp;"'"</f>
        <v>product_name: 'Acid'</v>
      </c>
      <c r="S5" s="4" t="str">
        <f>IF(B5="","",$B$4&amp;": '"&amp;SUBSTITUTE(SUBSTITUTE(B5,CHAR(10),"\n"),"'","\'")&amp;"'")</f>
        <v/>
      </c>
      <c r="T5" s="4" t="str">
        <f>D$4&amp;": "&amp;IF(ISNUMBER(D5),D5,-1)</f>
        <v>cost: 10</v>
      </c>
      <c r="U5" s="4" t="str">
        <f ca="1">"stock: "&amp;TRUNC(RAND()*20)</f>
        <v>stock: 17</v>
      </c>
      <c r="V5" s="4" t="str">
        <f>C$4&amp;": "&amp;IF(ISNUMBER(C5),C5,-1)</f>
        <v>weight: 1</v>
      </c>
      <c r="W5" s="4" t="str">
        <f>$W$4&amp;": 1"</f>
        <v>category_id: 1</v>
      </c>
      <c r="X5" s="4" t="str">
        <f>IF(E5="","",E$4&amp;": '"&amp;E5&amp;"'")</f>
        <v>weapon_type: 'Grenade'</v>
      </c>
      <c r="Y5" s="4" t="str">
        <f t="shared" ref="Y5:AE5" si="0">IF(F5="","",F$4&amp;": '"&amp;F5&amp;"'")</f>
        <v>ua_weapon_group: 'Alchemical'</v>
      </c>
      <c r="Z5" s="4" t="str">
        <f t="shared" si="0"/>
        <v>damage: 'd6'</v>
      </c>
      <c r="AA5" s="4" t="str">
        <f t="shared" si="0"/>
        <v>damage_type: 'Acid'</v>
      </c>
      <c r="AB5" s="4" t="str">
        <f t="shared" si="0"/>
        <v>special_damage: 'Special'</v>
      </c>
      <c r="AC5" s="4" t="str">
        <f>J$4&amp;": "&amp;IF(ISNUMBER(J5),J5,-1)</f>
        <v>critical_range: -1</v>
      </c>
      <c r="AD5" s="4" t="str">
        <f>K$4&amp;": "&amp;IF(ISNUMBER(K5),K5,-1)</f>
        <v>critical_multiplier: -1</v>
      </c>
      <c r="AE5" s="4" t="str">
        <f t="shared" si="0"/>
        <v>delivery: 'thrown'</v>
      </c>
      <c r="AF5" s="4" t="str">
        <f>M$4&amp;": "&amp;IF(ISNUMBER(M5),M5,-1)</f>
        <v>range increment: 10</v>
      </c>
      <c r="AG5" s="4" t="str">
        <f>N$4&amp;": "&amp;IF(ISNUMBER(N5),N5,-1)</f>
        <v>melee_penalty: -1</v>
      </c>
      <c r="AH5" s="4" t="str">
        <f>IF(O5="","",O$4&amp;": '"&amp;LOWER(O5)&amp;"'")</f>
        <v>is_finesse: 'false'</v>
      </c>
      <c r="AI5" s="4" t="str">
        <f>IF(P5="","",P$4&amp;": '"&amp;LOWER(P5)&amp;"'")</f>
        <v>has_reach: 'false'</v>
      </c>
      <c r="AJ5" s="4" t="s">
        <v>1364</v>
      </c>
      <c r="AK5" s="4" t="str">
        <f ca="1">"{"&amp;_xlfn.TEXTJOIN(", ",,R5:W5,"additional_information: JSON.stringify({"&amp;_xlfn.TEXTJOIN(", ",,X5:AI5)&amp;"})")&amp;"},"</f>
        <v>{product_name: 'Acid', cost: 10, stock: 17, weight: 1, category_id: 1, additional_information: JSON.stringify({weapon_type: 'Grenade', ua_weapon_group: 'Alchemical', damage: 'd6', damage_type: 'Acid', special_damage: 'Special', critical_range: -1, critical_multiplier: -1, delivery: 'thrown', range increment: 10, melee_penalty: -1, is_finesse: 'false', has_reach: 'false'})},</v>
      </c>
    </row>
    <row r="6" spans="1:37" outlineLevel="1" x14ac:dyDescent="0.2">
      <c r="A6" s="11" t="s">
        <v>42</v>
      </c>
      <c r="C6" s="12">
        <v>1</v>
      </c>
      <c r="D6" s="12"/>
      <c r="E6" s="51" t="s">
        <v>45</v>
      </c>
      <c r="F6" s="52"/>
      <c r="G6" s="52" t="s">
        <v>1321</v>
      </c>
      <c r="H6" s="51" t="s">
        <v>47</v>
      </c>
      <c r="I6" s="51"/>
      <c r="J6" s="51">
        <v>19</v>
      </c>
      <c r="K6" s="51">
        <v>2</v>
      </c>
      <c r="L6" s="51"/>
      <c r="M6" s="51"/>
      <c r="N6" s="51"/>
      <c r="O6" s="53" t="b">
        <v>0</v>
      </c>
      <c r="P6" s="53" t="b">
        <v>0</v>
      </c>
      <c r="R6" s="4" t="str">
        <f t="shared" ref="R6:R69" si="1">A$4&amp;": '"&amp;A6&amp;"'"</f>
        <v>product_name: 'Aiguchi'</v>
      </c>
      <c r="S6" s="4" t="str">
        <f t="shared" ref="S6:S69" si="2">IF(B6="","",$B$4&amp;": '"&amp;SUBSTITUTE(B6,CHAR(10),"\n")&amp;"'")</f>
        <v/>
      </c>
      <c r="T6" s="4" t="str">
        <f t="shared" ref="T6:T69" si="3">D$4&amp;": "&amp;IF(ISNUMBER(D6),D6,-1)</f>
        <v>cost: -1</v>
      </c>
      <c r="U6" s="4" t="str">
        <f t="shared" ref="U6:U69" ca="1" si="4">"stock: "&amp;TRUNC(RAND()*20)</f>
        <v>stock: 2</v>
      </c>
      <c r="V6" s="4" t="str">
        <f t="shared" ref="V6:V69" si="5">C$4&amp;": "&amp;IF(ISNUMBER(C6),C6,-1)</f>
        <v>weight: 1</v>
      </c>
      <c r="W6" s="4" t="str">
        <f t="shared" ref="W6:W69" si="6">$W$4&amp;": 1"</f>
        <v>category_id: 1</v>
      </c>
      <c r="X6" s="4" t="str">
        <f t="shared" ref="X6:X69" si="7">IF(E6="","",E$4&amp;": '"&amp;E6&amp;"'")</f>
        <v>weapon_type: 'Simple'</v>
      </c>
      <c r="Y6" s="4" t="str">
        <f t="shared" ref="Y6:Y69" si="8">IF(F6="","",F$4&amp;": '"&amp;F6&amp;"'")</f>
        <v/>
      </c>
      <c r="Z6" s="4" t="str">
        <f t="shared" ref="Z6:Z69" si="9">IF(G6="","",G$4&amp;": '"&amp;G6&amp;"'")</f>
        <v>damage: 'd4'</v>
      </c>
      <c r="AA6" s="4" t="str">
        <f t="shared" ref="AA6:AA69" si="10">IF(H6="","",H$4&amp;": '"&amp;H6&amp;"'")</f>
        <v>damage_type: 'Piercing'</v>
      </c>
      <c r="AB6" s="4" t="str">
        <f t="shared" ref="AB6:AB69" si="11">IF(I6="","",I$4&amp;": '"&amp;I6&amp;"'")</f>
        <v/>
      </c>
      <c r="AC6" s="4" t="str">
        <f t="shared" ref="AC6:AC69" si="12">J$4&amp;": "&amp;IF(ISNUMBER(J6),J6,-1)</f>
        <v>critical_range: 19</v>
      </c>
      <c r="AD6" s="4" t="str">
        <f t="shared" ref="AD6:AD69" si="13">K$4&amp;": "&amp;IF(ISNUMBER(K6),K6,-1)</f>
        <v>critical_multiplier: 2</v>
      </c>
      <c r="AE6" s="4" t="str">
        <f t="shared" ref="AE6:AE69" si="14">IF(L6="","",L$4&amp;": '"&amp;L6&amp;"'")</f>
        <v/>
      </c>
      <c r="AF6" s="4" t="str">
        <f t="shared" ref="AF6:AF69" si="15">M$4&amp;": "&amp;IF(ISNUMBER(M6),M6,-1)</f>
        <v>range increment: -1</v>
      </c>
      <c r="AG6" s="4" t="str">
        <f t="shared" ref="AG6:AG69" si="16">N$4&amp;": "&amp;IF(ISNUMBER(N6),N6,-1)</f>
        <v>melee_penalty: -1</v>
      </c>
      <c r="AH6" s="4" t="str">
        <f t="shared" ref="AH6:AH69" si="17">IF(O6="","",O$4&amp;": '"&amp;LOWER(O6)&amp;"'")</f>
        <v>is_finesse: 'false'</v>
      </c>
      <c r="AI6" s="4" t="str">
        <f t="shared" ref="AI6:AI69" si="18">IF(P6="","",P$4&amp;": '"&amp;LOWER(P6)&amp;"'")</f>
        <v>has_reach: 'false'</v>
      </c>
      <c r="AK6" s="4" t="str">
        <f t="shared" ref="AK6:AK69" ca="1" si="19">"{"&amp;_xlfn.TEXTJOIN(", ",,R6:W6,"additional_information: JSON.stringify({"&amp;_xlfn.TEXTJOIN(", ",,X6:AI6)&amp;"})")&amp;"},"</f>
        <v>{product_name: 'Aiguchi', cost: -1, stock: 2, weight: 1, category_id: 1, additional_information: JSON.stringify({weapon_type: 'Simple', damage: 'd4', damage_type: 'Piercing', critical_range: 19, critical_multiplier: 2, range increment: -1, melee_penalty: -1, is_finesse: 'false', has_reach: 'false'})},</v>
      </c>
    </row>
    <row r="7" spans="1:37" outlineLevel="1" x14ac:dyDescent="0.2">
      <c r="A7" s="11" t="s">
        <v>48</v>
      </c>
      <c r="C7" s="12">
        <v>1</v>
      </c>
      <c r="D7" s="12">
        <v>30</v>
      </c>
      <c r="E7" s="51" t="s">
        <v>39</v>
      </c>
      <c r="F7" s="52" t="s">
        <v>40</v>
      </c>
      <c r="G7" s="52" t="s">
        <v>1322</v>
      </c>
      <c r="H7" s="51" t="s">
        <v>50</v>
      </c>
      <c r="I7" s="51" t="s">
        <v>51</v>
      </c>
      <c r="J7" s="54"/>
      <c r="K7" s="54"/>
      <c r="L7" s="51" t="s">
        <v>41</v>
      </c>
      <c r="M7" s="51">
        <v>10</v>
      </c>
      <c r="N7" s="54"/>
      <c r="O7" s="53" t="b">
        <v>0</v>
      </c>
      <c r="P7" s="53" t="b">
        <v>0</v>
      </c>
      <c r="Q7" s="4" t="s">
        <v>1437</v>
      </c>
      <c r="R7" s="4" t="str">
        <f t="shared" si="1"/>
        <v>product_name: 'Alchemical Sleep Gas'</v>
      </c>
      <c r="S7" s="4" t="str">
        <f t="shared" si="2"/>
        <v/>
      </c>
      <c r="T7" s="4" t="str">
        <f t="shared" si="3"/>
        <v>cost: 30</v>
      </c>
      <c r="U7" s="4" t="str">
        <f t="shared" ca="1" si="4"/>
        <v>stock: 4</v>
      </c>
      <c r="V7" s="4" t="str">
        <f t="shared" si="5"/>
        <v>weight: 1</v>
      </c>
      <c r="W7" s="4" t="str">
        <f t="shared" si="6"/>
        <v>category_id: 1</v>
      </c>
      <c r="X7" s="4" t="str">
        <f t="shared" si="7"/>
        <v>weapon_type: 'Grenade'</v>
      </c>
      <c r="Y7" s="4" t="str">
        <f t="shared" si="8"/>
        <v>ua_weapon_group: 'Alchemical'</v>
      </c>
      <c r="Z7" s="4" t="str">
        <f t="shared" si="9"/>
        <v>damage: 'd'</v>
      </c>
      <c r="AA7" s="4" t="str">
        <f t="shared" si="10"/>
        <v>damage_type: 'Sleep'</v>
      </c>
      <c r="AB7" s="4" t="str">
        <f t="shared" si="11"/>
        <v>special_damage: 'Fortitude DC (15)'</v>
      </c>
      <c r="AC7" s="4" t="str">
        <f t="shared" si="12"/>
        <v>critical_range: -1</v>
      </c>
      <c r="AD7" s="4" t="str">
        <f t="shared" si="13"/>
        <v>critical_multiplier: -1</v>
      </c>
      <c r="AE7" s="4" t="str">
        <f t="shared" si="14"/>
        <v>delivery: 'thrown'</v>
      </c>
      <c r="AF7" s="4" t="str">
        <f t="shared" si="15"/>
        <v>range increment: 10</v>
      </c>
      <c r="AG7" s="4" t="str">
        <f t="shared" si="16"/>
        <v>melee_penalty: -1</v>
      </c>
      <c r="AH7" s="4" t="str">
        <f t="shared" si="17"/>
        <v>is_finesse: 'false'</v>
      </c>
      <c r="AI7" s="4" t="str">
        <f t="shared" si="18"/>
        <v>has_reach: 'false'</v>
      </c>
      <c r="AK7" s="4" t="str">
        <f t="shared" ca="1" si="19"/>
        <v>{product_name: 'Alchemical Sleep Gas', cost: 30, stock: 4, weight: 1, category_id: 1, additional_information: JSON.stringify({weapon_type: 'Grenade', ua_weapon_group: 'Alchemical', damage: 'd', damage_type: 'Sleep', special_damage: 'Fortitude DC (15)', critical_range: -1, critical_multiplier: -1, delivery: 'thrown', range increment: 10, melee_penalty: -1, is_finesse: 'false', has_reach: 'false'})},</v>
      </c>
    </row>
    <row r="8" spans="1:37" outlineLevel="1" x14ac:dyDescent="0.2">
      <c r="A8" s="11" t="s">
        <v>52</v>
      </c>
      <c r="C8" s="12">
        <v>1</v>
      </c>
      <c r="D8" s="12">
        <v>20</v>
      </c>
      <c r="E8" s="51" t="s">
        <v>39</v>
      </c>
      <c r="F8" s="52" t="s">
        <v>40</v>
      </c>
      <c r="G8" s="52" t="s">
        <v>1320</v>
      </c>
      <c r="H8" s="51" t="s">
        <v>53</v>
      </c>
      <c r="I8" s="51" t="s">
        <v>9</v>
      </c>
      <c r="J8" s="51"/>
      <c r="K8" s="51"/>
      <c r="L8" s="51" t="s">
        <v>41</v>
      </c>
      <c r="M8" s="51">
        <v>10</v>
      </c>
      <c r="N8" s="51"/>
      <c r="O8" s="53" t="b">
        <v>0</v>
      </c>
      <c r="P8" s="53" t="b">
        <v>0</v>
      </c>
      <c r="Q8" s="4" t="s">
        <v>1501</v>
      </c>
      <c r="R8" s="4" t="str">
        <f t="shared" si="1"/>
        <v>product_name: 'Alchemist's Fire'</v>
      </c>
      <c r="S8" s="4" t="str">
        <f t="shared" si="2"/>
        <v/>
      </c>
      <c r="T8" s="4" t="str">
        <f t="shared" si="3"/>
        <v>cost: 20</v>
      </c>
      <c r="U8" s="4" t="str">
        <f t="shared" ca="1" si="4"/>
        <v>stock: 0</v>
      </c>
      <c r="V8" s="4" t="str">
        <f t="shared" si="5"/>
        <v>weight: 1</v>
      </c>
      <c r="W8" s="4" t="str">
        <f t="shared" si="6"/>
        <v>category_id: 1</v>
      </c>
      <c r="X8" s="4" t="str">
        <f t="shared" si="7"/>
        <v>weapon_type: 'Grenade'</v>
      </c>
      <c r="Y8" s="4" t="str">
        <f t="shared" si="8"/>
        <v>ua_weapon_group: 'Alchemical'</v>
      </c>
      <c r="Z8" s="4" t="str">
        <f t="shared" si="9"/>
        <v>damage: 'd6'</v>
      </c>
      <c r="AA8" s="4" t="str">
        <f t="shared" si="10"/>
        <v>damage_type: 'Fire'</v>
      </c>
      <c r="AB8" s="4" t="str">
        <f t="shared" si="11"/>
        <v>special_damage: 'Special'</v>
      </c>
      <c r="AC8" s="4" t="str">
        <f t="shared" si="12"/>
        <v>critical_range: -1</v>
      </c>
      <c r="AD8" s="4" t="str">
        <f t="shared" si="13"/>
        <v>critical_multiplier: -1</v>
      </c>
      <c r="AE8" s="4" t="str">
        <f t="shared" si="14"/>
        <v>delivery: 'thrown'</v>
      </c>
      <c r="AF8" s="4" t="str">
        <f t="shared" si="15"/>
        <v>range increment: 10</v>
      </c>
      <c r="AG8" s="4" t="str">
        <f t="shared" si="16"/>
        <v>melee_penalty: -1</v>
      </c>
      <c r="AH8" s="4" t="str">
        <f t="shared" si="17"/>
        <v>is_finesse: 'false'</v>
      </c>
      <c r="AI8" s="4" t="str">
        <f t="shared" si="18"/>
        <v>has_reach: 'false'</v>
      </c>
      <c r="AK8" s="4" t="str">
        <f t="shared" ca="1" si="19"/>
        <v>{product_name: 'Alchemist's Fire', cost: 20, stock: 0, weight: 1, category_id: 1, additional_information: JSON.stringify({weapon_type: 'Grenade', ua_weapon_group: 'Alchemical', damage: 'd6', damage_type: 'Fire', special_damage: 'Special', critical_range: -1, critical_multiplier: -1, delivery: 'thrown', range increment: 10, melee_penalty: -1, is_finesse: 'false', has_reach: 'false'})},</v>
      </c>
    </row>
    <row r="9" spans="1:37" ht="30" outlineLevel="1" x14ac:dyDescent="0.2">
      <c r="A9" s="11" t="s">
        <v>54</v>
      </c>
      <c r="B9" s="35" t="s">
        <v>55</v>
      </c>
      <c r="C9" s="12" t="s">
        <v>9</v>
      </c>
      <c r="D9" s="12" t="s">
        <v>9</v>
      </c>
      <c r="E9" s="51" t="s">
        <v>57</v>
      </c>
      <c r="F9" s="52" t="s">
        <v>58</v>
      </c>
      <c r="G9" s="52" t="s">
        <v>1320</v>
      </c>
      <c r="H9" s="51" t="s">
        <v>47</v>
      </c>
      <c r="I9" s="51"/>
      <c r="J9" s="51">
        <v>20</v>
      </c>
      <c r="K9" s="51">
        <v>2</v>
      </c>
      <c r="L9" s="51"/>
      <c r="M9" s="51"/>
      <c r="N9" s="51"/>
      <c r="O9" s="53" t="b">
        <v>0</v>
      </c>
      <c r="P9" s="53" t="b">
        <v>0</v>
      </c>
      <c r="Q9" s="4" t="s">
        <v>1500</v>
      </c>
      <c r="R9" s="4" t="str">
        <f t="shared" si="1"/>
        <v>product_name: 'Armor, Spiked'</v>
      </c>
      <c r="S9" s="4" t="str">
        <f t="shared" si="2"/>
        <v>description: 'You can outfit your armor with spikes, which can deal damage in a grapple or as a separate attack. See Armor for details.'</v>
      </c>
      <c r="T9" s="4" t="str">
        <f t="shared" si="3"/>
        <v>cost: -1</v>
      </c>
      <c r="U9" s="4" t="str">
        <f t="shared" ca="1" si="4"/>
        <v>stock: 6</v>
      </c>
      <c r="V9" s="4" t="str">
        <f t="shared" si="5"/>
        <v>weight: -1</v>
      </c>
      <c r="W9" s="4" t="str">
        <f t="shared" si="6"/>
        <v>category_id: 1</v>
      </c>
      <c r="X9" s="4" t="str">
        <f t="shared" si="7"/>
        <v>weapon_type: 'Martial'</v>
      </c>
      <c r="Y9" s="4" t="str">
        <f t="shared" si="8"/>
        <v>ua_weapon_group: 'Armor'</v>
      </c>
      <c r="Z9" s="4" t="str">
        <f t="shared" si="9"/>
        <v>damage: 'd6'</v>
      </c>
      <c r="AA9" s="4" t="str">
        <f t="shared" si="10"/>
        <v>damage_type: 'Piercing'</v>
      </c>
      <c r="AB9" s="4" t="str">
        <f t="shared" si="11"/>
        <v/>
      </c>
      <c r="AC9" s="4" t="str">
        <f t="shared" si="12"/>
        <v>critical_range: 20</v>
      </c>
      <c r="AD9" s="4" t="str">
        <f t="shared" si="13"/>
        <v>critical_multiplier: 2</v>
      </c>
      <c r="AE9" s="4" t="str">
        <f t="shared" si="14"/>
        <v/>
      </c>
      <c r="AF9" s="4" t="str">
        <f t="shared" si="15"/>
        <v>range increment: -1</v>
      </c>
      <c r="AG9" s="4" t="str">
        <f t="shared" si="16"/>
        <v>melee_penalty: -1</v>
      </c>
      <c r="AH9" s="4" t="str">
        <f t="shared" si="17"/>
        <v>is_finesse: 'false'</v>
      </c>
      <c r="AI9" s="4" t="str">
        <f t="shared" si="18"/>
        <v>has_reach: 'false'</v>
      </c>
      <c r="AK9" s="4" t="str">
        <f t="shared" ca="1" si="19"/>
        <v>{product_name: 'Armor, Spiked', description: 'You can outfit your armor with spikes, which can deal damage in a grapple or as a separate attack. See Armor for details.', cost: -1, stock: 6, weight: -1, category_id: 1, additional_information: JSON.stringify({weapon_type: 'Martial', ua_weapon_group: 'Armor', damage: 'd6', damage_type: 'Piercing', critical_range: 20, critical_multiplier: 2, range increment: -1, melee_penalty: -1, is_finesse: 'false', has_reach: 'false'})},</v>
      </c>
    </row>
    <row r="10" spans="1:37" ht="60" outlineLevel="1" x14ac:dyDescent="0.2">
      <c r="A10" s="11" t="s">
        <v>59</v>
      </c>
      <c r="B10" s="35" t="s">
        <v>60</v>
      </c>
      <c r="C10" s="12">
        <v>1</v>
      </c>
      <c r="D10" s="12">
        <v>0.05</v>
      </c>
      <c r="E10" s="51" t="s">
        <v>45</v>
      </c>
      <c r="F10" s="52" t="s">
        <v>61</v>
      </c>
      <c r="G10" s="52" t="s">
        <v>1321</v>
      </c>
      <c r="H10" s="51" t="s">
        <v>47</v>
      </c>
      <c r="I10" s="51"/>
      <c r="J10" s="51">
        <v>19</v>
      </c>
      <c r="K10" s="51">
        <v>2</v>
      </c>
      <c r="L10" s="51"/>
      <c r="M10" s="51"/>
      <c r="N10" s="51">
        <v>-4</v>
      </c>
      <c r="O10" s="53" t="b">
        <v>1</v>
      </c>
      <c r="P10" s="53" t="b">
        <v>0</v>
      </c>
      <c r="Q10" s="4" t="s">
        <v>1502</v>
      </c>
      <c r="R10" s="4" t="str">
        <f t="shared" si="1"/>
        <v>product_name: 'Arrow'</v>
      </c>
      <c r="S10" s="4" t="str">
        <f t="shared" si="2"/>
        <v>description: 'An arrow used as a melee weapon is treated as a light improvised weapon (–4 penalty on attack rolls) and deals damage as a dagger of its size (critical multiplier x2). Arrows come in a leather quiver that holds 20 arrows. An arrow that hits its target is destroyed; one that misses has a 50% chance of being destroyed or lost.'</v>
      </c>
      <c r="T10" s="4" t="str">
        <f t="shared" si="3"/>
        <v>cost: 0.05</v>
      </c>
      <c r="U10" s="4" t="str">
        <f t="shared" ca="1" si="4"/>
        <v>stock: 5</v>
      </c>
      <c r="V10" s="4" t="str">
        <f t="shared" si="5"/>
        <v>weight: 1</v>
      </c>
      <c r="W10" s="4" t="str">
        <f t="shared" si="6"/>
        <v>category_id: 1</v>
      </c>
      <c r="X10" s="4" t="str">
        <f t="shared" si="7"/>
        <v>weapon_type: 'Simple'</v>
      </c>
      <c r="Y10" s="4" t="str">
        <f t="shared" si="8"/>
        <v>ua_weapon_group: 'Improvised'</v>
      </c>
      <c r="Z10" s="4" t="str">
        <f t="shared" si="9"/>
        <v>damage: 'd4'</v>
      </c>
      <c r="AA10" s="4" t="str">
        <f t="shared" si="10"/>
        <v>damage_type: 'Piercing'</v>
      </c>
      <c r="AB10" s="4" t="str">
        <f t="shared" si="11"/>
        <v/>
      </c>
      <c r="AC10" s="4" t="str">
        <f t="shared" si="12"/>
        <v>critical_range: 19</v>
      </c>
      <c r="AD10" s="4" t="str">
        <f t="shared" si="13"/>
        <v>critical_multiplier: 2</v>
      </c>
      <c r="AE10" s="4" t="str">
        <f t="shared" si="14"/>
        <v/>
      </c>
      <c r="AF10" s="4" t="str">
        <f t="shared" si="15"/>
        <v>range increment: -1</v>
      </c>
      <c r="AG10" s="4" t="str">
        <f t="shared" si="16"/>
        <v>melee_penalty: -4</v>
      </c>
      <c r="AH10" s="4" t="str">
        <f t="shared" si="17"/>
        <v>is_finesse: 'true'</v>
      </c>
      <c r="AI10" s="4" t="str">
        <f t="shared" si="18"/>
        <v>has_reach: 'false'</v>
      </c>
      <c r="AK10" s="4" t="str">
        <f t="shared" ca="1" si="19"/>
        <v>{product_name: 'Arrow', description: 'An arrow used as a melee weapon is treated as a light improvised weapon (–4 penalty on attack rolls) and deals damage as a dagger of its size (critical multiplier x2). Arrows come in a leather quiver that holds 20 arrows. An arrow that hits its target is destroyed; one that misses has a 50% chance of being destroyed or lost.', cost: 0.05, stock: 5, weight: 1, category_id: 1, additional_information: JSON.stringify({weapon_type: 'Simple', ua_weapon_group: 'Improvised', damage: 'd4', damage_type: 'Piercing', critical_range: 19, critical_multiplier: 2, range increment: -1, melee_penalty: -4, is_finesse: 'true', has_reach: 'false'})},</v>
      </c>
    </row>
    <row r="11" spans="1:37" outlineLevel="1" x14ac:dyDescent="0.2">
      <c r="A11" s="11" t="s">
        <v>62</v>
      </c>
      <c r="C11" s="12">
        <v>7</v>
      </c>
      <c r="D11" s="12">
        <v>10</v>
      </c>
      <c r="E11" s="51" t="s">
        <v>57</v>
      </c>
      <c r="F11" s="52" t="s">
        <v>63</v>
      </c>
      <c r="G11" s="52" t="s">
        <v>1323</v>
      </c>
      <c r="H11" s="51" t="s">
        <v>64</v>
      </c>
      <c r="I11" s="51"/>
      <c r="J11" s="51">
        <v>20</v>
      </c>
      <c r="K11" s="51">
        <v>3</v>
      </c>
      <c r="L11" s="51"/>
      <c r="M11" s="51"/>
      <c r="N11" s="51"/>
      <c r="O11" s="53" t="b">
        <v>0</v>
      </c>
      <c r="P11" s="53" t="b">
        <v>0</v>
      </c>
      <c r="Q11" s="4" t="s">
        <v>1503</v>
      </c>
      <c r="R11" s="4" t="str">
        <f t="shared" si="1"/>
        <v>product_name: 'Axe, Battle'</v>
      </c>
      <c r="S11" s="4" t="str">
        <f t="shared" si="2"/>
        <v/>
      </c>
      <c r="T11" s="4" t="str">
        <f t="shared" si="3"/>
        <v>cost: 10</v>
      </c>
      <c r="U11" s="4" t="str">
        <f t="shared" ca="1" si="4"/>
        <v>stock: 1</v>
      </c>
      <c r="V11" s="4" t="str">
        <f t="shared" si="5"/>
        <v>weight: 7</v>
      </c>
      <c r="W11" s="4" t="str">
        <f t="shared" si="6"/>
        <v>category_id: 1</v>
      </c>
      <c r="X11" s="4" t="str">
        <f t="shared" si="7"/>
        <v>weapon_type: 'Martial'</v>
      </c>
      <c r="Y11" s="4" t="str">
        <f t="shared" si="8"/>
        <v>ua_weapon_group: 'Axe'</v>
      </c>
      <c r="Z11" s="4" t="str">
        <f t="shared" si="9"/>
        <v>damage: 'd8'</v>
      </c>
      <c r="AA11" s="4" t="str">
        <f t="shared" si="10"/>
        <v>damage_type: 'Slashing'</v>
      </c>
      <c r="AB11" s="4" t="str">
        <f t="shared" si="11"/>
        <v/>
      </c>
      <c r="AC11" s="4" t="str">
        <f t="shared" si="12"/>
        <v>critical_range: 20</v>
      </c>
      <c r="AD11" s="4" t="str">
        <f t="shared" si="13"/>
        <v>critical_multiplier: 3</v>
      </c>
      <c r="AE11" s="4" t="str">
        <f t="shared" si="14"/>
        <v/>
      </c>
      <c r="AF11" s="4" t="str">
        <f t="shared" si="15"/>
        <v>range increment: -1</v>
      </c>
      <c r="AG11" s="4" t="str">
        <f t="shared" si="16"/>
        <v>melee_penalty: -1</v>
      </c>
      <c r="AH11" s="4" t="str">
        <f t="shared" si="17"/>
        <v>is_finesse: 'false'</v>
      </c>
      <c r="AI11" s="4" t="str">
        <f t="shared" si="18"/>
        <v>has_reach: 'false'</v>
      </c>
      <c r="AK11" s="4" t="str">
        <f t="shared" ca="1" si="19"/>
        <v>{product_name: 'Axe, Battle', cost: 10, stock: 1, weight: 7, category_id: 1, additional_information: JSON.stringify({weapon_type: 'Martial', ua_weapon_group: 'Axe', damage: 'd8', damage_type: 'Slashing', critical_range: 20, critical_multiplier: 3, range increment: -1, melee_penalty: -1, is_finesse: 'false', has_reach: 'false'})},</v>
      </c>
    </row>
    <row r="12" spans="1:37" outlineLevel="1" x14ac:dyDescent="0.2">
      <c r="A12" s="11" t="s">
        <v>65</v>
      </c>
      <c r="C12" s="12">
        <v>6</v>
      </c>
      <c r="D12" s="12"/>
      <c r="E12" s="51" t="s">
        <v>68</v>
      </c>
      <c r="F12" s="52" t="s">
        <v>69</v>
      </c>
      <c r="G12" s="52" t="s">
        <v>1320</v>
      </c>
      <c r="H12" s="51" t="s">
        <v>64</v>
      </c>
      <c r="I12" s="51"/>
      <c r="J12" s="51">
        <v>20</v>
      </c>
      <c r="K12" s="51">
        <v>3</v>
      </c>
      <c r="L12" s="51"/>
      <c r="M12" s="51"/>
      <c r="N12" s="51"/>
      <c r="O12" s="53" t="b">
        <v>0</v>
      </c>
      <c r="P12" s="53" t="b">
        <v>0</v>
      </c>
      <c r="Q12" s="4" t="s">
        <v>1503</v>
      </c>
      <c r="R12" s="4" t="str">
        <f t="shared" si="1"/>
        <v>product_name: 'Axe, Dwarven Buckler'</v>
      </c>
      <c r="S12" s="4" t="str">
        <f t="shared" si="2"/>
        <v/>
      </c>
      <c r="T12" s="4" t="str">
        <f t="shared" si="3"/>
        <v>cost: -1</v>
      </c>
      <c r="U12" s="4" t="str">
        <f t="shared" ca="1" si="4"/>
        <v>stock: 1</v>
      </c>
      <c r="V12" s="4" t="str">
        <f t="shared" si="5"/>
        <v>weight: 6</v>
      </c>
      <c r="W12" s="4" t="str">
        <f t="shared" si="6"/>
        <v>category_id: 1</v>
      </c>
      <c r="X12" s="4" t="str">
        <f t="shared" si="7"/>
        <v>weapon_type: 'Exotic'</v>
      </c>
      <c r="Y12" s="4" t="str">
        <f t="shared" si="8"/>
        <v>ua_weapon_group: 'Shield'</v>
      </c>
      <c r="Z12" s="4" t="str">
        <f t="shared" si="9"/>
        <v>damage: 'd6'</v>
      </c>
      <c r="AA12" s="4" t="str">
        <f t="shared" si="10"/>
        <v>damage_type: 'Slashing'</v>
      </c>
      <c r="AB12" s="4" t="str">
        <f t="shared" si="11"/>
        <v/>
      </c>
      <c r="AC12" s="4" t="str">
        <f t="shared" si="12"/>
        <v>critical_range: 20</v>
      </c>
      <c r="AD12" s="4" t="str">
        <f t="shared" si="13"/>
        <v>critical_multiplier: 3</v>
      </c>
      <c r="AE12" s="4" t="str">
        <f t="shared" si="14"/>
        <v/>
      </c>
      <c r="AF12" s="4" t="str">
        <f t="shared" si="15"/>
        <v>range increment: -1</v>
      </c>
      <c r="AG12" s="4" t="str">
        <f t="shared" si="16"/>
        <v>melee_penalty: -1</v>
      </c>
      <c r="AH12" s="4" t="str">
        <f t="shared" si="17"/>
        <v>is_finesse: 'false'</v>
      </c>
      <c r="AI12" s="4" t="str">
        <f t="shared" si="18"/>
        <v>has_reach: 'false'</v>
      </c>
      <c r="AK12" s="4" t="str">
        <f t="shared" ca="1" si="19"/>
        <v>{product_name: 'Axe, Dwarven Buckler', cost: -1, stock: 1, weight: 6, category_id: 1, additional_information: JSON.stringify({weapon_type: 'Exotic', ua_weapon_group: 'Shield', damage: 'd6', damage_type: 'Slashing', critical_range: 20, critical_multiplier: 3, range increment: -1, melee_penalty: -1, is_finesse: 'false', has_reach: 'false'})},</v>
      </c>
    </row>
    <row r="13" spans="1:37" ht="60" outlineLevel="1" x14ac:dyDescent="0.2">
      <c r="A13" s="11" t="s">
        <v>71</v>
      </c>
      <c r="B13" s="35" t="s">
        <v>72</v>
      </c>
      <c r="C13" s="12">
        <v>15</v>
      </c>
      <c r="D13" s="12">
        <v>30</v>
      </c>
      <c r="E13" s="51" t="s">
        <v>68</v>
      </c>
      <c r="F13" s="52" t="s">
        <v>63</v>
      </c>
      <c r="G13" s="52" t="s">
        <v>1324</v>
      </c>
      <c r="H13" s="51" t="s">
        <v>64</v>
      </c>
      <c r="I13" s="51"/>
      <c r="J13" s="51">
        <v>20</v>
      </c>
      <c r="K13" s="51">
        <v>3</v>
      </c>
      <c r="L13" s="51"/>
      <c r="M13" s="51"/>
      <c r="N13" s="51"/>
      <c r="O13" s="53" t="b">
        <v>0</v>
      </c>
      <c r="P13" s="53" t="b">
        <v>0</v>
      </c>
      <c r="Q13" s="4" t="s">
        <v>1503</v>
      </c>
      <c r="R13" s="4" t="str">
        <f t="shared" si="1"/>
        <v>product_name: 'Axe, Dwarven War'</v>
      </c>
      <c r="S13" s="4" t="str">
        <f t="shared" si="2"/>
        <v>description: 'A dwarven waraxe is too large to use in one hand without special training; thus, it is an exotic weapon. A Medium character can use a dwarven waraxe two-handed as a martial weapon, or a Large creature can use it one-handed in the same way. A dwarf treats a dwarven waraxe as a martial weapon even when using it in one hand.'</v>
      </c>
      <c r="T13" s="4" t="str">
        <f t="shared" si="3"/>
        <v>cost: 30</v>
      </c>
      <c r="U13" s="4" t="str">
        <f t="shared" ca="1" si="4"/>
        <v>stock: 7</v>
      </c>
      <c r="V13" s="4" t="str">
        <f t="shared" si="5"/>
        <v>weight: 15</v>
      </c>
      <c r="W13" s="4" t="str">
        <f t="shared" si="6"/>
        <v>category_id: 1</v>
      </c>
      <c r="X13" s="4" t="str">
        <f t="shared" si="7"/>
        <v>weapon_type: 'Exotic'</v>
      </c>
      <c r="Y13" s="4" t="str">
        <f t="shared" si="8"/>
        <v>ua_weapon_group: 'Axe'</v>
      </c>
      <c r="Z13" s="4" t="str">
        <f t="shared" si="9"/>
        <v>damage: 'd10'</v>
      </c>
      <c r="AA13" s="4" t="str">
        <f t="shared" si="10"/>
        <v>damage_type: 'Slashing'</v>
      </c>
      <c r="AB13" s="4" t="str">
        <f t="shared" si="11"/>
        <v/>
      </c>
      <c r="AC13" s="4" t="str">
        <f t="shared" si="12"/>
        <v>critical_range: 20</v>
      </c>
      <c r="AD13" s="4" t="str">
        <f t="shared" si="13"/>
        <v>critical_multiplier: 3</v>
      </c>
      <c r="AE13" s="4" t="str">
        <f t="shared" si="14"/>
        <v/>
      </c>
      <c r="AF13" s="4" t="str">
        <f t="shared" si="15"/>
        <v>range increment: -1</v>
      </c>
      <c r="AG13" s="4" t="str">
        <f t="shared" si="16"/>
        <v>melee_penalty: -1</v>
      </c>
      <c r="AH13" s="4" t="str">
        <f t="shared" si="17"/>
        <v>is_finesse: 'false'</v>
      </c>
      <c r="AI13" s="4" t="str">
        <f t="shared" si="18"/>
        <v>has_reach: 'false'</v>
      </c>
      <c r="AK13" s="4" t="str">
        <f t="shared" ca="1" si="19"/>
        <v>{product_name: 'Axe, Dwarven War', description: 'A dwarven waraxe is too large to use in one hand without special training; thus, it is an exotic weapon. A Medium character can use a dwarven waraxe two-handed as a martial weapon, or a Large creature can use it one-handed in the same way. A dwarf treats a dwarven waraxe as a martial weapon even when using it in one hand.', cost: 30, stock: 7, weight: 15, category_id: 1, additional_information: JSON.stringify({weapon_type: 'Exotic', ua_weapon_group: 'Axe', damage: 'd10', damage_type: 'Slashing', critical_range: 20, critical_multiplier: 3, range increment: -1, melee_penalty: -1, is_finesse: 'false', has_reach: 'false'})},</v>
      </c>
    </row>
    <row r="14" spans="1:37" outlineLevel="1" x14ac:dyDescent="0.2">
      <c r="A14" s="11" t="s">
        <v>73</v>
      </c>
      <c r="C14" s="12">
        <v>20</v>
      </c>
      <c r="D14" s="12">
        <v>20</v>
      </c>
      <c r="E14" s="51" t="s">
        <v>57</v>
      </c>
      <c r="F14" s="52" t="s">
        <v>63</v>
      </c>
      <c r="G14" s="52" t="s">
        <v>1325</v>
      </c>
      <c r="H14" s="51" t="s">
        <v>64</v>
      </c>
      <c r="I14" s="51"/>
      <c r="J14" s="51">
        <v>20</v>
      </c>
      <c r="K14" s="51">
        <v>3</v>
      </c>
      <c r="L14" s="51"/>
      <c r="M14" s="51"/>
      <c r="N14" s="51"/>
      <c r="O14" s="53" t="b">
        <v>0</v>
      </c>
      <c r="P14" s="53" t="b">
        <v>0</v>
      </c>
      <c r="Q14" s="4" t="s">
        <v>1503</v>
      </c>
      <c r="R14" s="4" t="str">
        <f t="shared" si="1"/>
        <v>product_name: 'Axe, Great'</v>
      </c>
      <c r="S14" s="4" t="str">
        <f t="shared" si="2"/>
        <v/>
      </c>
      <c r="T14" s="4" t="str">
        <f t="shared" si="3"/>
        <v>cost: 20</v>
      </c>
      <c r="U14" s="4" t="str">
        <f t="shared" ca="1" si="4"/>
        <v>stock: 3</v>
      </c>
      <c r="V14" s="4" t="str">
        <f t="shared" si="5"/>
        <v>weight: 20</v>
      </c>
      <c r="W14" s="4" t="str">
        <f t="shared" si="6"/>
        <v>category_id: 1</v>
      </c>
      <c r="X14" s="4" t="str">
        <f t="shared" si="7"/>
        <v>weapon_type: 'Martial'</v>
      </c>
      <c r="Y14" s="4" t="str">
        <f t="shared" si="8"/>
        <v>ua_weapon_group: 'Axe'</v>
      </c>
      <c r="Z14" s="4" t="str">
        <f t="shared" si="9"/>
        <v>damage: 'd12'</v>
      </c>
      <c r="AA14" s="4" t="str">
        <f t="shared" si="10"/>
        <v>damage_type: 'Slashing'</v>
      </c>
      <c r="AB14" s="4" t="str">
        <f t="shared" si="11"/>
        <v/>
      </c>
      <c r="AC14" s="4" t="str">
        <f t="shared" si="12"/>
        <v>critical_range: 20</v>
      </c>
      <c r="AD14" s="4" t="str">
        <f t="shared" si="13"/>
        <v>critical_multiplier: 3</v>
      </c>
      <c r="AE14" s="4" t="str">
        <f t="shared" si="14"/>
        <v/>
      </c>
      <c r="AF14" s="4" t="str">
        <f t="shared" si="15"/>
        <v>range increment: -1</v>
      </c>
      <c r="AG14" s="4" t="str">
        <f t="shared" si="16"/>
        <v>melee_penalty: -1</v>
      </c>
      <c r="AH14" s="4" t="str">
        <f t="shared" si="17"/>
        <v>is_finesse: 'false'</v>
      </c>
      <c r="AI14" s="4" t="str">
        <f t="shared" si="18"/>
        <v>has_reach: 'false'</v>
      </c>
      <c r="AK14" s="4" t="str">
        <f t="shared" ca="1" si="19"/>
        <v>{product_name: 'Axe, Great', cost: 20, stock: 3, weight: 20, category_id: 1, additional_information: JSON.stringify({weapon_type: 'Martial', ua_weapon_group: 'Axe', damage: 'd12', damage_type: 'Slashing', critical_range: 20, critical_multiplier: 3, range increment: -1, melee_penalty: -1, is_finesse: 'false', has_reach: 'false'})},</v>
      </c>
    </row>
    <row r="15" spans="1:37" outlineLevel="1" x14ac:dyDescent="0.2">
      <c r="A15" s="11" t="s">
        <v>74</v>
      </c>
      <c r="C15" s="12">
        <v>5</v>
      </c>
      <c r="D15" s="12">
        <v>6</v>
      </c>
      <c r="E15" s="51" t="s">
        <v>57</v>
      </c>
      <c r="F15" s="52" t="s">
        <v>63</v>
      </c>
      <c r="G15" s="52" t="s">
        <v>1320</v>
      </c>
      <c r="H15" s="51" t="s">
        <v>64</v>
      </c>
      <c r="I15" s="51"/>
      <c r="J15" s="51">
        <v>20</v>
      </c>
      <c r="K15" s="51">
        <v>3</v>
      </c>
      <c r="L15" s="51"/>
      <c r="M15" s="51"/>
      <c r="N15" s="51"/>
      <c r="O15" s="53" t="b">
        <v>0</v>
      </c>
      <c r="P15" s="53" t="b">
        <v>0</v>
      </c>
      <c r="Q15" s="4" t="s">
        <v>1503</v>
      </c>
      <c r="R15" s="4" t="str">
        <f t="shared" si="1"/>
        <v>product_name: 'Axe, Hand'</v>
      </c>
      <c r="S15" s="4" t="str">
        <f t="shared" si="2"/>
        <v/>
      </c>
      <c r="T15" s="4" t="str">
        <f t="shared" si="3"/>
        <v>cost: 6</v>
      </c>
      <c r="U15" s="4" t="str">
        <f t="shared" ca="1" si="4"/>
        <v>stock: 10</v>
      </c>
      <c r="V15" s="4" t="str">
        <f t="shared" si="5"/>
        <v>weight: 5</v>
      </c>
      <c r="W15" s="4" t="str">
        <f t="shared" si="6"/>
        <v>category_id: 1</v>
      </c>
      <c r="X15" s="4" t="str">
        <f t="shared" si="7"/>
        <v>weapon_type: 'Martial'</v>
      </c>
      <c r="Y15" s="4" t="str">
        <f t="shared" si="8"/>
        <v>ua_weapon_group: 'Axe'</v>
      </c>
      <c r="Z15" s="4" t="str">
        <f t="shared" si="9"/>
        <v>damage: 'd6'</v>
      </c>
      <c r="AA15" s="4" t="str">
        <f t="shared" si="10"/>
        <v>damage_type: 'Slashing'</v>
      </c>
      <c r="AB15" s="4" t="str">
        <f t="shared" si="11"/>
        <v/>
      </c>
      <c r="AC15" s="4" t="str">
        <f t="shared" si="12"/>
        <v>critical_range: 20</v>
      </c>
      <c r="AD15" s="4" t="str">
        <f t="shared" si="13"/>
        <v>critical_multiplier: 3</v>
      </c>
      <c r="AE15" s="4" t="str">
        <f t="shared" si="14"/>
        <v/>
      </c>
      <c r="AF15" s="4" t="str">
        <f t="shared" si="15"/>
        <v>range increment: -1</v>
      </c>
      <c r="AG15" s="4" t="str">
        <f t="shared" si="16"/>
        <v>melee_penalty: -1</v>
      </c>
      <c r="AH15" s="4" t="str">
        <f t="shared" si="17"/>
        <v>is_finesse: 'false'</v>
      </c>
      <c r="AI15" s="4" t="str">
        <f t="shared" si="18"/>
        <v>has_reach: 'false'</v>
      </c>
      <c r="AK15" s="4" t="str">
        <f t="shared" ca="1" si="19"/>
        <v>{product_name: 'Axe, Hand', cost: 6, stock: 10, weight: 5, category_id: 1, additional_information: JSON.stringify({weapon_type: 'Martial', ua_weapon_group: 'Axe', damage: 'd6', damage_type: 'Slashing', critical_range: 20, critical_multiplier: 3, range increment: -1, melee_penalty: -1, is_finesse: 'false', has_reach: 'false'})},</v>
      </c>
    </row>
    <row r="16" spans="1:37" ht="90" outlineLevel="1" x14ac:dyDescent="0.2">
      <c r="A16" s="11" t="s">
        <v>75</v>
      </c>
      <c r="B16" s="35" t="s">
        <v>76</v>
      </c>
      <c r="C16" s="12">
        <v>25</v>
      </c>
      <c r="D16" s="12">
        <v>60</v>
      </c>
      <c r="E16" s="51" t="s">
        <v>68</v>
      </c>
      <c r="F16" s="52" t="s">
        <v>63</v>
      </c>
      <c r="G16" s="52" t="s">
        <v>1323</v>
      </c>
      <c r="H16" s="51" t="s">
        <v>64</v>
      </c>
      <c r="I16" s="51"/>
      <c r="J16" s="51">
        <v>20</v>
      </c>
      <c r="K16" s="51">
        <v>3</v>
      </c>
      <c r="L16" s="51"/>
      <c r="M16" s="51"/>
      <c r="N16" s="51"/>
      <c r="O16" s="53" t="b">
        <v>0</v>
      </c>
      <c r="P16" s="53" t="b">
        <v>0</v>
      </c>
      <c r="Q16" s="4" t="s">
        <v>1503</v>
      </c>
      <c r="R16" s="4" t="str">
        <f t="shared" si="1"/>
        <v>product_name: 'Axe, Orc Double'</v>
      </c>
      <c r="S16" s="4" t="str">
        <f t="shared" si="2"/>
        <v>description: 'An orc double axe is a double weapon. You can fight with it as if fighting with two weapons, but if you do, you incur all the normal attack penalties associated with fighting with two weapons, just as if you were using a one-handed weapon and a light weapon.\nA creature wielding an orc double axe in one hand can’t use it as a double weapon—only one end of the weapon can be used in any given round.\n'</v>
      </c>
      <c r="T16" s="4" t="str">
        <f t="shared" si="3"/>
        <v>cost: 60</v>
      </c>
      <c r="U16" s="4" t="str">
        <f t="shared" ca="1" si="4"/>
        <v>stock: 14</v>
      </c>
      <c r="V16" s="4" t="str">
        <f t="shared" si="5"/>
        <v>weight: 25</v>
      </c>
      <c r="W16" s="4" t="str">
        <f t="shared" si="6"/>
        <v>category_id: 1</v>
      </c>
      <c r="X16" s="4" t="str">
        <f t="shared" si="7"/>
        <v>weapon_type: 'Exotic'</v>
      </c>
      <c r="Y16" s="4" t="str">
        <f t="shared" si="8"/>
        <v>ua_weapon_group: 'Axe'</v>
      </c>
      <c r="Z16" s="4" t="str">
        <f t="shared" si="9"/>
        <v>damage: 'd8'</v>
      </c>
      <c r="AA16" s="4" t="str">
        <f t="shared" si="10"/>
        <v>damage_type: 'Slashing'</v>
      </c>
      <c r="AB16" s="4" t="str">
        <f t="shared" si="11"/>
        <v/>
      </c>
      <c r="AC16" s="4" t="str">
        <f t="shared" si="12"/>
        <v>critical_range: 20</v>
      </c>
      <c r="AD16" s="4" t="str">
        <f t="shared" si="13"/>
        <v>critical_multiplier: 3</v>
      </c>
      <c r="AE16" s="4" t="str">
        <f t="shared" si="14"/>
        <v/>
      </c>
      <c r="AF16" s="4" t="str">
        <f t="shared" si="15"/>
        <v>range increment: -1</v>
      </c>
      <c r="AG16" s="4" t="str">
        <f t="shared" si="16"/>
        <v>melee_penalty: -1</v>
      </c>
      <c r="AH16" s="4" t="str">
        <f t="shared" si="17"/>
        <v>is_finesse: 'false'</v>
      </c>
      <c r="AI16" s="4" t="str">
        <f t="shared" si="18"/>
        <v>has_reach: 'false'</v>
      </c>
      <c r="AK16" s="4" t="str">
        <f t="shared" ca="1" si="19"/>
        <v>{product_name: 'Axe, Orc Double', description: 'An orc double axe is a double weapon. You can fight with it as if fighting with two weapons, but if you do, you incur all the normal attack penalties associated with fighting with two weapons, just as if you were using a one-handed weapon and a light weapon.\nA creature wielding an orc double axe in one hand can’t use it as a double weapon—only one end of the weapon can be used in any given round.\n', cost: 60, stock: 14, weight: 25, category_id: 1, additional_information: JSON.stringify({weapon_type: 'Exotic', ua_weapon_group: 'Axe', damage: 'd8', damage_type: 'Slashing', critical_range: 20, critical_multiplier: 3, range increment: -1, melee_penalty: -1, is_finesse: 'false', has_reach: 'false'})},</v>
      </c>
    </row>
    <row r="17" spans="1:37" outlineLevel="1" x14ac:dyDescent="0.2">
      <c r="A17" s="11" t="s">
        <v>78</v>
      </c>
      <c r="C17" s="12">
        <v>4</v>
      </c>
      <c r="D17" s="12">
        <v>8</v>
      </c>
      <c r="E17" s="51" t="s">
        <v>57</v>
      </c>
      <c r="F17" s="52" t="s">
        <v>63</v>
      </c>
      <c r="G17" s="52" t="s">
        <v>1320</v>
      </c>
      <c r="H17" s="51" t="s">
        <v>64</v>
      </c>
      <c r="I17" s="51"/>
      <c r="J17" s="51">
        <v>20</v>
      </c>
      <c r="K17" s="51">
        <v>2</v>
      </c>
      <c r="L17" s="51" t="s">
        <v>41</v>
      </c>
      <c r="M17" s="51">
        <v>10</v>
      </c>
      <c r="N17" s="51"/>
      <c r="O17" s="53" t="b">
        <v>0</v>
      </c>
      <c r="P17" s="53" t="b">
        <v>0</v>
      </c>
      <c r="Q17" s="4" t="s">
        <v>1503</v>
      </c>
      <c r="R17" s="4" t="str">
        <f t="shared" si="1"/>
        <v>product_name: 'Axe, Throwing'</v>
      </c>
      <c r="S17" s="4" t="str">
        <f t="shared" si="2"/>
        <v/>
      </c>
      <c r="T17" s="4" t="str">
        <f t="shared" si="3"/>
        <v>cost: 8</v>
      </c>
      <c r="U17" s="4" t="str">
        <f t="shared" ca="1" si="4"/>
        <v>stock: 3</v>
      </c>
      <c r="V17" s="4" t="str">
        <f t="shared" si="5"/>
        <v>weight: 4</v>
      </c>
      <c r="W17" s="4" t="str">
        <f t="shared" si="6"/>
        <v>category_id: 1</v>
      </c>
      <c r="X17" s="4" t="str">
        <f t="shared" si="7"/>
        <v>weapon_type: 'Martial'</v>
      </c>
      <c r="Y17" s="4" t="str">
        <f t="shared" si="8"/>
        <v>ua_weapon_group: 'Axe'</v>
      </c>
      <c r="Z17" s="4" t="str">
        <f t="shared" si="9"/>
        <v>damage: 'd6'</v>
      </c>
      <c r="AA17" s="4" t="str">
        <f t="shared" si="10"/>
        <v>damage_type: 'Slashing'</v>
      </c>
      <c r="AB17" s="4" t="str">
        <f t="shared" si="11"/>
        <v/>
      </c>
      <c r="AC17" s="4" t="str">
        <f t="shared" si="12"/>
        <v>critical_range: 20</v>
      </c>
      <c r="AD17" s="4" t="str">
        <f t="shared" si="13"/>
        <v>critical_multiplier: 2</v>
      </c>
      <c r="AE17" s="4" t="str">
        <f t="shared" si="14"/>
        <v>delivery: 'thrown'</v>
      </c>
      <c r="AF17" s="4" t="str">
        <f t="shared" si="15"/>
        <v>range increment: 10</v>
      </c>
      <c r="AG17" s="4" t="str">
        <f t="shared" si="16"/>
        <v>melee_penalty: -1</v>
      </c>
      <c r="AH17" s="4" t="str">
        <f t="shared" si="17"/>
        <v>is_finesse: 'false'</v>
      </c>
      <c r="AI17" s="4" t="str">
        <f t="shared" si="18"/>
        <v>has_reach: 'false'</v>
      </c>
      <c r="AK17" s="4" t="str">
        <f t="shared" ca="1" si="19"/>
        <v>{product_name: 'Axe, Throwing', cost: 8, stock: 3, weight: 4, category_id: 1, additional_information: JSON.stringify({weapon_type: 'Martial', ua_weapon_group: 'Axe', damage: 'd6', damage_type: 'Slashing', critical_range: 20, critical_multiplier: 2, delivery: 'thrown', range increment: 10, melee_penalty: -1, is_finesse: 'false', has_reach: 'false'})},</v>
      </c>
    </row>
    <row r="18" spans="1:37" outlineLevel="1" x14ac:dyDescent="0.2">
      <c r="A18" s="11" t="s">
        <v>79</v>
      </c>
      <c r="C18" s="12">
        <v>5</v>
      </c>
      <c r="D18" s="12"/>
      <c r="E18" s="51" t="s">
        <v>68</v>
      </c>
      <c r="F18" s="52"/>
      <c r="G18" s="52" t="s">
        <v>1320</v>
      </c>
      <c r="H18" s="51" t="s">
        <v>47</v>
      </c>
      <c r="I18" s="51"/>
      <c r="J18" s="51">
        <v>20</v>
      </c>
      <c r="K18" s="51">
        <v>4</v>
      </c>
      <c r="L18" s="51"/>
      <c r="M18" s="51"/>
      <c r="N18" s="51"/>
      <c r="O18" s="53" t="b">
        <v>0</v>
      </c>
      <c r="P18" s="53" t="b">
        <v>0</v>
      </c>
      <c r="Q18" s="4" t="s">
        <v>1503</v>
      </c>
      <c r="R18" s="4" t="str">
        <f t="shared" si="1"/>
        <v>product_name: 'Battlepick, Gnome'</v>
      </c>
      <c r="S18" s="4" t="str">
        <f t="shared" si="2"/>
        <v/>
      </c>
      <c r="T18" s="4" t="str">
        <f t="shared" si="3"/>
        <v>cost: -1</v>
      </c>
      <c r="U18" s="4" t="str">
        <f t="shared" ca="1" si="4"/>
        <v>stock: 1</v>
      </c>
      <c r="V18" s="4" t="str">
        <f t="shared" si="5"/>
        <v>weight: 5</v>
      </c>
      <c r="W18" s="4" t="str">
        <f t="shared" si="6"/>
        <v>category_id: 1</v>
      </c>
      <c r="X18" s="4" t="str">
        <f t="shared" si="7"/>
        <v>weapon_type: 'Exotic'</v>
      </c>
      <c r="Y18" s="4" t="str">
        <f t="shared" si="8"/>
        <v/>
      </c>
      <c r="Z18" s="4" t="str">
        <f t="shared" si="9"/>
        <v>damage: 'd6'</v>
      </c>
      <c r="AA18" s="4" t="str">
        <f t="shared" si="10"/>
        <v>damage_type: 'Piercing'</v>
      </c>
      <c r="AB18" s="4" t="str">
        <f t="shared" si="11"/>
        <v/>
      </c>
      <c r="AC18" s="4" t="str">
        <f t="shared" si="12"/>
        <v>critical_range: 20</v>
      </c>
      <c r="AD18" s="4" t="str">
        <f t="shared" si="13"/>
        <v>critical_multiplier: 4</v>
      </c>
      <c r="AE18" s="4" t="str">
        <f t="shared" si="14"/>
        <v/>
      </c>
      <c r="AF18" s="4" t="str">
        <f t="shared" si="15"/>
        <v>range increment: -1</v>
      </c>
      <c r="AG18" s="4" t="str">
        <f t="shared" si="16"/>
        <v>melee_penalty: -1</v>
      </c>
      <c r="AH18" s="4" t="str">
        <f t="shared" si="17"/>
        <v>is_finesse: 'false'</v>
      </c>
      <c r="AI18" s="4" t="str">
        <f t="shared" si="18"/>
        <v>has_reach: 'false'</v>
      </c>
      <c r="AK18" s="4" t="str">
        <f t="shared" ca="1" si="19"/>
        <v>{product_name: 'Battlepick, Gnome', cost: -1, stock: 1, weight: 5, category_id: 1, additional_information: JSON.stringify({weapon_type: 'Exotic', damage: 'd6', damage_type: 'Piercing', critical_range: 20, critical_multiplier: 4, range increment: -1, melee_penalty: -1, is_finesse: 'false', has_reach: 'false'})},</v>
      </c>
    </row>
    <row r="19" spans="1:37" outlineLevel="1" x14ac:dyDescent="0.2">
      <c r="A19" s="11" t="s">
        <v>82</v>
      </c>
      <c r="C19" s="12"/>
      <c r="D19" s="12"/>
      <c r="E19" s="51" t="s">
        <v>84</v>
      </c>
      <c r="F19" s="52" t="s">
        <v>84</v>
      </c>
      <c r="G19" s="52" t="s">
        <v>1326</v>
      </c>
      <c r="H19" s="51" t="s">
        <v>85</v>
      </c>
      <c r="I19" s="51"/>
      <c r="J19" s="51">
        <v>20</v>
      </c>
      <c r="K19" s="51">
        <v>2</v>
      </c>
      <c r="L19" s="51"/>
      <c r="M19" s="51"/>
      <c r="N19" s="51"/>
      <c r="O19" s="53" t="b">
        <v>0</v>
      </c>
      <c r="P19" s="53" t="b">
        <v>0</v>
      </c>
      <c r="Q19" s="4" t="s">
        <v>1499</v>
      </c>
      <c r="R19" s="4" t="str">
        <f t="shared" si="1"/>
        <v>product_name: 'Bite'</v>
      </c>
      <c r="S19" s="4" t="str">
        <f t="shared" si="2"/>
        <v/>
      </c>
      <c r="T19" s="4" t="str">
        <f t="shared" si="3"/>
        <v>cost: -1</v>
      </c>
      <c r="U19" s="4" t="str">
        <f t="shared" ca="1" si="4"/>
        <v>stock: 6</v>
      </c>
      <c r="V19" s="4" t="str">
        <f t="shared" si="5"/>
        <v>weight: -1</v>
      </c>
      <c r="W19" s="4" t="str">
        <f t="shared" si="6"/>
        <v>category_id: 1</v>
      </c>
      <c r="X19" s="4" t="str">
        <f t="shared" si="7"/>
        <v>weapon_type: 'Natural'</v>
      </c>
      <c r="Y19" s="4" t="str">
        <f t="shared" si="8"/>
        <v>ua_weapon_group: 'Natural'</v>
      </c>
      <c r="Z19" s="4" t="str">
        <f t="shared" si="9"/>
        <v>damage: 'd1'</v>
      </c>
      <c r="AA19" s="4" t="str">
        <f t="shared" si="10"/>
        <v>damage_type: 'Bludgeoning, Slashing, or Piercing'</v>
      </c>
      <c r="AB19" s="4" t="str">
        <f t="shared" si="11"/>
        <v/>
      </c>
      <c r="AC19" s="4" t="str">
        <f t="shared" si="12"/>
        <v>critical_range: 20</v>
      </c>
      <c r="AD19" s="4" t="str">
        <f t="shared" si="13"/>
        <v>critical_multiplier: 2</v>
      </c>
      <c r="AE19" s="4" t="str">
        <f t="shared" si="14"/>
        <v/>
      </c>
      <c r="AF19" s="4" t="str">
        <f t="shared" si="15"/>
        <v>range increment: -1</v>
      </c>
      <c r="AG19" s="4" t="str">
        <f t="shared" si="16"/>
        <v>melee_penalty: -1</v>
      </c>
      <c r="AH19" s="4" t="str">
        <f t="shared" si="17"/>
        <v>is_finesse: 'false'</v>
      </c>
      <c r="AI19" s="4" t="str">
        <f t="shared" si="18"/>
        <v>has_reach: 'false'</v>
      </c>
      <c r="AK19" s="4" t="str">
        <f t="shared" ca="1" si="19"/>
        <v>{product_name: 'Bite', cost: -1, stock: 6, weight: -1, category_id: 1, additional_information: JSON.stringify({weapon_type: 'Natural', ua_weapon_group: 'Natural', damage: 'd1', damage_type: 'Bludgeoning, Slashing, or Piercing', critical_range: 20, critical_multiplier: 2, range increment: -1, melee_penalty: -1, is_finesse: 'false', has_reach: 'false'})},</v>
      </c>
    </row>
    <row r="20" spans="1:37" outlineLevel="1" x14ac:dyDescent="0.2">
      <c r="A20" s="11" t="s">
        <v>86</v>
      </c>
      <c r="C20" s="12">
        <v>1</v>
      </c>
      <c r="D20" s="12">
        <v>15</v>
      </c>
      <c r="E20" s="51" t="s">
        <v>68</v>
      </c>
      <c r="F20" s="52" t="s">
        <v>87</v>
      </c>
      <c r="G20" s="52" t="s">
        <v>1321</v>
      </c>
      <c r="H20" s="51" t="s">
        <v>47</v>
      </c>
      <c r="I20" s="51"/>
      <c r="J20" s="51">
        <v>19</v>
      </c>
      <c r="K20" s="51">
        <v>2</v>
      </c>
      <c r="L20" s="51"/>
      <c r="M20" s="54"/>
      <c r="N20" s="51"/>
      <c r="O20" s="53" t="b">
        <v>0</v>
      </c>
      <c r="P20" s="53" t="b">
        <v>0</v>
      </c>
      <c r="Q20" s="4" t="s">
        <v>1499</v>
      </c>
      <c r="R20" s="4" t="str">
        <f t="shared" si="1"/>
        <v>product_name: 'Blade Boot'</v>
      </c>
      <c r="S20" s="4" t="str">
        <f t="shared" si="2"/>
        <v/>
      </c>
      <c r="T20" s="4" t="str">
        <f t="shared" si="3"/>
        <v>cost: 15</v>
      </c>
      <c r="U20" s="4" t="str">
        <f t="shared" ca="1" si="4"/>
        <v>stock: 1</v>
      </c>
      <c r="V20" s="4" t="str">
        <f t="shared" si="5"/>
        <v>weight: 1</v>
      </c>
      <c r="W20" s="4" t="str">
        <f t="shared" si="6"/>
        <v>category_id: 1</v>
      </c>
      <c r="X20" s="4" t="str">
        <f t="shared" si="7"/>
        <v>weapon_type: 'Exotic'</v>
      </c>
      <c r="Y20" s="4" t="str">
        <f t="shared" si="8"/>
        <v>ua_weapon_group: 'Dagger'</v>
      </c>
      <c r="Z20" s="4" t="str">
        <f t="shared" si="9"/>
        <v>damage: 'd4'</v>
      </c>
      <c r="AA20" s="4" t="str">
        <f t="shared" si="10"/>
        <v>damage_type: 'Piercing'</v>
      </c>
      <c r="AB20" s="4" t="str">
        <f t="shared" si="11"/>
        <v/>
      </c>
      <c r="AC20" s="4" t="str">
        <f t="shared" si="12"/>
        <v>critical_range: 19</v>
      </c>
      <c r="AD20" s="4" t="str">
        <f t="shared" si="13"/>
        <v>critical_multiplier: 2</v>
      </c>
      <c r="AE20" s="4" t="str">
        <f t="shared" si="14"/>
        <v/>
      </c>
      <c r="AF20" s="4" t="str">
        <f t="shared" si="15"/>
        <v>range increment: -1</v>
      </c>
      <c r="AG20" s="4" t="str">
        <f t="shared" si="16"/>
        <v>melee_penalty: -1</v>
      </c>
      <c r="AH20" s="4" t="str">
        <f t="shared" si="17"/>
        <v>is_finesse: 'false'</v>
      </c>
      <c r="AI20" s="4" t="str">
        <f t="shared" si="18"/>
        <v>has_reach: 'false'</v>
      </c>
      <c r="AK20" s="4" t="str">
        <f t="shared" ca="1" si="19"/>
        <v>{product_name: 'Blade Boot', cost: 15, stock: 1, weight: 1, category_id: 1, additional_information: JSON.stringify({weapon_type: 'Exotic', ua_weapon_group: 'Dagger', damage: 'd4', damage_type: 'Piercing', critical_range: 19, critical_multiplier: 2, range increment: -1, melee_penalty: -1, is_finesse: 'false', has_reach: 'false'})},</v>
      </c>
    </row>
    <row r="21" spans="1:37" outlineLevel="1" x14ac:dyDescent="0.2">
      <c r="A21" s="11" t="s">
        <v>88</v>
      </c>
      <c r="C21" s="12">
        <v>2</v>
      </c>
      <c r="D21" s="12">
        <v>1</v>
      </c>
      <c r="E21" s="51" t="s">
        <v>45</v>
      </c>
      <c r="F21" s="52" t="s">
        <v>90</v>
      </c>
      <c r="G21" s="52" t="s">
        <v>1326</v>
      </c>
      <c r="H21" s="51" t="s">
        <v>47</v>
      </c>
      <c r="I21" s="51"/>
      <c r="J21" s="51">
        <v>20</v>
      </c>
      <c r="K21" s="51">
        <v>2</v>
      </c>
      <c r="L21" s="51" t="s">
        <v>91</v>
      </c>
      <c r="M21" s="51">
        <v>10</v>
      </c>
      <c r="N21" s="51"/>
      <c r="O21" s="53" t="b">
        <v>0</v>
      </c>
      <c r="P21" s="53" t="b">
        <v>0</v>
      </c>
      <c r="Q21" s="4" t="s">
        <v>1500</v>
      </c>
      <c r="R21" s="4" t="str">
        <f t="shared" si="1"/>
        <v>product_name: 'Blowgun'</v>
      </c>
      <c r="S21" s="4" t="str">
        <f t="shared" si="2"/>
        <v/>
      </c>
      <c r="T21" s="4" t="str">
        <f t="shared" si="3"/>
        <v>cost: 1</v>
      </c>
      <c r="U21" s="4" t="str">
        <f t="shared" ca="1" si="4"/>
        <v>stock: 14</v>
      </c>
      <c r="V21" s="4" t="str">
        <f t="shared" si="5"/>
        <v>weight: 2</v>
      </c>
      <c r="W21" s="4" t="str">
        <f t="shared" si="6"/>
        <v>category_id: 1</v>
      </c>
      <c r="X21" s="4" t="str">
        <f t="shared" si="7"/>
        <v>weapon_type: 'Simple'</v>
      </c>
      <c r="Y21" s="4" t="str">
        <f t="shared" si="8"/>
        <v>ua_weapon_group: 'Other'</v>
      </c>
      <c r="Z21" s="4" t="str">
        <f t="shared" si="9"/>
        <v>damage: 'd1'</v>
      </c>
      <c r="AA21" s="4" t="str">
        <f t="shared" si="10"/>
        <v>damage_type: 'Piercing'</v>
      </c>
      <c r="AB21" s="4" t="str">
        <f t="shared" si="11"/>
        <v/>
      </c>
      <c r="AC21" s="4" t="str">
        <f t="shared" si="12"/>
        <v>critical_range: 20</v>
      </c>
      <c r="AD21" s="4" t="str">
        <f t="shared" si="13"/>
        <v>critical_multiplier: 2</v>
      </c>
      <c r="AE21" s="4" t="str">
        <f t="shared" si="14"/>
        <v>delivery: 'shot'</v>
      </c>
      <c r="AF21" s="4" t="str">
        <f t="shared" si="15"/>
        <v>range increment: 10</v>
      </c>
      <c r="AG21" s="4" t="str">
        <f t="shared" si="16"/>
        <v>melee_penalty: -1</v>
      </c>
      <c r="AH21" s="4" t="str">
        <f t="shared" si="17"/>
        <v>is_finesse: 'false'</v>
      </c>
      <c r="AI21" s="4" t="str">
        <f t="shared" si="18"/>
        <v>has_reach: 'false'</v>
      </c>
      <c r="AK21" s="4" t="str">
        <f t="shared" ca="1" si="19"/>
        <v>{product_name: 'Blowgun', cost: 1, stock: 14, weight: 2, category_id: 1, additional_information: JSON.stringify({weapon_type: 'Simple', ua_weapon_group: 'Other', damage: 'd1', damage_type: 'Piercing', critical_range: 20, critical_multiplier: 2, delivery: 'shot', range increment: 10, melee_penalty: -1, is_finesse: 'false', has_reach: 'false'})},</v>
      </c>
    </row>
    <row r="22" spans="1:37" outlineLevel="1" x14ac:dyDescent="0.2">
      <c r="A22" s="13" t="s">
        <v>92</v>
      </c>
      <c r="C22" s="12">
        <v>4</v>
      </c>
      <c r="D22" s="12">
        <v>10</v>
      </c>
      <c r="E22" s="51" t="s">
        <v>68</v>
      </c>
      <c r="F22" s="52" t="s">
        <v>90</v>
      </c>
      <c r="G22" s="52" t="s">
        <v>409</v>
      </c>
      <c r="H22" s="51" t="s">
        <v>47</v>
      </c>
      <c r="I22" s="51"/>
      <c r="J22" s="51">
        <v>20</v>
      </c>
      <c r="K22" s="51">
        <v>2</v>
      </c>
      <c r="L22" s="51" t="s">
        <v>91</v>
      </c>
      <c r="M22" s="51">
        <v>10</v>
      </c>
      <c r="N22" s="51"/>
      <c r="O22" s="53" t="b">
        <v>0</v>
      </c>
      <c r="P22" s="53" t="b">
        <v>0</v>
      </c>
      <c r="Q22" s="4" t="s">
        <v>1500</v>
      </c>
      <c r="R22" s="4" t="str">
        <f t="shared" si="1"/>
        <v>product_name: 'Blowgun, Greater'</v>
      </c>
      <c r="S22" s="4" t="str">
        <f t="shared" si="2"/>
        <v/>
      </c>
      <c r="T22" s="4" t="str">
        <f t="shared" si="3"/>
        <v>cost: 10</v>
      </c>
      <c r="U22" s="4" t="str">
        <f t="shared" ca="1" si="4"/>
        <v>stock: 16</v>
      </c>
      <c r="V22" s="4" t="str">
        <f t="shared" si="5"/>
        <v>weight: 4</v>
      </c>
      <c r="W22" s="4" t="str">
        <f t="shared" si="6"/>
        <v>category_id: 1</v>
      </c>
      <c r="X22" s="4" t="str">
        <f t="shared" si="7"/>
        <v>weapon_type: 'Exotic'</v>
      </c>
      <c r="Y22" s="4" t="str">
        <f t="shared" si="8"/>
        <v>ua_weapon_group: 'Other'</v>
      </c>
      <c r="Z22" s="4" t="str">
        <f t="shared" si="9"/>
        <v>damage: 'd3'</v>
      </c>
      <c r="AA22" s="4" t="str">
        <f t="shared" si="10"/>
        <v>damage_type: 'Piercing'</v>
      </c>
      <c r="AB22" s="4" t="str">
        <f t="shared" si="11"/>
        <v/>
      </c>
      <c r="AC22" s="4" t="str">
        <f t="shared" si="12"/>
        <v>critical_range: 20</v>
      </c>
      <c r="AD22" s="4" t="str">
        <f t="shared" si="13"/>
        <v>critical_multiplier: 2</v>
      </c>
      <c r="AE22" s="4" t="str">
        <f t="shared" si="14"/>
        <v>delivery: 'shot'</v>
      </c>
      <c r="AF22" s="4" t="str">
        <f t="shared" si="15"/>
        <v>range increment: 10</v>
      </c>
      <c r="AG22" s="4" t="str">
        <f t="shared" si="16"/>
        <v>melee_penalty: -1</v>
      </c>
      <c r="AH22" s="4" t="str">
        <f t="shared" si="17"/>
        <v>is_finesse: 'false'</v>
      </c>
      <c r="AI22" s="4" t="str">
        <f t="shared" si="18"/>
        <v>has_reach: 'false'</v>
      </c>
      <c r="AK22" s="4" t="str">
        <f t="shared" ca="1" si="19"/>
        <v>{product_name: 'Blowgun, Greater', cost: 10, stock: 16, weight: 4, category_id: 1, additional_information: JSON.stringify({weapon_type: 'Exotic', ua_weapon_group: 'Other', damage: 'd3', damage_type: 'Piercing', critical_range: 20, critical_multiplier: 2, delivery: 'shot', range increment: 10, melee_penalty: -1, is_finesse: 'false', has_reach: 'false'})},</v>
      </c>
    </row>
    <row r="23" spans="1:37" outlineLevel="1" x14ac:dyDescent="0.2">
      <c r="A23" s="11" t="s">
        <v>94</v>
      </c>
      <c r="C23" s="12">
        <v>4</v>
      </c>
      <c r="D23" s="12"/>
      <c r="E23" s="51" t="s">
        <v>45</v>
      </c>
      <c r="F23" s="52"/>
      <c r="G23" s="52" t="s">
        <v>1320</v>
      </c>
      <c r="H23" s="51" t="s">
        <v>95</v>
      </c>
      <c r="I23" s="51"/>
      <c r="J23" s="51">
        <v>20</v>
      </c>
      <c r="K23" s="51">
        <v>2</v>
      </c>
      <c r="L23" s="51"/>
      <c r="M23" s="51"/>
      <c r="N23" s="51"/>
      <c r="O23" s="53" t="b">
        <v>0</v>
      </c>
      <c r="P23" s="53" t="b">
        <v>0</v>
      </c>
      <c r="Q23" s="4" t="s">
        <v>1500</v>
      </c>
      <c r="R23" s="4" t="str">
        <f t="shared" si="1"/>
        <v>product_name: 'Bo'</v>
      </c>
      <c r="S23" s="4" t="str">
        <f t="shared" si="2"/>
        <v/>
      </c>
      <c r="T23" s="4" t="str">
        <f t="shared" si="3"/>
        <v>cost: -1</v>
      </c>
      <c r="U23" s="4" t="str">
        <f t="shared" ca="1" si="4"/>
        <v>stock: 5</v>
      </c>
      <c r="V23" s="4" t="str">
        <f t="shared" si="5"/>
        <v>weight: 4</v>
      </c>
      <c r="W23" s="4" t="str">
        <f t="shared" si="6"/>
        <v>category_id: 1</v>
      </c>
      <c r="X23" s="4" t="str">
        <f t="shared" si="7"/>
        <v>weapon_type: 'Simple'</v>
      </c>
      <c r="Y23" s="4" t="str">
        <f t="shared" si="8"/>
        <v/>
      </c>
      <c r="Z23" s="4" t="str">
        <f t="shared" si="9"/>
        <v>damage: 'd6'</v>
      </c>
      <c r="AA23" s="4" t="str">
        <f t="shared" si="10"/>
        <v>damage_type: 'Bludgeoning'</v>
      </c>
      <c r="AB23" s="4" t="str">
        <f t="shared" si="11"/>
        <v/>
      </c>
      <c r="AC23" s="4" t="str">
        <f t="shared" si="12"/>
        <v>critical_range: 20</v>
      </c>
      <c r="AD23" s="4" t="str">
        <f t="shared" si="13"/>
        <v>critical_multiplier: 2</v>
      </c>
      <c r="AE23" s="4" t="str">
        <f t="shared" si="14"/>
        <v/>
      </c>
      <c r="AF23" s="4" t="str">
        <f t="shared" si="15"/>
        <v>range increment: -1</v>
      </c>
      <c r="AG23" s="4" t="str">
        <f t="shared" si="16"/>
        <v>melee_penalty: -1</v>
      </c>
      <c r="AH23" s="4" t="str">
        <f t="shared" si="17"/>
        <v>is_finesse: 'false'</v>
      </c>
      <c r="AI23" s="4" t="str">
        <f t="shared" si="18"/>
        <v>has_reach: 'false'</v>
      </c>
      <c r="AK23" s="4" t="str">
        <f t="shared" ca="1" si="19"/>
        <v>{product_name: 'Bo', cost: -1, stock: 5, weight: 4, category_id: 1, additional_information: JSON.stringify({weapon_type: 'Simple', damage: 'd6', damage_type: 'Bludgeoning', critical_range: 20, critical_multiplier: 2, range increment: -1, melee_penalty: -1, is_finesse: 'false', has_reach: 'false'})},</v>
      </c>
    </row>
    <row r="24" spans="1:37" outlineLevel="1" x14ac:dyDescent="0.2">
      <c r="A24" s="11" t="s">
        <v>96</v>
      </c>
      <c r="C24" s="12">
        <v>3</v>
      </c>
      <c r="D24" s="12"/>
      <c r="E24" s="51" t="s">
        <v>68</v>
      </c>
      <c r="F24" s="52" t="s">
        <v>90</v>
      </c>
      <c r="G24" s="52" t="s">
        <v>1320</v>
      </c>
      <c r="H24" s="51" t="s">
        <v>95</v>
      </c>
      <c r="I24" s="51" t="s">
        <v>97</v>
      </c>
      <c r="J24" s="51">
        <v>20</v>
      </c>
      <c r="K24" s="51">
        <v>2</v>
      </c>
      <c r="L24" s="51" t="s">
        <v>41</v>
      </c>
      <c r="M24" s="51">
        <v>10</v>
      </c>
      <c r="N24" s="51"/>
      <c r="O24" s="53" t="b">
        <v>0</v>
      </c>
      <c r="P24" s="53" t="b">
        <v>0</v>
      </c>
      <c r="Q24" s="4" t="s">
        <v>1500</v>
      </c>
      <c r="R24" s="4" t="str">
        <f t="shared" si="1"/>
        <v>product_name: 'Bolas'</v>
      </c>
      <c r="S24" s="4" t="str">
        <f t="shared" si="2"/>
        <v/>
      </c>
      <c r="T24" s="4" t="str">
        <f t="shared" si="3"/>
        <v>cost: -1</v>
      </c>
      <c r="U24" s="4" t="str">
        <f t="shared" ca="1" si="4"/>
        <v>stock: 1</v>
      </c>
      <c r="V24" s="4" t="str">
        <f t="shared" si="5"/>
        <v>weight: 3</v>
      </c>
      <c r="W24" s="4" t="str">
        <f t="shared" si="6"/>
        <v>category_id: 1</v>
      </c>
      <c r="X24" s="4" t="str">
        <f t="shared" si="7"/>
        <v>weapon_type: 'Exotic'</v>
      </c>
      <c r="Y24" s="4" t="str">
        <f t="shared" si="8"/>
        <v>ua_weapon_group: 'Other'</v>
      </c>
      <c r="Z24" s="4" t="str">
        <f t="shared" si="9"/>
        <v>damage: 'd6'</v>
      </c>
      <c r="AA24" s="4" t="str">
        <f t="shared" si="10"/>
        <v>damage_type: 'Bludgeoning'</v>
      </c>
      <c r="AB24" s="4" t="str">
        <f t="shared" si="11"/>
        <v>special_damage: 'Subdual'</v>
      </c>
      <c r="AC24" s="4" t="str">
        <f t="shared" si="12"/>
        <v>critical_range: 20</v>
      </c>
      <c r="AD24" s="4" t="str">
        <f t="shared" si="13"/>
        <v>critical_multiplier: 2</v>
      </c>
      <c r="AE24" s="4" t="str">
        <f t="shared" si="14"/>
        <v>delivery: 'thrown'</v>
      </c>
      <c r="AF24" s="4" t="str">
        <f t="shared" si="15"/>
        <v>range increment: 10</v>
      </c>
      <c r="AG24" s="4" t="str">
        <f t="shared" si="16"/>
        <v>melee_penalty: -1</v>
      </c>
      <c r="AH24" s="4" t="str">
        <f t="shared" si="17"/>
        <v>is_finesse: 'false'</v>
      </c>
      <c r="AI24" s="4" t="str">
        <f t="shared" si="18"/>
        <v>has_reach: 'false'</v>
      </c>
      <c r="AK24" s="4" t="str">
        <f t="shared" ca="1" si="19"/>
        <v>{product_name: 'Bolas', cost: -1, stock: 1, weight: 3, category_id: 1, additional_information: JSON.stringify({weapon_type: 'Exotic', ua_weapon_group: 'Other', damage: 'd6', damage_type: 'Bludgeoning', special_damage: 'Subdual', critical_range: 20, critical_multiplier: 2, delivery: 'thrown', range increment: 10, melee_penalty: -1, is_finesse: 'false', has_reach: 'false'})},</v>
      </c>
    </row>
    <row r="25" spans="1:37" outlineLevel="1" x14ac:dyDescent="0.2">
      <c r="A25" s="11" t="s">
        <v>98</v>
      </c>
      <c r="C25" s="12">
        <v>4</v>
      </c>
      <c r="D25" s="12"/>
      <c r="E25" s="51" t="s">
        <v>68</v>
      </c>
      <c r="F25" s="52" t="s">
        <v>90</v>
      </c>
      <c r="G25" s="52" t="s">
        <v>1320</v>
      </c>
      <c r="H25" s="51" t="s">
        <v>47</v>
      </c>
      <c r="I25" s="51"/>
      <c r="J25" s="51">
        <v>20</v>
      </c>
      <c r="K25" s="51">
        <v>2</v>
      </c>
      <c r="L25" s="51" t="s">
        <v>41</v>
      </c>
      <c r="M25" s="51">
        <v>10</v>
      </c>
      <c r="N25" s="51"/>
      <c r="O25" s="53" t="b">
        <v>0</v>
      </c>
      <c r="P25" s="53" t="b">
        <v>0</v>
      </c>
      <c r="Q25" s="4" t="s">
        <v>1500</v>
      </c>
      <c r="R25" s="4" t="str">
        <f t="shared" si="1"/>
        <v>product_name: 'Bolas, Barbed'</v>
      </c>
      <c r="S25" s="4" t="str">
        <f t="shared" si="2"/>
        <v/>
      </c>
      <c r="T25" s="4" t="str">
        <f t="shared" si="3"/>
        <v>cost: -1</v>
      </c>
      <c r="U25" s="4" t="str">
        <f t="shared" ca="1" si="4"/>
        <v>stock: 14</v>
      </c>
      <c r="V25" s="4" t="str">
        <f t="shared" si="5"/>
        <v>weight: 4</v>
      </c>
      <c r="W25" s="4" t="str">
        <f t="shared" si="6"/>
        <v>category_id: 1</v>
      </c>
      <c r="X25" s="4" t="str">
        <f t="shared" si="7"/>
        <v>weapon_type: 'Exotic'</v>
      </c>
      <c r="Y25" s="4" t="str">
        <f t="shared" si="8"/>
        <v>ua_weapon_group: 'Other'</v>
      </c>
      <c r="Z25" s="4" t="str">
        <f t="shared" si="9"/>
        <v>damage: 'd6'</v>
      </c>
      <c r="AA25" s="4" t="str">
        <f t="shared" si="10"/>
        <v>damage_type: 'Piercing'</v>
      </c>
      <c r="AB25" s="4" t="str">
        <f t="shared" si="11"/>
        <v/>
      </c>
      <c r="AC25" s="4" t="str">
        <f t="shared" si="12"/>
        <v>critical_range: 20</v>
      </c>
      <c r="AD25" s="4" t="str">
        <f t="shared" si="13"/>
        <v>critical_multiplier: 2</v>
      </c>
      <c r="AE25" s="4" t="str">
        <f t="shared" si="14"/>
        <v>delivery: 'thrown'</v>
      </c>
      <c r="AF25" s="4" t="str">
        <f t="shared" si="15"/>
        <v>range increment: 10</v>
      </c>
      <c r="AG25" s="4" t="str">
        <f t="shared" si="16"/>
        <v>melee_penalty: -1</v>
      </c>
      <c r="AH25" s="4" t="str">
        <f t="shared" si="17"/>
        <v>is_finesse: 'false'</v>
      </c>
      <c r="AI25" s="4" t="str">
        <f t="shared" si="18"/>
        <v>has_reach: 'false'</v>
      </c>
      <c r="AK25" s="4" t="str">
        <f t="shared" ca="1" si="19"/>
        <v>{product_name: 'Bolas, Barbed', cost: -1, stock: 14, weight: 4, category_id: 1, additional_information: JSON.stringify({weapon_type: 'Exotic', ua_weapon_group: 'Other', damage: 'd6', damage_type: 'Piercing', critical_range: 20, critical_multiplier: 2, delivery: 'thrown', range increment: 10, melee_penalty: -1, is_finesse: 'false', has_reach: 'false'})},</v>
      </c>
    </row>
    <row r="26" spans="1:37" ht="30" outlineLevel="1" x14ac:dyDescent="0.2">
      <c r="A26" s="11" t="s">
        <v>99</v>
      </c>
      <c r="B26" s="35" t="s">
        <v>100</v>
      </c>
      <c r="C26" s="12">
        <v>2</v>
      </c>
      <c r="D26" s="12"/>
      <c r="E26" s="51" t="s">
        <v>68</v>
      </c>
      <c r="F26" s="52" t="s">
        <v>90</v>
      </c>
      <c r="G26" s="52" t="s">
        <v>1321</v>
      </c>
      <c r="H26" s="51" t="s">
        <v>95</v>
      </c>
      <c r="I26" s="51"/>
      <c r="J26" s="51">
        <v>20</v>
      </c>
      <c r="K26" s="51">
        <v>2</v>
      </c>
      <c r="L26" s="51" t="s">
        <v>41</v>
      </c>
      <c r="M26" s="51">
        <v>10</v>
      </c>
      <c r="N26" s="51"/>
      <c r="O26" s="53" t="b">
        <v>0</v>
      </c>
      <c r="P26" s="53" t="b">
        <v>0</v>
      </c>
      <c r="Q26" s="4" t="s">
        <v>1500</v>
      </c>
      <c r="R26" s="4" t="str">
        <f t="shared" si="1"/>
        <v>product_name: 'Bolas, Two-ball'</v>
      </c>
      <c r="S26" s="4" t="str">
        <f t="shared" si="2"/>
        <v>description: 'You can use this weapon to make a ranged trip attack against an opponent. You can’t be tripped during your own trip attempt when using a set of bolas.'</v>
      </c>
      <c r="T26" s="4" t="str">
        <f t="shared" si="3"/>
        <v>cost: -1</v>
      </c>
      <c r="U26" s="4" t="str">
        <f t="shared" ca="1" si="4"/>
        <v>stock: 5</v>
      </c>
      <c r="V26" s="4" t="str">
        <f t="shared" si="5"/>
        <v>weight: 2</v>
      </c>
      <c r="W26" s="4" t="str">
        <f t="shared" si="6"/>
        <v>category_id: 1</v>
      </c>
      <c r="X26" s="4" t="str">
        <f t="shared" si="7"/>
        <v>weapon_type: 'Exotic'</v>
      </c>
      <c r="Y26" s="4" t="str">
        <f t="shared" si="8"/>
        <v>ua_weapon_group: 'Other'</v>
      </c>
      <c r="Z26" s="4" t="str">
        <f t="shared" si="9"/>
        <v>damage: 'd4'</v>
      </c>
      <c r="AA26" s="4" t="str">
        <f t="shared" si="10"/>
        <v>damage_type: 'Bludgeoning'</v>
      </c>
      <c r="AB26" s="4" t="str">
        <f t="shared" si="11"/>
        <v/>
      </c>
      <c r="AC26" s="4" t="str">
        <f t="shared" si="12"/>
        <v>critical_range: 20</v>
      </c>
      <c r="AD26" s="4" t="str">
        <f t="shared" si="13"/>
        <v>critical_multiplier: 2</v>
      </c>
      <c r="AE26" s="4" t="str">
        <f t="shared" si="14"/>
        <v>delivery: 'thrown'</v>
      </c>
      <c r="AF26" s="4" t="str">
        <f t="shared" si="15"/>
        <v>range increment: 10</v>
      </c>
      <c r="AG26" s="4" t="str">
        <f t="shared" si="16"/>
        <v>melee_penalty: -1</v>
      </c>
      <c r="AH26" s="4" t="str">
        <f t="shared" si="17"/>
        <v>is_finesse: 'false'</v>
      </c>
      <c r="AI26" s="4" t="str">
        <f t="shared" si="18"/>
        <v>has_reach: 'false'</v>
      </c>
      <c r="AK26" s="4" t="str">
        <f t="shared" ca="1" si="19"/>
        <v>{product_name: 'Bolas, Two-ball', description: 'You can use this weapon to make a ranged trip attack against an opponent. You can’t be tripped during your own trip attempt when using a set of bolas.', cost: -1, stock: 5, weight: 2, category_id: 1, additional_information: JSON.stringify({weapon_type: 'Exotic', ua_weapon_group: 'Other', damage: 'd4', damage_type: 'Bludgeoning', critical_range: 20, critical_multiplier: 2, delivery: 'thrown', range increment: 10, melee_penalty: -1, is_finesse: 'false', has_reach: 'false'})},</v>
      </c>
    </row>
    <row r="27" spans="1:37" ht="60" outlineLevel="1" x14ac:dyDescent="0.2">
      <c r="A27" s="11" t="s">
        <v>101</v>
      </c>
      <c r="B27" s="35" t="s">
        <v>102</v>
      </c>
      <c r="C27" s="12">
        <v>1</v>
      </c>
      <c r="D27" s="12">
        <v>0.2</v>
      </c>
      <c r="E27" s="51" t="s">
        <v>45</v>
      </c>
      <c r="F27" s="52" t="s">
        <v>61</v>
      </c>
      <c r="G27" s="52" t="s">
        <v>1321</v>
      </c>
      <c r="H27" s="51" t="s">
        <v>47</v>
      </c>
      <c r="I27" s="51"/>
      <c r="J27" s="51">
        <v>19</v>
      </c>
      <c r="K27" s="51">
        <v>2</v>
      </c>
      <c r="L27" s="51"/>
      <c r="M27" s="51"/>
      <c r="N27" s="51">
        <v>-4</v>
      </c>
      <c r="O27" s="53" t="b">
        <v>1</v>
      </c>
      <c r="P27" s="53" t="b">
        <v>0</v>
      </c>
      <c r="Q27" s="4" t="s">
        <v>1500</v>
      </c>
      <c r="R27" s="4" t="str">
        <f t="shared" si="1"/>
        <v>product_name: 'Bolt, Normal'</v>
      </c>
      <c r="S27" s="4" t="str">
        <f t="shared" si="2"/>
        <v>description: 'A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v>
      </c>
      <c r="T27" s="4" t="str">
        <f t="shared" si="3"/>
        <v>cost: 0.2</v>
      </c>
      <c r="U27" s="4" t="str">
        <f t="shared" ca="1" si="4"/>
        <v>stock: 11</v>
      </c>
      <c r="V27" s="4" t="str">
        <f t="shared" si="5"/>
        <v>weight: 1</v>
      </c>
      <c r="W27" s="4" t="str">
        <f t="shared" si="6"/>
        <v>category_id: 1</v>
      </c>
      <c r="X27" s="4" t="str">
        <f t="shared" si="7"/>
        <v>weapon_type: 'Simple'</v>
      </c>
      <c r="Y27" s="4" t="str">
        <f t="shared" si="8"/>
        <v>ua_weapon_group: 'Improvised'</v>
      </c>
      <c r="Z27" s="4" t="str">
        <f t="shared" si="9"/>
        <v>damage: 'd4'</v>
      </c>
      <c r="AA27" s="4" t="str">
        <f t="shared" si="10"/>
        <v>damage_type: 'Piercing'</v>
      </c>
      <c r="AB27" s="4" t="str">
        <f t="shared" si="11"/>
        <v/>
      </c>
      <c r="AC27" s="4" t="str">
        <f t="shared" si="12"/>
        <v>critical_range: 19</v>
      </c>
      <c r="AD27" s="4" t="str">
        <f t="shared" si="13"/>
        <v>critical_multiplier: 2</v>
      </c>
      <c r="AE27" s="4" t="str">
        <f t="shared" si="14"/>
        <v/>
      </c>
      <c r="AF27" s="4" t="str">
        <f t="shared" si="15"/>
        <v>range increment: -1</v>
      </c>
      <c r="AG27" s="4" t="str">
        <f t="shared" si="16"/>
        <v>melee_penalty: -4</v>
      </c>
      <c r="AH27" s="4" t="str">
        <f t="shared" si="17"/>
        <v>is_finesse: 'true'</v>
      </c>
      <c r="AI27" s="4" t="str">
        <f t="shared" si="18"/>
        <v>has_reach: 'false'</v>
      </c>
      <c r="AK27" s="4" t="str">
        <f t="shared" ca="1" si="19"/>
        <v>{product_name: 'Bolt, Normal', description: 'A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 cost: 0.2, stock: 11, weight: 1, category_id: 1, additional_information: JSON.stringify({weapon_type: 'Simple', ua_weapon_group: 'Improvised', damage: 'd4', damage_type: 'Piercing', critical_range: 19, critical_multiplier: 2, range increment: -1, melee_penalty: -4, is_finesse: 'true', has_reach: 'false'})},</v>
      </c>
    </row>
    <row r="28" spans="1:37" ht="60" outlineLevel="1" x14ac:dyDescent="0.2">
      <c r="A28" s="11" t="s">
        <v>103</v>
      </c>
      <c r="B28" s="35" t="s">
        <v>102</v>
      </c>
      <c r="C28" s="12">
        <v>1</v>
      </c>
      <c r="D28" s="12">
        <v>0.1</v>
      </c>
      <c r="E28" s="51" t="s">
        <v>45</v>
      </c>
      <c r="F28" s="52" t="s">
        <v>61</v>
      </c>
      <c r="G28" s="52" t="s">
        <v>1321</v>
      </c>
      <c r="H28" s="51" t="s">
        <v>47</v>
      </c>
      <c r="I28" s="51"/>
      <c r="J28" s="51">
        <v>19</v>
      </c>
      <c r="K28" s="51">
        <v>2</v>
      </c>
      <c r="L28" s="51"/>
      <c r="M28" s="51"/>
      <c r="N28" s="51">
        <v>-4</v>
      </c>
      <c r="O28" s="53" t="b">
        <v>1</v>
      </c>
      <c r="P28" s="53" t="b">
        <v>0</v>
      </c>
      <c r="Q28" s="4" t="s">
        <v>1500</v>
      </c>
      <c r="R28" s="4" t="str">
        <f t="shared" si="1"/>
        <v>product_name: 'Bolt, Repeating'</v>
      </c>
      <c r="S28" s="4" t="str">
        <f t="shared" si="2"/>
        <v>description: 'A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v>
      </c>
      <c r="T28" s="4" t="str">
        <f t="shared" si="3"/>
        <v>cost: 0.1</v>
      </c>
      <c r="U28" s="4" t="str">
        <f t="shared" ca="1" si="4"/>
        <v>stock: 10</v>
      </c>
      <c r="V28" s="4" t="str">
        <f t="shared" si="5"/>
        <v>weight: 1</v>
      </c>
      <c r="W28" s="4" t="str">
        <f t="shared" si="6"/>
        <v>category_id: 1</v>
      </c>
      <c r="X28" s="4" t="str">
        <f t="shared" si="7"/>
        <v>weapon_type: 'Simple'</v>
      </c>
      <c r="Y28" s="4" t="str">
        <f t="shared" si="8"/>
        <v>ua_weapon_group: 'Improvised'</v>
      </c>
      <c r="Z28" s="4" t="str">
        <f t="shared" si="9"/>
        <v>damage: 'd4'</v>
      </c>
      <c r="AA28" s="4" t="str">
        <f t="shared" si="10"/>
        <v>damage_type: 'Piercing'</v>
      </c>
      <c r="AB28" s="4" t="str">
        <f t="shared" si="11"/>
        <v/>
      </c>
      <c r="AC28" s="4" t="str">
        <f t="shared" si="12"/>
        <v>critical_range: 19</v>
      </c>
      <c r="AD28" s="4" t="str">
        <f t="shared" si="13"/>
        <v>critical_multiplier: 2</v>
      </c>
      <c r="AE28" s="4" t="str">
        <f t="shared" si="14"/>
        <v/>
      </c>
      <c r="AF28" s="4" t="str">
        <f t="shared" si="15"/>
        <v>range increment: -1</v>
      </c>
      <c r="AG28" s="4" t="str">
        <f t="shared" si="16"/>
        <v>melee_penalty: -4</v>
      </c>
      <c r="AH28" s="4" t="str">
        <f t="shared" si="17"/>
        <v>is_finesse: 'true'</v>
      </c>
      <c r="AI28" s="4" t="str">
        <f t="shared" si="18"/>
        <v>has_reach: 'false'</v>
      </c>
      <c r="AK28" s="4" t="str">
        <f t="shared" ca="1" si="19"/>
        <v>{product_name: 'Bolt, Repeating', description: 'A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 cost: 0.1, stock: 10, weight: 1, category_id: 1, additional_information: JSON.stringify({weapon_type: 'Simple', ua_weapon_group: 'Improvised', damage: 'd4', damage_type: 'Piercing', critical_range: 19, critical_multiplier: 2, range increment: -1, melee_penalty: -4, is_finesse: 'true', has_reach: 'false'})},</v>
      </c>
    </row>
    <row r="29" spans="1:37" outlineLevel="1" x14ac:dyDescent="0.2">
      <c r="A29" s="11" t="s">
        <v>104</v>
      </c>
      <c r="C29" s="12">
        <v>2</v>
      </c>
      <c r="D29" s="12"/>
      <c r="E29" s="51" t="s">
        <v>68</v>
      </c>
      <c r="F29" s="52" t="s">
        <v>90</v>
      </c>
      <c r="G29" s="52" t="s">
        <v>1321</v>
      </c>
      <c r="H29" s="51" t="s">
        <v>95</v>
      </c>
      <c r="I29" s="51" t="s">
        <v>97</v>
      </c>
      <c r="J29" s="51">
        <v>20</v>
      </c>
      <c r="K29" s="51">
        <v>2</v>
      </c>
      <c r="L29" s="51" t="s">
        <v>41</v>
      </c>
      <c r="M29" s="51">
        <v>20</v>
      </c>
      <c r="N29" s="51"/>
      <c r="O29" s="53" t="b">
        <v>0</v>
      </c>
      <c r="P29" s="53" t="b">
        <v>0</v>
      </c>
      <c r="Q29" s="4" t="s">
        <v>1497</v>
      </c>
      <c r="R29" s="4" t="str">
        <f t="shared" si="1"/>
        <v>product_name: 'Boomerang'</v>
      </c>
      <c r="S29" s="4" t="str">
        <f t="shared" si="2"/>
        <v/>
      </c>
      <c r="T29" s="4" t="str">
        <f t="shared" si="3"/>
        <v>cost: -1</v>
      </c>
      <c r="U29" s="4" t="str">
        <f t="shared" ca="1" si="4"/>
        <v>stock: 13</v>
      </c>
      <c r="V29" s="4" t="str">
        <f t="shared" si="5"/>
        <v>weight: 2</v>
      </c>
      <c r="W29" s="4" t="str">
        <f t="shared" si="6"/>
        <v>category_id: 1</v>
      </c>
      <c r="X29" s="4" t="str">
        <f t="shared" si="7"/>
        <v>weapon_type: 'Exotic'</v>
      </c>
      <c r="Y29" s="4" t="str">
        <f t="shared" si="8"/>
        <v>ua_weapon_group: 'Other'</v>
      </c>
      <c r="Z29" s="4" t="str">
        <f t="shared" si="9"/>
        <v>damage: 'd4'</v>
      </c>
      <c r="AA29" s="4" t="str">
        <f t="shared" si="10"/>
        <v>damage_type: 'Bludgeoning'</v>
      </c>
      <c r="AB29" s="4" t="str">
        <f t="shared" si="11"/>
        <v>special_damage: 'Subdual'</v>
      </c>
      <c r="AC29" s="4" t="str">
        <f t="shared" si="12"/>
        <v>critical_range: 20</v>
      </c>
      <c r="AD29" s="4" t="str">
        <f t="shared" si="13"/>
        <v>critical_multiplier: 2</v>
      </c>
      <c r="AE29" s="4" t="str">
        <f t="shared" si="14"/>
        <v>delivery: 'thrown'</v>
      </c>
      <c r="AF29" s="4" t="str">
        <f t="shared" si="15"/>
        <v>range increment: 20</v>
      </c>
      <c r="AG29" s="4" t="str">
        <f t="shared" si="16"/>
        <v>melee_penalty: -1</v>
      </c>
      <c r="AH29" s="4" t="str">
        <f t="shared" si="17"/>
        <v>is_finesse: 'false'</v>
      </c>
      <c r="AI29" s="4" t="str">
        <f t="shared" si="18"/>
        <v>has_reach: 'false'</v>
      </c>
      <c r="AK29" s="4" t="str">
        <f t="shared" ca="1" si="19"/>
        <v>{product_name: 'Boomerang', cost: -1, stock: 13, weight: 2, category_id: 1, additional_information: JSON.stringify({weapon_type: 'Exotic', ua_weapon_group: 'Other', damage: 'd4', damage_type: 'Bludgeoning', special_damage: 'Subdual', critical_range: 20, critical_multiplier: 2, delivery: 'thrown', range increment: 20, melee_penalty: -1, is_finesse: 'false', has_reach: 'false'})},</v>
      </c>
    </row>
    <row r="30" spans="1:37" outlineLevel="1" x14ac:dyDescent="0.2">
      <c r="A30" s="11" t="s">
        <v>105</v>
      </c>
      <c r="C30" s="12">
        <v>1</v>
      </c>
      <c r="D30" s="12">
        <v>2</v>
      </c>
      <c r="E30" s="51" t="s">
        <v>45</v>
      </c>
      <c r="F30" s="52" t="s">
        <v>61</v>
      </c>
      <c r="G30" s="52" t="s">
        <v>1320</v>
      </c>
      <c r="H30" s="51" t="s">
        <v>106</v>
      </c>
      <c r="I30" s="51"/>
      <c r="J30" s="51">
        <v>20</v>
      </c>
      <c r="K30" s="51">
        <v>2</v>
      </c>
      <c r="L30" s="51" t="s">
        <v>41</v>
      </c>
      <c r="M30" s="51"/>
      <c r="N30" s="51">
        <v>-4</v>
      </c>
      <c r="O30" s="53" t="b">
        <v>0</v>
      </c>
      <c r="P30" s="53" t="b">
        <v>0</v>
      </c>
      <c r="Q30" s="4" t="s">
        <v>1504</v>
      </c>
      <c r="R30" s="4" t="str">
        <f t="shared" si="1"/>
        <v>product_name: 'Bottle'</v>
      </c>
      <c r="S30" s="4" t="str">
        <f t="shared" si="2"/>
        <v/>
      </c>
      <c r="T30" s="4" t="str">
        <f t="shared" si="3"/>
        <v>cost: 2</v>
      </c>
      <c r="U30" s="4" t="str">
        <f t="shared" ca="1" si="4"/>
        <v>stock: 14</v>
      </c>
      <c r="V30" s="4" t="str">
        <f t="shared" si="5"/>
        <v>weight: 1</v>
      </c>
      <c r="W30" s="4" t="str">
        <f t="shared" si="6"/>
        <v>category_id: 1</v>
      </c>
      <c r="X30" s="4" t="str">
        <f t="shared" si="7"/>
        <v>weapon_type: 'Simple'</v>
      </c>
      <c r="Y30" s="4" t="str">
        <f t="shared" si="8"/>
        <v>ua_weapon_group: 'Improvised'</v>
      </c>
      <c r="Z30" s="4" t="str">
        <f t="shared" si="9"/>
        <v>damage: 'd6'</v>
      </c>
      <c r="AA30" s="4" t="str">
        <f t="shared" si="10"/>
        <v>damage_type: 'Bludgeoning or Slashing'</v>
      </c>
      <c r="AB30" s="4" t="str">
        <f t="shared" si="11"/>
        <v/>
      </c>
      <c r="AC30" s="4" t="str">
        <f t="shared" si="12"/>
        <v>critical_range: 20</v>
      </c>
      <c r="AD30" s="4" t="str">
        <f t="shared" si="13"/>
        <v>critical_multiplier: 2</v>
      </c>
      <c r="AE30" s="4" t="str">
        <f t="shared" si="14"/>
        <v>delivery: 'thrown'</v>
      </c>
      <c r="AF30" s="4" t="str">
        <f t="shared" si="15"/>
        <v>range increment: -1</v>
      </c>
      <c r="AG30" s="4" t="str">
        <f t="shared" si="16"/>
        <v>melee_penalty: -4</v>
      </c>
      <c r="AH30" s="4" t="str">
        <f t="shared" si="17"/>
        <v>is_finesse: 'false'</v>
      </c>
      <c r="AI30" s="4" t="str">
        <f t="shared" si="18"/>
        <v>has_reach: 'false'</v>
      </c>
      <c r="AK30" s="4" t="str">
        <f t="shared" ca="1" si="19"/>
        <v>{product_name: 'Bottle', cost: 2, stock: 14, weight: 1, category_id: 1, additional_information: JSON.stringify({weapon_type: 'Simple', ua_weapon_group: 'Improvised', damage: 'd6', damage_type: 'Bludgeoning or Slashing', critical_range: 20, critical_multiplier: 2, delivery: 'thrown', range increment: -1, melee_penalty: -4, is_finesse: 'false', has_reach: 'false'})},</v>
      </c>
    </row>
    <row r="31" spans="1:37" ht="160" outlineLevel="1" x14ac:dyDescent="0.2">
      <c r="A31" s="11" t="s">
        <v>107</v>
      </c>
      <c r="B31" s="35" t="s">
        <v>108</v>
      </c>
      <c r="C31" s="12">
        <v>3</v>
      </c>
      <c r="D31" s="12">
        <v>100</v>
      </c>
      <c r="E31" s="51" t="s">
        <v>57</v>
      </c>
      <c r="F31" s="52" t="s">
        <v>109</v>
      </c>
      <c r="G31" s="52" t="s">
        <v>1323</v>
      </c>
      <c r="H31" s="51" t="s">
        <v>47</v>
      </c>
      <c r="I31" s="51"/>
      <c r="J31" s="51">
        <v>20</v>
      </c>
      <c r="K31" s="51">
        <v>3</v>
      </c>
      <c r="L31" s="51" t="s">
        <v>91</v>
      </c>
      <c r="M31" s="51">
        <v>110</v>
      </c>
      <c r="N31" s="51"/>
      <c r="O31" s="53" t="b">
        <v>0</v>
      </c>
      <c r="P31" s="53" t="b">
        <v>0</v>
      </c>
      <c r="Q31" s="4" t="s">
        <v>1505</v>
      </c>
      <c r="R31" s="4" t="str">
        <f t="shared" si="1"/>
        <v>product_name: 'Bow, Composite Long'</v>
      </c>
      <c r="S31" s="4" t="str">
        <f t="shared" si="2"/>
        <v>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v>
      </c>
      <c r="T31" s="4" t="str">
        <f t="shared" si="3"/>
        <v>cost: 100</v>
      </c>
      <c r="U31" s="4" t="str">
        <f t="shared" ca="1" si="4"/>
        <v>stock: 3</v>
      </c>
      <c r="V31" s="4" t="str">
        <f t="shared" si="5"/>
        <v>weight: 3</v>
      </c>
      <c r="W31" s="4" t="str">
        <f t="shared" si="6"/>
        <v>category_id: 1</v>
      </c>
      <c r="X31" s="4" t="str">
        <f t="shared" si="7"/>
        <v>weapon_type: 'Martial'</v>
      </c>
      <c r="Y31" s="4" t="str">
        <f t="shared" si="8"/>
        <v>ua_weapon_group: 'Bow'</v>
      </c>
      <c r="Z31" s="4" t="str">
        <f t="shared" si="9"/>
        <v>damage: 'd8'</v>
      </c>
      <c r="AA31" s="4" t="str">
        <f t="shared" si="10"/>
        <v>damage_type: 'Piercing'</v>
      </c>
      <c r="AB31" s="4" t="str">
        <f t="shared" si="11"/>
        <v/>
      </c>
      <c r="AC31" s="4" t="str">
        <f t="shared" si="12"/>
        <v>critical_range: 20</v>
      </c>
      <c r="AD31" s="4" t="str">
        <f t="shared" si="13"/>
        <v>critical_multiplier: 3</v>
      </c>
      <c r="AE31" s="4" t="str">
        <f t="shared" si="14"/>
        <v>delivery: 'shot'</v>
      </c>
      <c r="AF31" s="4" t="str">
        <f t="shared" si="15"/>
        <v>range increment: 110</v>
      </c>
      <c r="AG31" s="4" t="str">
        <f t="shared" si="16"/>
        <v>melee_penalty: -1</v>
      </c>
      <c r="AH31" s="4" t="str">
        <f t="shared" si="17"/>
        <v>is_finesse: 'false'</v>
      </c>
      <c r="AI31" s="4" t="str">
        <f t="shared" si="18"/>
        <v>has_reach: 'false'</v>
      </c>
      <c r="AK31" s="4" t="str">
        <f t="shared" ca="1" si="19"/>
        <v>{product_name: 'Bow, Composite Long', 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 cost: 100, stock: 3, weight: 3, category_id: 1, additional_information: JSON.stringify({weapon_type: 'Martial', ua_weapon_group: 'Bow', damage: 'd8', damage_type: 'Piercing', critical_range: 20, critical_multiplier: 3, delivery: 'shot', range increment: 110, melee_penalty: -1, is_finesse: 'false', has_reach: 'false'})},</v>
      </c>
    </row>
    <row r="32" spans="1:37" ht="160" outlineLevel="1" x14ac:dyDescent="0.2">
      <c r="A32" s="11" t="s">
        <v>110</v>
      </c>
      <c r="B32" s="35" t="s">
        <v>111</v>
      </c>
      <c r="C32" s="12">
        <v>2</v>
      </c>
      <c r="D32" s="12">
        <v>75</v>
      </c>
      <c r="E32" s="51" t="s">
        <v>57</v>
      </c>
      <c r="F32" s="52" t="s">
        <v>109</v>
      </c>
      <c r="G32" s="52" t="s">
        <v>1320</v>
      </c>
      <c r="H32" s="51" t="s">
        <v>47</v>
      </c>
      <c r="I32" s="51"/>
      <c r="J32" s="51">
        <v>20</v>
      </c>
      <c r="K32" s="51">
        <v>3</v>
      </c>
      <c r="L32" s="51" t="s">
        <v>91</v>
      </c>
      <c r="M32" s="51">
        <v>70</v>
      </c>
      <c r="N32" s="51"/>
      <c r="O32" s="53" t="b">
        <v>0</v>
      </c>
      <c r="P32" s="53" t="b">
        <v>0</v>
      </c>
      <c r="Q32" s="4" t="s">
        <v>1505</v>
      </c>
      <c r="R32" s="4" t="str">
        <f t="shared" si="1"/>
        <v>product_name: 'Bow, Composite Short'</v>
      </c>
      <c r="S32" s="4" t="str">
        <f t="shared" si="2"/>
        <v>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v>
      </c>
      <c r="T32" s="4" t="str">
        <f t="shared" si="3"/>
        <v>cost: 75</v>
      </c>
      <c r="U32" s="4" t="str">
        <f t="shared" ca="1" si="4"/>
        <v>stock: 9</v>
      </c>
      <c r="V32" s="4" t="str">
        <f t="shared" si="5"/>
        <v>weight: 2</v>
      </c>
      <c r="W32" s="4" t="str">
        <f t="shared" si="6"/>
        <v>category_id: 1</v>
      </c>
      <c r="X32" s="4" t="str">
        <f t="shared" si="7"/>
        <v>weapon_type: 'Martial'</v>
      </c>
      <c r="Y32" s="4" t="str">
        <f t="shared" si="8"/>
        <v>ua_weapon_group: 'Bow'</v>
      </c>
      <c r="Z32" s="4" t="str">
        <f t="shared" si="9"/>
        <v>damage: 'd6'</v>
      </c>
      <c r="AA32" s="4" t="str">
        <f t="shared" si="10"/>
        <v>damage_type: 'Piercing'</v>
      </c>
      <c r="AB32" s="4" t="str">
        <f t="shared" si="11"/>
        <v/>
      </c>
      <c r="AC32" s="4" t="str">
        <f t="shared" si="12"/>
        <v>critical_range: 20</v>
      </c>
      <c r="AD32" s="4" t="str">
        <f t="shared" si="13"/>
        <v>critical_multiplier: 3</v>
      </c>
      <c r="AE32" s="4" t="str">
        <f t="shared" si="14"/>
        <v>delivery: 'shot'</v>
      </c>
      <c r="AF32" s="4" t="str">
        <f t="shared" si="15"/>
        <v>range increment: 70</v>
      </c>
      <c r="AG32" s="4" t="str">
        <f t="shared" si="16"/>
        <v>melee_penalty: -1</v>
      </c>
      <c r="AH32" s="4" t="str">
        <f t="shared" si="17"/>
        <v>is_finesse: 'false'</v>
      </c>
      <c r="AI32" s="4" t="str">
        <f t="shared" si="18"/>
        <v>has_reach: 'false'</v>
      </c>
      <c r="AK32" s="4" t="str">
        <f t="shared" ca="1" si="19"/>
        <v>{product_name: 'Bow, Composite Short', 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 cost: 75, stock: 9, weight: 2, category_id: 1, additional_information: JSON.stringify({weapon_type: 'Martial', ua_weapon_group: 'Bow', damage: 'd6', damage_type: 'Piercing', critical_range: 20, critical_multiplier: 3, delivery: 'shot', range increment: 70, melee_penalty: -1, is_finesse: 'false', has_reach: 'false'})},</v>
      </c>
    </row>
    <row r="33" spans="1:37" ht="70" outlineLevel="1" x14ac:dyDescent="0.2">
      <c r="A33" s="11" t="s">
        <v>112</v>
      </c>
      <c r="B33" s="35" t="s">
        <v>113</v>
      </c>
      <c r="C33" s="12">
        <v>3</v>
      </c>
      <c r="D33" s="12">
        <v>75</v>
      </c>
      <c r="E33" s="51" t="s">
        <v>57</v>
      </c>
      <c r="F33" s="52" t="s">
        <v>109</v>
      </c>
      <c r="G33" s="52" t="s">
        <v>1323</v>
      </c>
      <c r="H33" s="51" t="s">
        <v>47</v>
      </c>
      <c r="I33" s="51"/>
      <c r="J33" s="51">
        <v>20</v>
      </c>
      <c r="K33" s="51">
        <v>3</v>
      </c>
      <c r="L33" s="51" t="s">
        <v>91</v>
      </c>
      <c r="M33" s="51">
        <v>100</v>
      </c>
      <c r="N33" s="51"/>
      <c r="O33" s="53" t="b">
        <v>0</v>
      </c>
      <c r="P33" s="53" t="b">
        <v>0</v>
      </c>
      <c r="Q33" s="4" t="s">
        <v>1505</v>
      </c>
      <c r="R33" s="4" t="str">
        <f t="shared" si="1"/>
        <v>product_name: 'Bow, Long'</v>
      </c>
      <c r="S33" s="4" t="str">
        <f t="shared" si="2"/>
        <v>description: 'You need at least two hands to use a bow, regardless of its size. A longbow is too unwieldy to use while you are mounted. If you have a penalty for low Strength, apply it to damage rolls when you use a longbow. If you have a bonus for high Strength, you can apply it to damage rolls when you use a composite longbow (see below) but not a regular longbow.'</v>
      </c>
      <c r="T33" s="4" t="str">
        <f t="shared" si="3"/>
        <v>cost: 75</v>
      </c>
      <c r="U33" s="4" t="str">
        <f t="shared" ca="1" si="4"/>
        <v>stock: 6</v>
      </c>
      <c r="V33" s="4" t="str">
        <f t="shared" si="5"/>
        <v>weight: 3</v>
      </c>
      <c r="W33" s="4" t="str">
        <f t="shared" si="6"/>
        <v>category_id: 1</v>
      </c>
      <c r="X33" s="4" t="str">
        <f t="shared" si="7"/>
        <v>weapon_type: 'Martial'</v>
      </c>
      <c r="Y33" s="4" t="str">
        <f t="shared" si="8"/>
        <v>ua_weapon_group: 'Bow'</v>
      </c>
      <c r="Z33" s="4" t="str">
        <f t="shared" si="9"/>
        <v>damage: 'd8'</v>
      </c>
      <c r="AA33" s="4" t="str">
        <f t="shared" si="10"/>
        <v>damage_type: 'Piercing'</v>
      </c>
      <c r="AB33" s="4" t="str">
        <f t="shared" si="11"/>
        <v/>
      </c>
      <c r="AC33" s="4" t="str">
        <f t="shared" si="12"/>
        <v>critical_range: 20</v>
      </c>
      <c r="AD33" s="4" t="str">
        <f t="shared" si="13"/>
        <v>critical_multiplier: 3</v>
      </c>
      <c r="AE33" s="4" t="str">
        <f t="shared" si="14"/>
        <v>delivery: 'shot'</v>
      </c>
      <c r="AF33" s="4" t="str">
        <f t="shared" si="15"/>
        <v>range increment: 100</v>
      </c>
      <c r="AG33" s="4" t="str">
        <f t="shared" si="16"/>
        <v>melee_penalty: -1</v>
      </c>
      <c r="AH33" s="4" t="str">
        <f t="shared" si="17"/>
        <v>is_finesse: 'false'</v>
      </c>
      <c r="AI33" s="4" t="str">
        <f t="shared" si="18"/>
        <v>has_reach: 'false'</v>
      </c>
      <c r="AK33" s="4" t="str">
        <f t="shared" ca="1" si="19"/>
        <v>{product_name: 'Bow, Long', description: 'You need at least two hands to use a bow, regardless of its size. A longbow is too unwieldy to use while you are mounted. If you have a penalty for low Strength, apply it to damage rolls when you use a longbow. If you have a bonus for high Strength, you can apply it to damage rolls when you use a composite longbow (see below) but not a regular longbow.', cost: 75, stock: 6, weight: 3, category_id: 1, additional_information: JSON.stringify({weapon_type: 'Martial', ua_weapon_group: 'Bow', damage: 'd8', damage_type: 'Piercing', critical_range: 20, critical_multiplier: 3, delivery: 'shot', range increment: 100, melee_penalty: -1, is_finesse: 'false', has_reach: 'false'})},</v>
      </c>
    </row>
    <row r="34" spans="1:37" ht="160" outlineLevel="1" x14ac:dyDescent="0.2">
      <c r="A34" s="11" t="s">
        <v>114</v>
      </c>
      <c r="B34" s="35" t="s">
        <v>108</v>
      </c>
      <c r="C34" s="12">
        <v>3</v>
      </c>
      <c r="D34" s="12">
        <v>200</v>
      </c>
      <c r="E34" s="51" t="s">
        <v>57</v>
      </c>
      <c r="F34" s="52" t="s">
        <v>109</v>
      </c>
      <c r="G34" s="52" t="s">
        <v>1323</v>
      </c>
      <c r="H34" s="51" t="s">
        <v>47</v>
      </c>
      <c r="I34" s="51"/>
      <c r="J34" s="51">
        <v>20</v>
      </c>
      <c r="K34" s="51">
        <v>3</v>
      </c>
      <c r="L34" s="51" t="s">
        <v>91</v>
      </c>
      <c r="M34" s="51">
        <v>110</v>
      </c>
      <c r="N34" s="51"/>
      <c r="O34" s="53" t="b">
        <v>0</v>
      </c>
      <c r="P34" s="53" t="b">
        <v>0</v>
      </c>
      <c r="Q34" s="4" t="s">
        <v>1505</v>
      </c>
      <c r="R34" s="4" t="str">
        <f t="shared" si="1"/>
        <v>product_name: 'Bow, Mighty Composite Long (+1)'</v>
      </c>
      <c r="S34" s="4" t="str">
        <f t="shared" si="2"/>
        <v>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v>
      </c>
      <c r="T34" s="4" t="str">
        <f t="shared" si="3"/>
        <v>cost: 200</v>
      </c>
      <c r="U34" s="4" t="str">
        <f t="shared" ca="1" si="4"/>
        <v>stock: 14</v>
      </c>
      <c r="V34" s="4" t="str">
        <f t="shared" si="5"/>
        <v>weight: 3</v>
      </c>
      <c r="W34" s="4" t="str">
        <f t="shared" si="6"/>
        <v>category_id: 1</v>
      </c>
      <c r="X34" s="4" t="str">
        <f t="shared" si="7"/>
        <v>weapon_type: 'Martial'</v>
      </c>
      <c r="Y34" s="4" t="str">
        <f t="shared" si="8"/>
        <v>ua_weapon_group: 'Bow'</v>
      </c>
      <c r="Z34" s="4" t="str">
        <f t="shared" si="9"/>
        <v>damage: 'd8'</v>
      </c>
      <c r="AA34" s="4" t="str">
        <f t="shared" si="10"/>
        <v>damage_type: 'Piercing'</v>
      </c>
      <c r="AB34" s="4" t="str">
        <f t="shared" si="11"/>
        <v/>
      </c>
      <c r="AC34" s="4" t="str">
        <f t="shared" si="12"/>
        <v>critical_range: 20</v>
      </c>
      <c r="AD34" s="4" t="str">
        <f t="shared" si="13"/>
        <v>critical_multiplier: 3</v>
      </c>
      <c r="AE34" s="4" t="str">
        <f t="shared" si="14"/>
        <v>delivery: 'shot'</v>
      </c>
      <c r="AF34" s="4" t="str">
        <f t="shared" si="15"/>
        <v>range increment: 110</v>
      </c>
      <c r="AG34" s="4" t="str">
        <f t="shared" si="16"/>
        <v>melee_penalty: -1</v>
      </c>
      <c r="AH34" s="4" t="str">
        <f t="shared" si="17"/>
        <v>is_finesse: 'false'</v>
      </c>
      <c r="AI34" s="4" t="str">
        <f t="shared" si="18"/>
        <v>has_reach: 'false'</v>
      </c>
      <c r="AK34" s="4" t="str">
        <f t="shared" ca="1" si="19"/>
        <v>{product_name: 'Bow, Mighty Composite Long (+1)', 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 cost: 200, stock: 14, weight: 3, category_id: 1, additional_information: JSON.stringify({weapon_type: 'Martial', ua_weapon_group: 'Bow', damage: 'd8', damage_type: 'Piercing', critical_range: 20, critical_multiplier: 3, delivery: 'shot', range increment: 110, melee_penalty: -1, is_finesse: 'false', has_reach: 'false'})},</v>
      </c>
    </row>
    <row r="35" spans="1:37" ht="160" outlineLevel="1" x14ac:dyDescent="0.2">
      <c r="A35" s="11" t="s">
        <v>115</v>
      </c>
      <c r="B35" s="35" t="s">
        <v>108</v>
      </c>
      <c r="C35" s="12">
        <v>3</v>
      </c>
      <c r="D35" s="12">
        <v>300</v>
      </c>
      <c r="E35" s="51" t="s">
        <v>57</v>
      </c>
      <c r="F35" s="52" t="s">
        <v>109</v>
      </c>
      <c r="G35" s="52" t="s">
        <v>1323</v>
      </c>
      <c r="H35" s="51" t="s">
        <v>47</v>
      </c>
      <c r="I35" s="51"/>
      <c r="J35" s="51">
        <v>20</v>
      </c>
      <c r="K35" s="51">
        <v>3</v>
      </c>
      <c r="L35" s="51" t="s">
        <v>91</v>
      </c>
      <c r="M35" s="51">
        <v>110</v>
      </c>
      <c r="N35" s="51"/>
      <c r="O35" s="53" t="b">
        <v>0</v>
      </c>
      <c r="P35" s="53" t="b">
        <v>0</v>
      </c>
      <c r="Q35" s="4" t="s">
        <v>1505</v>
      </c>
      <c r="R35" s="4" t="str">
        <f t="shared" si="1"/>
        <v>product_name: 'Bow, Mighty Composite Long (+2)'</v>
      </c>
      <c r="S35" s="4" t="str">
        <f t="shared" si="2"/>
        <v>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v>
      </c>
      <c r="T35" s="4" t="str">
        <f t="shared" si="3"/>
        <v>cost: 300</v>
      </c>
      <c r="U35" s="4" t="str">
        <f t="shared" ca="1" si="4"/>
        <v>stock: 19</v>
      </c>
      <c r="V35" s="4" t="str">
        <f t="shared" si="5"/>
        <v>weight: 3</v>
      </c>
      <c r="W35" s="4" t="str">
        <f t="shared" si="6"/>
        <v>category_id: 1</v>
      </c>
      <c r="X35" s="4" t="str">
        <f t="shared" si="7"/>
        <v>weapon_type: 'Martial'</v>
      </c>
      <c r="Y35" s="4" t="str">
        <f t="shared" si="8"/>
        <v>ua_weapon_group: 'Bow'</v>
      </c>
      <c r="Z35" s="4" t="str">
        <f t="shared" si="9"/>
        <v>damage: 'd8'</v>
      </c>
      <c r="AA35" s="4" t="str">
        <f t="shared" si="10"/>
        <v>damage_type: 'Piercing'</v>
      </c>
      <c r="AB35" s="4" t="str">
        <f t="shared" si="11"/>
        <v/>
      </c>
      <c r="AC35" s="4" t="str">
        <f t="shared" si="12"/>
        <v>critical_range: 20</v>
      </c>
      <c r="AD35" s="4" t="str">
        <f t="shared" si="13"/>
        <v>critical_multiplier: 3</v>
      </c>
      <c r="AE35" s="4" t="str">
        <f t="shared" si="14"/>
        <v>delivery: 'shot'</v>
      </c>
      <c r="AF35" s="4" t="str">
        <f t="shared" si="15"/>
        <v>range increment: 110</v>
      </c>
      <c r="AG35" s="4" t="str">
        <f t="shared" si="16"/>
        <v>melee_penalty: -1</v>
      </c>
      <c r="AH35" s="4" t="str">
        <f t="shared" si="17"/>
        <v>is_finesse: 'false'</v>
      </c>
      <c r="AI35" s="4" t="str">
        <f t="shared" si="18"/>
        <v>has_reach: 'false'</v>
      </c>
      <c r="AK35" s="4" t="str">
        <f t="shared" ca="1" si="19"/>
        <v>{product_name: 'Bow, Mighty Composite Long (+2)', 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 cost: 300, stock: 19, weight: 3, category_id: 1, additional_information: JSON.stringify({weapon_type: 'Martial', ua_weapon_group: 'Bow', damage: 'd8', damage_type: 'Piercing', critical_range: 20, critical_multiplier: 3, delivery: 'shot', range increment: 110, melee_penalty: -1, is_finesse: 'false', has_reach: 'false'})},</v>
      </c>
    </row>
    <row r="36" spans="1:37" ht="160" outlineLevel="1" x14ac:dyDescent="0.2">
      <c r="A36" s="11" t="s">
        <v>116</v>
      </c>
      <c r="B36" s="35" t="s">
        <v>108</v>
      </c>
      <c r="C36" s="12">
        <v>3</v>
      </c>
      <c r="D36" s="12">
        <v>400</v>
      </c>
      <c r="E36" s="51" t="s">
        <v>57</v>
      </c>
      <c r="F36" s="52" t="s">
        <v>109</v>
      </c>
      <c r="G36" s="52" t="s">
        <v>1323</v>
      </c>
      <c r="H36" s="51" t="s">
        <v>47</v>
      </c>
      <c r="I36" s="51"/>
      <c r="J36" s="51">
        <v>20</v>
      </c>
      <c r="K36" s="51">
        <v>3</v>
      </c>
      <c r="L36" s="51" t="s">
        <v>91</v>
      </c>
      <c r="M36" s="51">
        <v>110</v>
      </c>
      <c r="N36" s="51"/>
      <c r="O36" s="53" t="b">
        <v>0</v>
      </c>
      <c r="P36" s="53" t="b">
        <v>0</v>
      </c>
      <c r="Q36" s="4" t="s">
        <v>1505</v>
      </c>
      <c r="R36" s="4" t="str">
        <f t="shared" si="1"/>
        <v>product_name: 'Bow, Mighty Composite Long (+3)'</v>
      </c>
      <c r="S36" s="4" t="str">
        <f t="shared" si="2"/>
        <v>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v>
      </c>
      <c r="T36" s="4" t="str">
        <f t="shared" si="3"/>
        <v>cost: 400</v>
      </c>
      <c r="U36" s="4" t="str">
        <f t="shared" ca="1" si="4"/>
        <v>stock: 15</v>
      </c>
      <c r="V36" s="4" t="str">
        <f t="shared" si="5"/>
        <v>weight: 3</v>
      </c>
      <c r="W36" s="4" t="str">
        <f t="shared" si="6"/>
        <v>category_id: 1</v>
      </c>
      <c r="X36" s="4" t="str">
        <f t="shared" si="7"/>
        <v>weapon_type: 'Martial'</v>
      </c>
      <c r="Y36" s="4" t="str">
        <f t="shared" si="8"/>
        <v>ua_weapon_group: 'Bow'</v>
      </c>
      <c r="Z36" s="4" t="str">
        <f t="shared" si="9"/>
        <v>damage: 'd8'</v>
      </c>
      <c r="AA36" s="4" t="str">
        <f t="shared" si="10"/>
        <v>damage_type: 'Piercing'</v>
      </c>
      <c r="AB36" s="4" t="str">
        <f t="shared" si="11"/>
        <v/>
      </c>
      <c r="AC36" s="4" t="str">
        <f t="shared" si="12"/>
        <v>critical_range: 20</v>
      </c>
      <c r="AD36" s="4" t="str">
        <f t="shared" si="13"/>
        <v>critical_multiplier: 3</v>
      </c>
      <c r="AE36" s="4" t="str">
        <f t="shared" si="14"/>
        <v>delivery: 'shot'</v>
      </c>
      <c r="AF36" s="4" t="str">
        <f t="shared" si="15"/>
        <v>range increment: 110</v>
      </c>
      <c r="AG36" s="4" t="str">
        <f t="shared" si="16"/>
        <v>melee_penalty: -1</v>
      </c>
      <c r="AH36" s="4" t="str">
        <f t="shared" si="17"/>
        <v>is_finesse: 'false'</v>
      </c>
      <c r="AI36" s="4" t="str">
        <f t="shared" si="18"/>
        <v>has_reach: 'false'</v>
      </c>
      <c r="AK36" s="4" t="str">
        <f t="shared" ca="1" si="19"/>
        <v>{product_name: 'Bow, Mighty Composite Long (+3)', 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 cost: 400, stock: 15, weight: 3, category_id: 1, additional_information: JSON.stringify({weapon_type: 'Martial', ua_weapon_group: 'Bow', damage: 'd8', damage_type: 'Piercing', critical_range: 20, critical_multiplier: 3, delivery: 'shot', range increment: 110, melee_penalty: -1, is_finesse: 'false', has_reach: 'false'})},</v>
      </c>
    </row>
    <row r="37" spans="1:37" ht="160" outlineLevel="1" x14ac:dyDescent="0.2">
      <c r="A37" s="11" t="s">
        <v>117</v>
      </c>
      <c r="B37" s="35" t="s">
        <v>108</v>
      </c>
      <c r="C37" s="12">
        <v>3</v>
      </c>
      <c r="D37" s="12">
        <v>500</v>
      </c>
      <c r="E37" s="51" t="s">
        <v>57</v>
      </c>
      <c r="F37" s="52" t="s">
        <v>109</v>
      </c>
      <c r="G37" s="52" t="s">
        <v>1323</v>
      </c>
      <c r="H37" s="51" t="s">
        <v>47</v>
      </c>
      <c r="I37" s="51"/>
      <c r="J37" s="51">
        <v>20</v>
      </c>
      <c r="K37" s="51">
        <v>3</v>
      </c>
      <c r="L37" s="51" t="s">
        <v>91</v>
      </c>
      <c r="M37" s="51">
        <v>110</v>
      </c>
      <c r="N37" s="51"/>
      <c r="O37" s="53" t="b">
        <v>0</v>
      </c>
      <c r="P37" s="53" t="b">
        <v>0</v>
      </c>
      <c r="Q37" s="4" t="s">
        <v>1505</v>
      </c>
      <c r="R37" s="4" t="str">
        <f t="shared" si="1"/>
        <v>product_name: 'Bow, Mighty Composite Long (+4)'</v>
      </c>
      <c r="S37" s="4" t="str">
        <f t="shared" si="2"/>
        <v>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v>
      </c>
      <c r="T37" s="4" t="str">
        <f t="shared" si="3"/>
        <v>cost: 500</v>
      </c>
      <c r="U37" s="4" t="str">
        <f t="shared" ca="1" si="4"/>
        <v>stock: 10</v>
      </c>
      <c r="V37" s="4" t="str">
        <f t="shared" si="5"/>
        <v>weight: 3</v>
      </c>
      <c r="W37" s="4" t="str">
        <f t="shared" si="6"/>
        <v>category_id: 1</v>
      </c>
      <c r="X37" s="4" t="str">
        <f t="shared" si="7"/>
        <v>weapon_type: 'Martial'</v>
      </c>
      <c r="Y37" s="4" t="str">
        <f t="shared" si="8"/>
        <v>ua_weapon_group: 'Bow'</v>
      </c>
      <c r="Z37" s="4" t="str">
        <f t="shared" si="9"/>
        <v>damage: 'd8'</v>
      </c>
      <c r="AA37" s="4" t="str">
        <f t="shared" si="10"/>
        <v>damage_type: 'Piercing'</v>
      </c>
      <c r="AB37" s="4" t="str">
        <f t="shared" si="11"/>
        <v/>
      </c>
      <c r="AC37" s="4" t="str">
        <f t="shared" si="12"/>
        <v>critical_range: 20</v>
      </c>
      <c r="AD37" s="4" t="str">
        <f t="shared" si="13"/>
        <v>critical_multiplier: 3</v>
      </c>
      <c r="AE37" s="4" t="str">
        <f t="shared" si="14"/>
        <v>delivery: 'shot'</v>
      </c>
      <c r="AF37" s="4" t="str">
        <f t="shared" si="15"/>
        <v>range increment: 110</v>
      </c>
      <c r="AG37" s="4" t="str">
        <f t="shared" si="16"/>
        <v>melee_penalty: -1</v>
      </c>
      <c r="AH37" s="4" t="str">
        <f t="shared" si="17"/>
        <v>is_finesse: 'false'</v>
      </c>
      <c r="AI37" s="4" t="str">
        <f t="shared" si="18"/>
        <v>has_reach: 'false'</v>
      </c>
      <c r="AK37" s="4" t="str">
        <f t="shared" ca="1" si="19"/>
        <v>{product_name: 'Bow, Mighty Composite Long (+4)', 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 cost: 500, stock: 10, weight: 3, category_id: 1, additional_information: JSON.stringify({weapon_type: 'Martial', ua_weapon_group: 'Bow', damage: 'd8', damage_type: 'Piercing', critical_range: 20, critical_multiplier: 3, delivery: 'shot', range increment: 110, melee_penalty: -1, is_finesse: 'false', has_reach: 'false'})},</v>
      </c>
    </row>
    <row r="38" spans="1:37" ht="160" outlineLevel="1" x14ac:dyDescent="0.2">
      <c r="A38" s="11" t="s">
        <v>118</v>
      </c>
      <c r="B38" s="35" t="s">
        <v>111</v>
      </c>
      <c r="C38" s="12">
        <v>2</v>
      </c>
      <c r="D38" s="12">
        <v>150</v>
      </c>
      <c r="E38" s="51" t="s">
        <v>57</v>
      </c>
      <c r="F38" s="52" t="s">
        <v>109</v>
      </c>
      <c r="G38" s="52" t="s">
        <v>1320</v>
      </c>
      <c r="H38" s="51" t="s">
        <v>47</v>
      </c>
      <c r="I38" s="51"/>
      <c r="J38" s="51">
        <v>20</v>
      </c>
      <c r="K38" s="51">
        <v>3</v>
      </c>
      <c r="L38" s="51" t="s">
        <v>91</v>
      </c>
      <c r="M38" s="51">
        <v>70</v>
      </c>
      <c r="N38" s="51"/>
      <c r="O38" s="53" t="b">
        <v>0</v>
      </c>
      <c r="P38" s="53" t="b">
        <v>0</v>
      </c>
      <c r="Q38" s="4" t="s">
        <v>1505</v>
      </c>
      <c r="R38" s="4" t="str">
        <f t="shared" si="1"/>
        <v>product_name: 'Bow, Mighty Composite Short (+1)'</v>
      </c>
      <c r="S38" s="4" t="str">
        <f t="shared" si="2"/>
        <v>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v>
      </c>
      <c r="T38" s="4" t="str">
        <f t="shared" si="3"/>
        <v>cost: 150</v>
      </c>
      <c r="U38" s="4" t="str">
        <f t="shared" ca="1" si="4"/>
        <v>stock: 7</v>
      </c>
      <c r="V38" s="4" t="str">
        <f t="shared" si="5"/>
        <v>weight: 2</v>
      </c>
      <c r="W38" s="4" t="str">
        <f t="shared" si="6"/>
        <v>category_id: 1</v>
      </c>
      <c r="X38" s="4" t="str">
        <f t="shared" si="7"/>
        <v>weapon_type: 'Martial'</v>
      </c>
      <c r="Y38" s="4" t="str">
        <f t="shared" si="8"/>
        <v>ua_weapon_group: 'Bow'</v>
      </c>
      <c r="Z38" s="4" t="str">
        <f t="shared" si="9"/>
        <v>damage: 'd6'</v>
      </c>
      <c r="AA38" s="4" t="str">
        <f t="shared" si="10"/>
        <v>damage_type: 'Piercing'</v>
      </c>
      <c r="AB38" s="4" t="str">
        <f t="shared" si="11"/>
        <v/>
      </c>
      <c r="AC38" s="4" t="str">
        <f t="shared" si="12"/>
        <v>critical_range: 20</v>
      </c>
      <c r="AD38" s="4" t="str">
        <f t="shared" si="13"/>
        <v>critical_multiplier: 3</v>
      </c>
      <c r="AE38" s="4" t="str">
        <f t="shared" si="14"/>
        <v>delivery: 'shot'</v>
      </c>
      <c r="AF38" s="4" t="str">
        <f t="shared" si="15"/>
        <v>range increment: 70</v>
      </c>
      <c r="AG38" s="4" t="str">
        <f t="shared" si="16"/>
        <v>melee_penalty: -1</v>
      </c>
      <c r="AH38" s="4" t="str">
        <f t="shared" si="17"/>
        <v>is_finesse: 'false'</v>
      </c>
      <c r="AI38" s="4" t="str">
        <f t="shared" si="18"/>
        <v>has_reach: 'false'</v>
      </c>
      <c r="AK38" s="4" t="str">
        <f t="shared" ca="1" si="19"/>
        <v>{product_name: 'Bow, Mighty Composite Short (+1)', 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 cost: 150, stock: 7, weight: 2, category_id: 1, additional_information: JSON.stringify({weapon_type: 'Martial', ua_weapon_group: 'Bow', damage: 'd6', damage_type: 'Piercing', critical_range: 20, critical_multiplier: 3, delivery: 'shot', range increment: 70, melee_penalty: -1, is_finesse: 'false', has_reach: 'false'})},</v>
      </c>
    </row>
    <row r="39" spans="1:37" ht="160" outlineLevel="1" x14ac:dyDescent="0.2">
      <c r="A39" s="11" t="s">
        <v>119</v>
      </c>
      <c r="B39" s="35" t="s">
        <v>111</v>
      </c>
      <c r="C39" s="12">
        <v>2</v>
      </c>
      <c r="D39" s="12">
        <v>225</v>
      </c>
      <c r="E39" s="51" t="s">
        <v>57</v>
      </c>
      <c r="F39" s="52" t="s">
        <v>109</v>
      </c>
      <c r="G39" s="52" t="s">
        <v>1320</v>
      </c>
      <c r="H39" s="51" t="s">
        <v>47</v>
      </c>
      <c r="I39" s="51"/>
      <c r="J39" s="51">
        <v>20</v>
      </c>
      <c r="K39" s="51">
        <v>3</v>
      </c>
      <c r="L39" s="51" t="s">
        <v>91</v>
      </c>
      <c r="M39" s="51">
        <v>70</v>
      </c>
      <c r="N39" s="51"/>
      <c r="O39" s="53" t="b">
        <v>0</v>
      </c>
      <c r="P39" s="53" t="b">
        <v>0</v>
      </c>
      <c r="Q39" s="4" t="s">
        <v>1505</v>
      </c>
      <c r="R39" s="4" t="str">
        <f t="shared" si="1"/>
        <v>product_name: 'Bow, Mighty Composite Short (+2)'</v>
      </c>
      <c r="S39" s="4" t="str">
        <f t="shared" si="2"/>
        <v>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v>
      </c>
      <c r="T39" s="4" t="str">
        <f t="shared" si="3"/>
        <v>cost: 225</v>
      </c>
      <c r="U39" s="4" t="str">
        <f t="shared" ca="1" si="4"/>
        <v>stock: 7</v>
      </c>
      <c r="V39" s="4" t="str">
        <f t="shared" si="5"/>
        <v>weight: 2</v>
      </c>
      <c r="W39" s="4" t="str">
        <f t="shared" si="6"/>
        <v>category_id: 1</v>
      </c>
      <c r="X39" s="4" t="str">
        <f t="shared" si="7"/>
        <v>weapon_type: 'Martial'</v>
      </c>
      <c r="Y39" s="4" t="str">
        <f t="shared" si="8"/>
        <v>ua_weapon_group: 'Bow'</v>
      </c>
      <c r="Z39" s="4" t="str">
        <f t="shared" si="9"/>
        <v>damage: 'd6'</v>
      </c>
      <c r="AA39" s="4" t="str">
        <f t="shared" si="10"/>
        <v>damage_type: 'Piercing'</v>
      </c>
      <c r="AB39" s="4" t="str">
        <f t="shared" si="11"/>
        <v/>
      </c>
      <c r="AC39" s="4" t="str">
        <f t="shared" si="12"/>
        <v>critical_range: 20</v>
      </c>
      <c r="AD39" s="4" t="str">
        <f t="shared" si="13"/>
        <v>critical_multiplier: 3</v>
      </c>
      <c r="AE39" s="4" t="str">
        <f t="shared" si="14"/>
        <v>delivery: 'shot'</v>
      </c>
      <c r="AF39" s="4" t="str">
        <f t="shared" si="15"/>
        <v>range increment: 70</v>
      </c>
      <c r="AG39" s="4" t="str">
        <f t="shared" si="16"/>
        <v>melee_penalty: -1</v>
      </c>
      <c r="AH39" s="4" t="str">
        <f t="shared" si="17"/>
        <v>is_finesse: 'false'</v>
      </c>
      <c r="AI39" s="4" t="str">
        <f t="shared" si="18"/>
        <v>has_reach: 'false'</v>
      </c>
      <c r="AK39" s="4" t="str">
        <f t="shared" ca="1" si="19"/>
        <v>{product_name: 'Bow, Mighty Composite Short (+2)', 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 cost: 225, stock: 7, weight: 2, category_id: 1, additional_information: JSON.stringify({weapon_type: 'Martial', ua_weapon_group: 'Bow', damage: 'd6', damage_type: 'Piercing', critical_range: 20, critical_multiplier: 3, delivery: 'shot', range increment: 70, melee_penalty: -1, is_finesse: 'false', has_reach: 'false'})},</v>
      </c>
    </row>
    <row r="40" spans="1:37" ht="60" outlineLevel="1" x14ac:dyDescent="0.2">
      <c r="A40" s="11" t="s">
        <v>120</v>
      </c>
      <c r="B40" s="35" t="s">
        <v>121</v>
      </c>
      <c r="C40" s="12">
        <v>2</v>
      </c>
      <c r="D40" s="12">
        <v>30</v>
      </c>
      <c r="E40" s="51" t="s">
        <v>57</v>
      </c>
      <c r="F40" s="52" t="s">
        <v>109</v>
      </c>
      <c r="G40" s="52" t="s">
        <v>1320</v>
      </c>
      <c r="H40" s="51" t="s">
        <v>47</v>
      </c>
      <c r="I40" s="51"/>
      <c r="J40" s="51">
        <v>20</v>
      </c>
      <c r="K40" s="51">
        <v>3</v>
      </c>
      <c r="L40" s="51" t="s">
        <v>91</v>
      </c>
      <c r="M40" s="51">
        <v>60</v>
      </c>
      <c r="N40" s="51"/>
      <c r="O40" s="53" t="b">
        <v>0</v>
      </c>
      <c r="P40" s="53" t="b">
        <v>0</v>
      </c>
      <c r="Q40" s="4" t="s">
        <v>1505</v>
      </c>
      <c r="R40" s="4" t="str">
        <f t="shared" si="1"/>
        <v>product_name: 'Bow, Short'</v>
      </c>
      <c r="S40" s="4" t="str">
        <f t="shared" si="2"/>
        <v>description: 'You need at least two hands to use a bow, regardless of its size. You can use a shortbow while mounted. If you have a penalty for low Strength, apply it to damage rolls when you use a shortbow. If you have a bonus for high Strength, you can apply it to damage rolls when you use a composite shortbow (see below) but not a regular shortbow.'</v>
      </c>
      <c r="T40" s="4" t="str">
        <f t="shared" si="3"/>
        <v>cost: 30</v>
      </c>
      <c r="U40" s="4" t="str">
        <f t="shared" ca="1" si="4"/>
        <v>stock: 2</v>
      </c>
      <c r="V40" s="4" t="str">
        <f t="shared" si="5"/>
        <v>weight: 2</v>
      </c>
      <c r="W40" s="4" t="str">
        <f t="shared" si="6"/>
        <v>category_id: 1</v>
      </c>
      <c r="X40" s="4" t="str">
        <f t="shared" si="7"/>
        <v>weapon_type: 'Martial'</v>
      </c>
      <c r="Y40" s="4" t="str">
        <f t="shared" si="8"/>
        <v>ua_weapon_group: 'Bow'</v>
      </c>
      <c r="Z40" s="4" t="str">
        <f t="shared" si="9"/>
        <v>damage: 'd6'</v>
      </c>
      <c r="AA40" s="4" t="str">
        <f t="shared" si="10"/>
        <v>damage_type: 'Piercing'</v>
      </c>
      <c r="AB40" s="4" t="str">
        <f t="shared" si="11"/>
        <v/>
      </c>
      <c r="AC40" s="4" t="str">
        <f t="shared" si="12"/>
        <v>critical_range: 20</v>
      </c>
      <c r="AD40" s="4" t="str">
        <f t="shared" si="13"/>
        <v>critical_multiplier: 3</v>
      </c>
      <c r="AE40" s="4" t="str">
        <f t="shared" si="14"/>
        <v>delivery: 'shot'</v>
      </c>
      <c r="AF40" s="4" t="str">
        <f t="shared" si="15"/>
        <v>range increment: 60</v>
      </c>
      <c r="AG40" s="4" t="str">
        <f t="shared" si="16"/>
        <v>melee_penalty: -1</v>
      </c>
      <c r="AH40" s="4" t="str">
        <f t="shared" si="17"/>
        <v>is_finesse: 'false'</v>
      </c>
      <c r="AI40" s="4" t="str">
        <f t="shared" si="18"/>
        <v>has_reach: 'false'</v>
      </c>
      <c r="AK40" s="4" t="str">
        <f t="shared" ca="1" si="19"/>
        <v>{product_name: 'Bow, Short', description: 'You need at least two hands to use a bow, regardless of its size. You can use a shortbow while mounted. If you have a penalty for low Strength, apply it to damage rolls when you use a shortbow. If you have a bonus for high Strength, you can apply it to damage rolls when you use a composite shortbow (see below) but not a regular shortbow.', cost: 30, stock: 2, weight: 2, category_id: 1, additional_information: JSON.stringify({weapon_type: 'Martial', ua_weapon_group: 'Bow', damage: 'd6', damage_type: 'Piercing', critical_range: 20, critical_multiplier: 3, delivery: 'shot', range increment: 60, melee_penalty: -1, is_finesse: 'false', has_reach: 'false'})},</v>
      </c>
    </row>
    <row r="41" spans="1:37" outlineLevel="1" x14ac:dyDescent="0.2">
      <c r="A41" s="13" t="s">
        <v>122</v>
      </c>
      <c r="C41" s="12">
        <v>5</v>
      </c>
      <c r="D41" s="12">
        <v>5</v>
      </c>
      <c r="E41" s="51" t="s">
        <v>68</v>
      </c>
      <c r="F41" s="52" t="s">
        <v>123</v>
      </c>
      <c r="G41" s="52" t="s">
        <v>1320</v>
      </c>
      <c r="H41" s="51" t="s">
        <v>95</v>
      </c>
      <c r="I41" s="51"/>
      <c r="J41" s="51">
        <v>20</v>
      </c>
      <c r="K41" s="51">
        <v>2</v>
      </c>
      <c r="L41" s="51"/>
      <c r="M41" s="51"/>
      <c r="N41" s="51"/>
      <c r="O41" s="53" t="b">
        <v>1</v>
      </c>
      <c r="P41" s="53" t="b">
        <v>0</v>
      </c>
      <c r="Q41" s="4" t="s">
        <v>1497</v>
      </c>
      <c r="R41" s="4" t="str">
        <f t="shared" si="1"/>
        <v>product_name: 'Chain'</v>
      </c>
      <c r="S41" s="4" t="str">
        <f t="shared" si="2"/>
        <v/>
      </c>
      <c r="T41" s="4" t="str">
        <f t="shared" si="3"/>
        <v>cost: 5</v>
      </c>
      <c r="U41" s="4" t="str">
        <f t="shared" ca="1" si="4"/>
        <v>stock: 16</v>
      </c>
      <c r="V41" s="4" t="str">
        <f t="shared" si="5"/>
        <v>weight: 5</v>
      </c>
      <c r="W41" s="4" t="str">
        <f t="shared" si="6"/>
        <v>category_id: 1</v>
      </c>
      <c r="X41" s="4" t="str">
        <f t="shared" si="7"/>
        <v>weapon_type: 'Exotic'</v>
      </c>
      <c r="Y41" s="4" t="str">
        <f t="shared" si="8"/>
        <v>ua_weapon_group: 'Whip'</v>
      </c>
      <c r="Z41" s="4" t="str">
        <f t="shared" si="9"/>
        <v>damage: 'd6'</v>
      </c>
      <c r="AA41" s="4" t="str">
        <f t="shared" si="10"/>
        <v>damage_type: 'Bludgeoning'</v>
      </c>
      <c r="AB41" s="4" t="str">
        <f t="shared" si="11"/>
        <v/>
      </c>
      <c r="AC41" s="4" t="str">
        <f t="shared" si="12"/>
        <v>critical_range: 20</v>
      </c>
      <c r="AD41" s="4" t="str">
        <f t="shared" si="13"/>
        <v>critical_multiplier: 2</v>
      </c>
      <c r="AE41" s="4" t="str">
        <f t="shared" si="14"/>
        <v/>
      </c>
      <c r="AF41" s="4" t="str">
        <f t="shared" si="15"/>
        <v>range increment: -1</v>
      </c>
      <c r="AG41" s="4" t="str">
        <f t="shared" si="16"/>
        <v>melee_penalty: -1</v>
      </c>
      <c r="AH41" s="4" t="str">
        <f t="shared" si="17"/>
        <v>is_finesse: 'true'</v>
      </c>
      <c r="AI41" s="4" t="str">
        <f t="shared" si="18"/>
        <v>has_reach: 'false'</v>
      </c>
      <c r="AK41" s="4" t="str">
        <f t="shared" ca="1" si="19"/>
        <v>{product_name: 'Chain', cost: 5, stock: 16, weight: 5, category_id: 1, additional_information: JSON.stringify({weapon_type: 'Exotic', ua_weapon_group: 'Whip', damage: 'd6', damage_type: 'Bludgeoning', critical_range: 20, critical_multiplier: 2, range increment: -1, melee_penalty: -1, is_finesse: 'true', has_reach: 'false'})},</v>
      </c>
    </row>
    <row r="42" spans="1:37" ht="130" outlineLevel="1" x14ac:dyDescent="0.2">
      <c r="A42" s="11" t="s">
        <v>124</v>
      </c>
      <c r="B42" s="35" t="s">
        <v>125</v>
      </c>
      <c r="C42" s="12">
        <v>15</v>
      </c>
      <c r="D42" s="12">
        <v>25</v>
      </c>
      <c r="E42" s="51" t="s">
        <v>68</v>
      </c>
      <c r="F42" s="52" t="s">
        <v>123</v>
      </c>
      <c r="G42" s="52" t="s">
        <v>1327</v>
      </c>
      <c r="H42" s="51" t="s">
        <v>47</v>
      </c>
      <c r="I42" s="51"/>
      <c r="J42" s="51">
        <v>20</v>
      </c>
      <c r="K42" s="51">
        <v>2</v>
      </c>
      <c r="L42" s="51"/>
      <c r="M42" s="51"/>
      <c r="N42" s="51"/>
      <c r="O42" s="53" t="b">
        <v>1</v>
      </c>
      <c r="P42" s="53" t="b">
        <v>0</v>
      </c>
      <c r="Q42" s="4" t="s">
        <v>1499</v>
      </c>
      <c r="R42" s="4" t="str">
        <f t="shared" si="1"/>
        <v>product_name: 'Chain, Spiked'</v>
      </c>
      <c r="S42" s="4" t="str">
        <f t="shared" si="2"/>
        <v>description: 'A spiked chain has reach, so you can strike opponents 10 feet away with it. In addition, unlike most other weapons with reach, it can be used against an adjacent foe.\nYou can make trip attacks with the chain. If you are tripped during your own trip attempt, you can drop the chain to avoid being tripped.\nWhen using a spiked chain, you get a +2 bonus on opposed attack rolls made to disarm an opponent (including the roll to avoid being disarmed if such an attempt fails).\nYou can use the Weapon Finesse feat to apply your Dexterity modifier instead of your Strength modifier to attack rolls with a spiked chain sized for you, even though it isn’t a light weapon for you.'</v>
      </c>
      <c r="T42" s="4" t="str">
        <f t="shared" si="3"/>
        <v>cost: 25</v>
      </c>
      <c r="U42" s="4" t="str">
        <f t="shared" ca="1" si="4"/>
        <v>stock: 16</v>
      </c>
      <c r="V42" s="4" t="str">
        <f t="shared" si="5"/>
        <v>weight: 15</v>
      </c>
      <c r="W42" s="4" t="str">
        <f t="shared" si="6"/>
        <v>category_id: 1</v>
      </c>
      <c r="X42" s="4" t="str">
        <f t="shared" si="7"/>
        <v>weapon_type: 'Exotic'</v>
      </c>
      <c r="Y42" s="4" t="str">
        <f t="shared" si="8"/>
        <v>ua_weapon_group: 'Whip'</v>
      </c>
      <c r="Z42" s="4" t="str">
        <f t="shared" si="9"/>
        <v>damage: '2d4'</v>
      </c>
      <c r="AA42" s="4" t="str">
        <f t="shared" si="10"/>
        <v>damage_type: 'Piercing'</v>
      </c>
      <c r="AB42" s="4" t="str">
        <f t="shared" si="11"/>
        <v/>
      </c>
      <c r="AC42" s="4" t="str">
        <f t="shared" si="12"/>
        <v>critical_range: 20</v>
      </c>
      <c r="AD42" s="4" t="str">
        <f t="shared" si="13"/>
        <v>critical_multiplier: 2</v>
      </c>
      <c r="AE42" s="4" t="str">
        <f t="shared" si="14"/>
        <v/>
      </c>
      <c r="AF42" s="4" t="str">
        <f t="shared" si="15"/>
        <v>range increment: -1</v>
      </c>
      <c r="AG42" s="4" t="str">
        <f t="shared" si="16"/>
        <v>melee_penalty: -1</v>
      </c>
      <c r="AH42" s="4" t="str">
        <f t="shared" si="17"/>
        <v>is_finesse: 'true'</v>
      </c>
      <c r="AI42" s="4" t="str">
        <f t="shared" si="18"/>
        <v>has_reach: 'false'</v>
      </c>
      <c r="AK42" s="4" t="str">
        <f t="shared" ca="1" si="19"/>
        <v>{product_name: 'Chain, Spiked', description: 'A spiked chain has reach, so you can strike opponents 10 feet away with it. In addition, unlike most other weapons with reach, it can be used against an adjacent foe.\nYou can make trip attacks with the chain. If you are tripped during your own trip attempt, you can drop the chain to avoid being tripped.\nWhen using a spiked chain, you get a +2 bonus on opposed attack rolls made to disarm an opponent (including the roll to avoid being disarmed if such an attempt fails).\nYou can use the Weapon Finesse feat to apply your Dexterity modifier instead of your Strength modifier to attack rolls with a spiked chain sized for you, even though it isn’t a light weapon for you.', cost: 25, stock: 16, weight: 15, category_id: 1, additional_information: JSON.stringify({weapon_type: 'Exotic', ua_weapon_group: 'Whip', damage: '2d4', damage_type: 'Piercing', critical_range: 20, critical_multiplier: 2, range increment: -1, melee_penalty: -1, is_finesse: 'true', has_reach: 'false'})},</v>
      </c>
    </row>
    <row r="43" spans="1:37" outlineLevel="1" x14ac:dyDescent="0.2">
      <c r="A43" s="11" t="s">
        <v>126</v>
      </c>
      <c r="C43" s="12">
        <v>4</v>
      </c>
      <c r="D43" s="12"/>
      <c r="E43" s="51" t="s">
        <v>68</v>
      </c>
      <c r="F43" s="52" t="s">
        <v>123</v>
      </c>
      <c r="G43" s="52" t="s">
        <v>1321</v>
      </c>
      <c r="H43" s="51" t="s">
        <v>47</v>
      </c>
      <c r="I43" s="51"/>
      <c r="J43" s="51">
        <v>19</v>
      </c>
      <c r="K43" s="51">
        <v>2</v>
      </c>
      <c r="L43" s="51"/>
      <c r="M43" s="51"/>
      <c r="N43" s="51"/>
      <c r="O43" s="53" t="b">
        <v>0</v>
      </c>
      <c r="P43" s="53" t="b">
        <v>0</v>
      </c>
      <c r="Q43" s="4" t="s">
        <v>1499</v>
      </c>
      <c r="R43" s="4" t="str">
        <f t="shared" si="1"/>
        <v>product_name: 'Chain-and-Dagger'</v>
      </c>
      <c r="S43" s="4" t="str">
        <f t="shared" si="2"/>
        <v/>
      </c>
      <c r="T43" s="4" t="str">
        <f t="shared" si="3"/>
        <v>cost: -1</v>
      </c>
      <c r="U43" s="4" t="str">
        <f t="shared" ca="1" si="4"/>
        <v>stock: 15</v>
      </c>
      <c r="V43" s="4" t="str">
        <f t="shared" si="5"/>
        <v>weight: 4</v>
      </c>
      <c r="W43" s="4" t="str">
        <f t="shared" si="6"/>
        <v>category_id: 1</v>
      </c>
      <c r="X43" s="4" t="str">
        <f t="shared" si="7"/>
        <v>weapon_type: 'Exotic'</v>
      </c>
      <c r="Y43" s="4" t="str">
        <f t="shared" si="8"/>
        <v>ua_weapon_group: 'Whip'</v>
      </c>
      <c r="Z43" s="4" t="str">
        <f t="shared" si="9"/>
        <v>damage: 'd4'</v>
      </c>
      <c r="AA43" s="4" t="str">
        <f t="shared" si="10"/>
        <v>damage_type: 'Piercing'</v>
      </c>
      <c r="AB43" s="4" t="str">
        <f t="shared" si="11"/>
        <v/>
      </c>
      <c r="AC43" s="4" t="str">
        <f t="shared" si="12"/>
        <v>critical_range: 19</v>
      </c>
      <c r="AD43" s="4" t="str">
        <f t="shared" si="13"/>
        <v>critical_multiplier: 2</v>
      </c>
      <c r="AE43" s="4" t="str">
        <f t="shared" si="14"/>
        <v/>
      </c>
      <c r="AF43" s="4" t="str">
        <f t="shared" si="15"/>
        <v>range increment: -1</v>
      </c>
      <c r="AG43" s="4" t="str">
        <f t="shared" si="16"/>
        <v>melee_penalty: -1</v>
      </c>
      <c r="AH43" s="4" t="str">
        <f t="shared" si="17"/>
        <v>is_finesse: 'false'</v>
      </c>
      <c r="AI43" s="4" t="str">
        <f t="shared" si="18"/>
        <v>has_reach: 'false'</v>
      </c>
      <c r="AK43" s="4" t="str">
        <f t="shared" ca="1" si="19"/>
        <v>{product_name: 'Chain-and-Dagger', cost: -1, stock: 15, weight: 4, category_id: 1, additional_information: JSON.stringify({weapon_type: 'Exotic', ua_weapon_group: 'Whip', damage: 'd4', damage_type: 'Piercing', critical_range: 19, critical_multiplier: 2, range increment: -1, melee_penalty: -1, is_finesse: 'false', has_reach: 'false'})},</v>
      </c>
    </row>
    <row r="44" spans="1:37" outlineLevel="1" x14ac:dyDescent="0.2">
      <c r="A44" s="11" t="s">
        <v>127</v>
      </c>
      <c r="C44" s="12">
        <v>2</v>
      </c>
      <c r="D44" s="12">
        <v>15</v>
      </c>
      <c r="E44" s="51" t="s">
        <v>68</v>
      </c>
      <c r="F44" s="52" t="s">
        <v>90</v>
      </c>
      <c r="G44" s="52" t="s">
        <v>1321</v>
      </c>
      <c r="H44" s="51" t="s">
        <v>64</v>
      </c>
      <c r="I44" s="51"/>
      <c r="J44" s="51">
        <v>20</v>
      </c>
      <c r="K44" s="51">
        <v>3</v>
      </c>
      <c r="L44" s="51" t="s">
        <v>41</v>
      </c>
      <c r="M44" s="51">
        <v>30</v>
      </c>
      <c r="N44" s="51"/>
      <c r="O44" s="53" t="b">
        <v>0</v>
      </c>
      <c r="P44" s="53" t="b">
        <v>0</v>
      </c>
      <c r="Q44" s="4" t="s">
        <v>1499</v>
      </c>
      <c r="R44" s="4" t="str">
        <f t="shared" si="1"/>
        <v>product_name: 'Chakram'</v>
      </c>
      <c r="S44" s="4" t="str">
        <f t="shared" si="2"/>
        <v/>
      </c>
      <c r="T44" s="4" t="str">
        <f t="shared" si="3"/>
        <v>cost: 15</v>
      </c>
      <c r="U44" s="4" t="str">
        <f t="shared" ca="1" si="4"/>
        <v>stock: 7</v>
      </c>
      <c r="V44" s="4" t="str">
        <f t="shared" si="5"/>
        <v>weight: 2</v>
      </c>
      <c r="W44" s="4" t="str">
        <f t="shared" si="6"/>
        <v>category_id: 1</v>
      </c>
      <c r="X44" s="4" t="str">
        <f t="shared" si="7"/>
        <v>weapon_type: 'Exotic'</v>
      </c>
      <c r="Y44" s="4" t="str">
        <f t="shared" si="8"/>
        <v>ua_weapon_group: 'Other'</v>
      </c>
      <c r="Z44" s="4" t="str">
        <f t="shared" si="9"/>
        <v>damage: 'd4'</v>
      </c>
      <c r="AA44" s="4" t="str">
        <f t="shared" si="10"/>
        <v>damage_type: 'Slashing'</v>
      </c>
      <c r="AB44" s="4" t="str">
        <f t="shared" si="11"/>
        <v/>
      </c>
      <c r="AC44" s="4" t="str">
        <f t="shared" si="12"/>
        <v>critical_range: 20</v>
      </c>
      <c r="AD44" s="4" t="str">
        <f t="shared" si="13"/>
        <v>critical_multiplier: 3</v>
      </c>
      <c r="AE44" s="4" t="str">
        <f t="shared" si="14"/>
        <v>delivery: 'thrown'</v>
      </c>
      <c r="AF44" s="4" t="str">
        <f t="shared" si="15"/>
        <v>range increment: 30</v>
      </c>
      <c r="AG44" s="4" t="str">
        <f t="shared" si="16"/>
        <v>melee_penalty: -1</v>
      </c>
      <c r="AH44" s="4" t="str">
        <f t="shared" si="17"/>
        <v>is_finesse: 'false'</v>
      </c>
      <c r="AI44" s="4" t="str">
        <f t="shared" si="18"/>
        <v>has_reach: 'false'</v>
      </c>
      <c r="AK44" s="4" t="str">
        <f t="shared" ca="1" si="19"/>
        <v>{product_name: 'Chakram', cost: 15, stock: 7, weight: 2, category_id: 1, additional_information: JSON.stringify({weapon_type: 'Exotic', ua_weapon_group: 'Other', damage: 'd4', damage_type: 'Slashing', critical_range: 20, critical_multiplier: 3, delivery: 'thrown', range increment: 30, melee_penalty: -1, is_finesse: 'false', has_reach: 'false'})},</v>
      </c>
    </row>
    <row r="45" spans="1:37" outlineLevel="1" x14ac:dyDescent="0.2">
      <c r="A45" s="11" t="s">
        <v>128</v>
      </c>
      <c r="C45" s="12">
        <v>0.5</v>
      </c>
      <c r="D45" s="12"/>
      <c r="E45" s="51" t="s">
        <v>68</v>
      </c>
      <c r="F45" s="52"/>
      <c r="G45" s="52" t="s">
        <v>1320</v>
      </c>
      <c r="H45" s="51" t="s">
        <v>64</v>
      </c>
      <c r="I45" s="51"/>
      <c r="J45" s="51">
        <v>20</v>
      </c>
      <c r="K45" s="51">
        <v>2</v>
      </c>
      <c r="L45" s="51" t="s">
        <v>41</v>
      </c>
      <c r="M45" s="51">
        <v>20</v>
      </c>
      <c r="N45" s="51"/>
      <c r="O45" s="53" t="b">
        <v>0</v>
      </c>
      <c r="P45" s="53" t="b">
        <v>0</v>
      </c>
      <c r="Q45" s="4" t="s">
        <v>1499</v>
      </c>
      <c r="R45" s="4" t="str">
        <f t="shared" si="1"/>
        <v>product_name: 'Chatkcha'</v>
      </c>
      <c r="S45" s="4" t="str">
        <f t="shared" si="2"/>
        <v/>
      </c>
      <c r="T45" s="4" t="str">
        <f t="shared" si="3"/>
        <v>cost: -1</v>
      </c>
      <c r="U45" s="4" t="str">
        <f t="shared" ca="1" si="4"/>
        <v>stock: 4</v>
      </c>
      <c r="V45" s="4" t="str">
        <f t="shared" si="5"/>
        <v>weight: 0.5</v>
      </c>
      <c r="W45" s="4" t="str">
        <f t="shared" si="6"/>
        <v>category_id: 1</v>
      </c>
      <c r="X45" s="4" t="str">
        <f t="shared" si="7"/>
        <v>weapon_type: 'Exotic'</v>
      </c>
      <c r="Y45" s="4" t="str">
        <f t="shared" si="8"/>
        <v/>
      </c>
      <c r="Z45" s="4" t="str">
        <f t="shared" si="9"/>
        <v>damage: 'd6'</v>
      </c>
      <c r="AA45" s="4" t="str">
        <f t="shared" si="10"/>
        <v>damage_type: 'Slashing'</v>
      </c>
      <c r="AB45" s="4" t="str">
        <f t="shared" si="11"/>
        <v/>
      </c>
      <c r="AC45" s="4" t="str">
        <f t="shared" si="12"/>
        <v>critical_range: 20</v>
      </c>
      <c r="AD45" s="4" t="str">
        <f t="shared" si="13"/>
        <v>critical_multiplier: 2</v>
      </c>
      <c r="AE45" s="4" t="str">
        <f t="shared" si="14"/>
        <v>delivery: 'thrown'</v>
      </c>
      <c r="AF45" s="4" t="str">
        <f t="shared" si="15"/>
        <v>range increment: 20</v>
      </c>
      <c r="AG45" s="4" t="str">
        <f t="shared" si="16"/>
        <v>melee_penalty: -1</v>
      </c>
      <c r="AH45" s="4" t="str">
        <f t="shared" si="17"/>
        <v>is_finesse: 'false'</v>
      </c>
      <c r="AI45" s="4" t="str">
        <f t="shared" si="18"/>
        <v>has_reach: 'false'</v>
      </c>
      <c r="AK45" s="4" t="str">
        <f t="shared" ca="1" si="19"/>
        <v>{product_name: 'Chatkcha', cost: -1, stock: 4, weight: 0.5, category_id: 1, additional_information: JSON.stringify({weapon_type: 'Exotic', damage: 'd6', damage_type: 'Slashing', critical_range: 20, critical_multiplier: 2, delivery: 'thrown', range increment: 20, melee_penalty: -1, is_finesse: 'false', has_reach: 'false'})},</v>
      </c>
    </row>
    <row r="46" spans="1:37" outlineLevel="1" x14ac:dyDescent="0.2">
      <c r="A46" s="13" t="s">
        <v>129</v>
      </c>
      <c r="C46" s="12">
        <v>6</v>
      </c>
      <c r="D46" s="12">
        <v>8</v>
      </c>
      <c r="E46" s="51" t="s">
        <v>68</v>
      </c>
      <c r="F46" s="52"/>
      <c r="G46" s="52" t="s">
        <v>1320</v>
      </c>
      <c r="H46" s="51" t="s">
        <v>47</v>
      </c>
      <c r="I46" s="51"/>
      <c r="J46" s="51">
        <v>20</v>
      </c>
      <c r="K46" s="51">
        <v>2</v>
      </c>
      <c r="L46" s="51"/>
      <c r="M46" s="51"/>
      <c r="N46" s="51"/>
      <c r="O46" s="53" t="b">
        <v>0</v>
      </c>
      <c r="P46" s="53" t="b">
        <v>0</v>
      </c>
      <c r="Q46" s="4" t="s">
        <v>1499</v>
      </c>
      <c r="R46" s="4" t="str">
        <f t="shared" si="1"/>
        <v>product_name: 'Chijiriki'</v>
      </c>
      <c r="S46" s="4" t="str">
        <f t="shared" si="2"/>
        <v/>
      </c>
      <c r="T46" s="4" t="str">
        <f t="shared" si="3"/>
        <v>cost: 8</v>
      </c>
      <c r="U46" s="4" t="str">
        <f t="shared" ca="1" si="4"/>
        <v>stock: 8</v>
      </c>
      <c r="V46" s="4" t="str">
        <f t="shared" si="5"/>
        <v>weight: 6</v>
      </c>
      <c r="W46" s="4" t="str">
        <f t="shared" si="6"/>
        <v>category_id: 1</v>
      </c>
      <c r="X46" s="4" t="str">
        <f t="shared" si="7"/>
        <v>weapon_type: 'Exotic'</v>
      </c>
      <c r="Y46" s="4" t="str">
        <f t="shared" si="8"/>
        <v/>
      </c>
      <c r="Z46" s="4" t="str">
        <f t="shared" si="9"/>
        <v>damage: 'd6'</v>
      </c>
      <c r="AA46" s="4" t="str">
        <f t="shared" si="10"/>
        <v>damage_type: 'Piercing'</v>
      </c>
      <c r="AB46" s="4" t="str">
        <f t="shared" si="11"/>
        <v/>
      </c>
      <c r="AC46" s="4" t="str">
        <f t="shared" si="12"/>
        <v>critical_range: 20</v>
      </c>
      <c r="AD46" s="4" t="str">
        <f t="shared" si="13"/>
        <v>critical_multiplier: 2</v>
      </c>
      <c r="AE46" s="4" t="str">
        <f t="shared" si="14"/>
        <v/>
      </c>
      <c r="AF46" s="4" t="str">
        <f t="shared" si="15"/>
        <v>range increment: -1</v>
      </c>
      <c r="AG46" s="4" t="str">
        <f t="shared" si="16"/>
        <v>melee_penalty: -1</v>
      </c>
      <c r="AH46" s="4" t="str">
        <f t="shared" si="17"/>
        <v>is_finesse: 'false'</v>
      </c>
      <c r="AI46" s="4" t="str">
        <f t="shared" si="18"/>
        <v>has_reach: 'false'</v>
      </c>
      <c r="AK46" s="4" t="str">
        <f t="shared" ca="1" si="19"/>
        <v>{product_name: 'Chijiriki', cost: 8, stock: 8, weight: 6, category_id: 1, additional_information: JSON.stringify({weapon_type: 'Exotic', damage: 'd6', damage_type: 'Piercing', critical_range: 20, critical_multiplier: 2, range increment: -1, melee_penalty: -1, is_finesse: 'false', has_reach: 'false'})},</v>
      </c>
    </row>
    <row r="47" spans="1:37" outlineLevel="1" x14ac:dyDescent="0.2">
      <c r="A47" s="11" t="s">
        <v>130</v>
      </c>
      <c r="C47" s="12">
        <v>2</v>
      </c>
      <c r="D47" s="12">
        <v>30</v>
      </c>
      <c r="E47" s="51" t="s">
        <v>68</v>
      </c>
      <c r="F47" s="52" t="s">
        <v>90</v>
      </c>
      <c r="G47" s="52" t="s">
        <v>1321</v>
      </c>
      <c r="H47" s="51" t="s">
        <v>47</v>
      </c>
      <c r="I47" s="51"/>
      <c r="J47" s="51">
        <v>19</v>
      </c>
      <c r="K47" s="51">
        <v>2</v>
      </c>
      <c r="L47" s="51"/>
      <c r="M47" s="54"/>
      <c r="N47" s="51"/>
      <c r="O47" s="53" t="b">
        <v>0</v>
      </c>
      <c r="P47" s="53" t="b">
        <v>0</v>
      </c>
      <c r="Q47" s="4" t="s">
        <v>1499</v>
      </c>
      <c r="R47" s="4" t="str">
        <f t="shared" si="1"/>
        <v>product_name: 'Claw Bracer'</v>
      </c>
      <c r="S47" s="4" t="str">
        <f t="shared" si="2"/>
        <v/>
      </c>
      <c r="T47" s="4" t="str">
        <f t="shared" si="3"/>
        <v>cost: 30</v>
      </c>
      <c r="U47" s="4" t="str">
        <f t="shared" ca="1" si="4"/>
        <v>stock: 2</v>
      </c>
      <c r="V47" s="4" t="str">
        <f t="shared" si="5"/>
        <v>weight: 2</v>
      </c>
      <c r="W47" s="4" t="str">
        <f t="shared" si="6"/>
        <v>category_id: 1</v>
      </c>
      <c r="X47" s="4" t="str">
        <f t="shared" si="7"/>
        <v>weapon_type: 'Exotic'</v>
      </c>
      <c r="Y47" s="4" t="str">
        <f t="shared" si="8"/>
        <v>ua_weapon_group: 'Other'</v>
      </c>
      <c r="Z47" s="4" t="str">
        <f t="shared" si="9"/>
        <v>damage: 'd4'</v>
      </c>
      <c r="AA47" s="4" t="str">
        <f t="shared" si="10"/>
        <v>damage_type: 'Piercing'</v>
      </c>
      <c r="AB47" s="4" t="str">
        <f t="shared" si="11"/>
        <v/>
      </c>
      <c r="AC47" s="4" t="str">
        <f t="shared" si="12"/>
        <v>critical_range: 19</v>
      </c>
      <c r="AD47" s="4" t="str">
        <f t="shared" si="13"/>
        <v>critical_multiplier: 2</v>
      </c>
      <c r="AE47" s="4" t="str">
        <f t="shared" si="14"/>
        <v/>
      </c>
      <c r="AF47" s="4" t="str">
        <f t="shared" si="15"/>
        <v>range increment: -1</v>
      </c>
      <c r="AG47" s="4" t="str">
        <f t="shared" si="16"/>
        <v>melee_penalty: -1</v>
      </c>
      <c r="AH47" s="4" t="str">
        <f t="shared" si="17"/>
        <v>is_finesse: 'false'</v>
      </c>
      <c r="AI47" s="4" t="str">
        <f t="shared" si="18"/>
        <v>has_reach: 'false'</v>
      </c>
      <c r="AK47" s="4" t="str">
        <f t="shared" ca="1" si="19"/>
        <v>{product_name: 'Claw Bracer', cost: 30, stock: 2, weight: 2, category_id: 1, additional_information: JSON.stringify({weapon_type: 'Exotic', ua_weapon_group: 'Other', damage: 'd4', damage_type: 'Piercing', critical_range: 19, critical_multiplier: 2, range increment: -1, melee_penalty: -1, is_finesse: 'false', has_reach: 'false'})},</v>
      </c>
    </row>
    <row r="48" spans="1:37" outlineLevel="1" x14ac:dyDescent="0.2">
      <c r="A48" s="11" t="s">
        <v>131</v>
      </c>
      <c r="C48" s="12"/>
      <c r="D48" s="12"/>
      <c r="E48" s="51" t="s">
        <v>84</v>
      </c>
      <c r="F48" s="52" t="s">
        <v>84</v>
      </c>
      <c r="G48" s="52" t="s">
        <v>1326</v>
      </c>
      <c r="H48" s="51" t="s">
        <v>132</v>
      </c>
      <c r="I48" s="51"/>
      <c r="J48" s="51">
        <v>20</v>
      </c>
      <c r="K48" s="51">
        <v>2</v>
      </c>
      <c r="L48" s="51"/>
      <c r="M48" s="51"/>
      <c r="N48" s="51"/>
      <c r="O48" s="53" t="b">
        <v>1</v>
      </c>
      <c r="P48" s="53" t="b">
        <v>0</v>
      </c>
      <c r="Q48" s="4" t="s">
        <v>1499</v>
      </c>
      <c r="R48" s="4" t="str">
        <f t="shared" si="1"/>
        <v>product_name: 'Claw or Rake'</v>
      </c>
      <c r="S48" s="4" t="str">
        <f t="shared" si="2"/>
        <v/>
      </c>
      <c r="T48" s="4" t="str">
        <f t="shared" si="3"/>
        <v>cost: -1</v>
      </c>
      <c r="U48" s="4" t="str">
        <f t="shared" ca="1" si="4"/>
        <v>stock: 1</v>
      </c>
      <c r="V48" s="4" t="str">
        <f t="shared" si="5"/>
        <v>weight: -1</v>
      </c>
      <c r="W48" s="4" t="str">
        <f t="shared" si="6"/>
        <v>category_id: 1</v>
      </c>
      <c r="X48" s="4" t="str">
        <f t="shared" si="7"/>
        <v>weapon_type: 'Natural'</v>
      </c>
      <c r="Y48" s="4" t="str">
        <f t="shared" si="8"/>
        <v>ua_weapon_group: 'Natural'</v>
      </c>
      <c r="Z48" s="4" t="str">
        <f t="shared" si="9"/>
        <v>damage: 'd1'</v>
      </c>
      <c r="AA48" s="4" t="str">
        <f t="shared" si="10"/>
        <v>damage_type: 'Slashing and Piercing'</v>
      </c>
      <c r="AB48" s="4" t="str">
        <f t="shared" si="11"/>
        <v/>
      </c>
      <c r="AC48" s="4" t="str">
        <f t="shared" si="12"/>
        <v>critical_range: 20</v>
      </c>
      <c r="AD48" s="4" t="str">
        <f t="shared" si="13"/>
        <v>critical_multiplier: 2</v>
      </c>
      <c r="AE48" s="4" t="str">
        <f t="shared" si="14"/>
        <v/>
      </c>
      <c r="AF48" s="4" t="str">
        <f t="shared" si="15"/>
        <v>range increment: -1</v>
      </c>
      <c r="AG48" s="4" t="str">
        <f t="shared" si="16"/>
        <v>melee_penalty: -1</v>
      </c>
      <c r="AH48" s="4" t="str">
        <f t="shared" si="17"/>
        <v>is_finesse: 'true'</v>
      </c>
      <c r="AI48" s="4" t="str">
        <f t="shared" si="18"/>
        <v>has_reach: 'false'</v>
      </c>
      <c r="AK48" s="4" t="str">
        <f t="shared" ca="1" si="19"/>
        <v>{product_name: 'Claw or Rake', cost: -1, stock: 1, weight: -1, category_id: 1, additional_information: JSON.stringify({weapon_type: 'Natural', ua_weapon_group: 'Natural', damage: 'd1', damage_type: 'Slashing and Piercing', critical_range: 20, critical_multiplier: 2, range increment: -1, melee_penalty: -1, is_finesse: 'true', has_reach: 'false'})},</v>
      </c>
    </row>
    <row r="49" spans="1:37" outlineLevel="1" x14ac:dyDescent="0.2">
      <c r="A49" s="11" t="s">
        <v>133</v>
      </c>
      <c r="C49" s="12">
        <v>3</v>
      </c>
      <c r="D49" s="12"/>
      <c r="E49" s="51" t="s">
        <v>68</v>
      </c>
      <c r="F49" s="52" t="s">
        <v>90</v>
      </c>
      <c r="G49" s="52" t="s">
        <v>1321</v>
      </c>
      <c r="H49" s="51" t="s">
        <v>135</v>
      </c>
      <c r="I49" s="51"/>
      <c r="J49" s="51">
        <v>20</v>
      </c>
      <c r="K49" s="51">
        <v>3</v>
      </c>
      <c r="L49" s="51"/>
      <c r="M49" s="51"/>
      <c r="N49" s="51"/>
      <c r="O49" s="53" t="b">
        <v>0</v>
      </c>
      <c r="P49" s="53" t="b">
        <v>0</v>
      </c>
      <c r="Q49" s="4" t="s">
        <v>1499</v>
      </c>
      <c r="R49" s="4" t="str">
        <f t="shared" si="1"/>
        <v>product_name: 'Claw, Panther'</v>
      </c>
      <c r="S49" s="4" t="str">
        <f t="shared" si="2"/>
        <v/>
      </c>
      <c r="T49" s="4" t="str">
        <f t="shared" si="3"/>
        <v>cost: -1</v>
      </c>
      <c r="U49" s="4" t="str">
        <f t="shared" ca="1" si="4"/>
        <v>stock: 5</v>
      </c>
      <c r="V49" s="4" t="str">
        <f t="shared" si="5"/>
        <v>weight: 3</v>
      </c>
      <c r="W49" s="4" t="str">
        <f t="shared" si="6"/>
        <v>category_id: 1</v>
      </c>
      <c r="X49" s="4" t="str">
        <f t="shared" si="7"/>
        <v>weapon_type: 'Exotic'</v>
      </c>
      <c r="Y49" s="4" t="str">
        <f t="shared" si="8"/>
        <v>ua_weapon_group: 'Other'</v>
      </c>
      <c r="Z49" s="4" t="str">
        <f t="shared" si="9"/>
        <v>damage: 'd4'</v>
      </c>
      <c r="AA49" s="4" t="str">
        <f t="shared" si="10"/>
        <v>damage_type: 'Slashing or Piercing'</v>
      </c>
      <c r="AB49" s="4" t="str">
        <f t="shared" si="11"/>
        <v/>
      </c>
      <c r="AC49" s="4" t="str">
        <f t="shared" si="12"/>
        <v>critical_range: 20</v>
      </c>
      <c r="AD49" s="4" t="str">
        <f t="shared" si="13"/>
        <v>critical_multiplier: 3</v>
      </c>
      <c r="AE49" s="4" t="str">
        <f t="shared" si="14"/>
        <v/>
      </c>
      <c r="AF49" s="4" t="str">
        <f t="shared" si="15"/>
        <v>range increment: -1</v>
      </c>
      <c r="AG49" s="4" t="str">
        <f t="shared" si="16"/>
        <v>melee_penalty: -1</v>
      </c>
      <c r="AH49" s="4" t="str">
        <f t="shared" si="17"/>
        <v>is_finesse: 'false'</v>
      </c>
      <c r="AI49" s="4" t="str">
        <f t="shared" si="18"/>
        <v>has_reach: 'false'</v>
      </c>
      <c r="AK49" s="4" t="str">
        <f t="shared" ca="1" si="19"/>
        <v>{product_name: 'Claw, Panther', cost: -1, stock: 5, weight: 3, category_id: 1, additional_information: JSON.stringify({weapon_type: 'Exotic', ua_weapon_group: 'Other', damage: 'd4', damage_type: 'Slashing or Piercing', critical_range: 20, critical_multiplier: 3, range increment: -1, melee_penalty: -1, is_finesse: 'false', has_reach: 'false'})},</v>
      </c>
    </row>
    <row r="50" spans="1:37" outlineLevel="1" x14ac:dyDescent="0.2">
      <c r="A50" s="11" t="s">
        <v>136</v>
      </c>
      <c r="C50" s="12">
        <v>3</v>
      </c>
      <c r="D50" s="12"/>
      <c r="E50" s="51" t="s">
        <v>45</v>
      </c>
      <c r="F50" s="52" t="s">
        <v>137</v>
      </c>
      <c r="G50" s="52" t="s">
        <v>1320</v>
      </c>
      <c r="H50" s="51" t="s">
        <v>95</v>
      </c>
      <c r="I50" s="51"/>
      <c r="J50" s="51">
        <v>20</v>
      </c>
      <c r="K50" s="51">
        <v>2</v>
      </c>
      <c r="L50" s="51" t="s">
        <v>41</v>
      </c>
      <c r="M50" s="51">
        <v>10</v>
      </c>
      <c r="N50" s="51"/>
      <c r="O50" s="53" t="b">
        <v>0</v>
      </c>
      <c r="P50" s="53" t="b">
        <v>0</v>
      </c>
      <c r="Q50" s="4" t="s">
        <v>1499</v>
      </c>
      <c r="R50" s="4" t="str">
        <f t="shared" si="1"/>
        <v>product_name: 'Club'</v>
      </c>
      <c r="S50" s="4" t="str">
        <f t="shared" si="2"/>
        <v/>
      </c>
      <c r="T50" s="4" t="str">
        <f t="shared" si="3"/>
        <v>cost: -1</v>
      </c>
      <c r="U50" s="4" t="str">
        <f t="shared" ca="1" si="4"/>
        <v>stock: 10</v>
      </c>
      <c r="V50" s="4" t="str">
        <f t="shared" si="5"/>
        <v>weight: 3</v>
      </c>
      <c r="W50" s="4" t="str">
        <f t="shared" si="6"/>
        <v>category_id: 1</v>
      </c>
      <c r="X50" s="4" t="str">
        <f t="shared" si="7"/>
        <v>weapon_type: 'Simple'</v>
      </c>
      <c r="Y50" s="4" t="str">
        <f t="shared" si="8"/>
        <v>ua_weapon_group: 'Impact'</v>
      </c>
      <c r="Z50" s="4" t="str">
        <f t="shared" si="9"/>
        <v>damage: 'd6'</v>
      </c>
      <c r="AA50" s="4" t="str">
        <f t="shared" si="10"/>
        <v>damage_type: 'Bludgeoning'</v>
      </c>
      <c r="AB50" s="4" t="str">
        <f t="shared" si="11"/>
        <v/>
      </c>
      <c r="AC50" s="4" t="str">
        <f t="shared" si="12"/>
        <v>critical_range: 20</v>
      </c>
      <c r="AD50" s="4" t="str">
        <f t="shared" si="13"/>
        <v>critical_multiplier: 2</v>
      </c>
      <c r="AE50" s="4" t="str">
        <f t="shared" si="14"/>
        <v>delivery: 'thrown'</v>
      </c>
      <c r="AF50" s="4" t="str">
        <f t="shared" si="15"/>
        <v>range increment: 10</v>
      </c>
      <c r="AG50" s="4" t="str">
        <f t="shared" si="16"/>
        <v>melee_penalty: -1</v>
      </c>
      <c r="AH50" s="4" t="str">
        <f t="shared" si="17"/>
        <v>is_finesse: 'false'</v>
      </c>
      <c r="AI50" s="4" t="str">
        <f t="shared" si="18"/>
        <v>has_reach: 'false'</v>
      </c>
      <c r="AK50" s="4" t="str">
        <f t="shared" ca="1" si="19"/>
        <v>{product_name: 'Club', cost: -1, stock: 10, weight: 3, category_id: 1, additional_information: JSON.stringify({weapon_type: 'Simple', ua_weapon_group: 'Impact', damage: 'd6', damage_type: 'Bludgeoning', critical_range: 20, critical_multiplier: 2, delivery: 'thrown', range increment: 10, melee_penalty: -1, is_finesse: 'false', has_reach: 'false'})},</v>
      </c>
    </row>
    <row r="51" spans="1:37" outlineLevel="1" x14ac:dyDescent="0.2">
      <c r="A51" s="11" t="s">
        <v>138</v>
      </c>
      <c r="C51" s="12">
        <v>10</v>
      </c>
      <c r="D51" s="12">
        <v>5</v>
      </c>
      <c r="E51" s="51" t="s">
        <v>57</v>
      </c>
      <c r="F51" s="52" t="s">
        <v>137</v>
      </c>
      <c r="G51" s="52" t="s">
        <v>1324</v>
      </c>
      <c r="H51" s="51" t="s">
        <v>95</v>
      </c>
      <c r="I51" s="51"/>
      <c r="J51" s="51">
        <v>20</v>
      </c>
      <c r="K51" s="51">
        <v>2</v>
      </c>
      <c r="L51" s="51"/>
      <c r="M51" s="51"/>
      <c r="N51" s="51"/>
      <c r="O51" s="53" t="b">
        <v>0</v>
      </c>
      <c r="P51" s="53" t="b">
        <v>0</v>
      </c>
      <c r="Q51" s="4" t="s">
        <v>1499</v>
      </c>
      <c r="R51" s="4" t="str">
        <f t="shared" si="1"/>
        <v>product_name: 'Club, Great'</v>
      </c>
      <c r="S51" s="4" t="str">
        <f t="shared" si="2"/>
        <v/>
      </c>
      <c r="T51" s="4" t="str">
        <f t="shared" si="3"/>
        <v>cost: 5</v>
      </c>
      <c r="U51" s="4" t="str">
        <f t="shared" ca="1" si="4"/>
        <v>stock: 11</v>
      </c>
      <c r="V51" s="4" t="str">
        <f t="shared" si="5"/>
        <v>weight: 10</v>
      </c>
      <c r="W51" s="4" t="str">
        <f t="shared" si="6"/>
        <v>category_id: 1</v>
      </c>
      <c r="X51" s="4" t="str">
        <f t="shared" si="7"/>
        <v>weapon_type: 'Martial'</v>
      </c>
      <c r="Y51" s="4" t="str">
        <f t="shared" si="8"/>
        <v>ua_weapon_group: 'Impact'</v>
      </c>
      <c r="Z51" s="4" t="str">
        <f t="shared" si="9"/>
        <v>damage: 'd10'</v>
      </c>
      <c r="AA51" s="4" t="str">
        <f t="shared" si="10"/>
        <v>damage_type: 'Bludgeoning'</v>
      </c>
      <c r="AB51" s="4" t="str">
        <f t="shared" si="11"/>
        <v/>
      </c>
      <c r="AC51" s="4" t="str">
        <f t="shared" si="12"/>
        <v>critical_range: 20</v>
      </c>
      <c r="AD51" s="4" t="str">
        <f t="shared" si="13"/>
        <v>critical_multiplier: 2</v>
      </c>
      <c r="AE51" s="4" t="str">
        <f t="shared" si="14"/>
        <v/>
      </c>
      <c r="AF51" s="4" t="str">
        <f t="shared" si="15"/>
        <v>range increment: -1</v>
      </c>
      <c r="AG51" s="4" t="str">
        <f t="shared" si="16"/>
        <v>melee_penalty: -1</v>
      </c>
      <c r="AH51" s="4" t="str">
        <f t="shared" si="17"/>
        <v>is_finesse: 'false'</v>
      </c>
      <c r="AI51" s="4" t="str">
        <f t="shared" si="18"/>
        <v>has_reach: 'false'</v>
      </c>
      <c r="AK51" s="4" t="str">
        <f t="shared" ca="1" si="19"/>
        <v>{product_name: 'Club, Great', cost: 5, stock: 11, weight: 10, category_id: 1, additional_information: JSON.stringify({weapon_type: 'Martial', ua_weapon_group: 'Impact', damage: 'd10', damage_type: 'Bludgeoning', critical_range: 20, critical_multiplier: 2, range increment: -1, melee_penalty: -1, is_finesse: 'false', has_reach: 'false'})},</v>
      </c>
    </row>
    <row r="52" spans="1:37" outlineLevel="1" x14ac:dyDescent="0.2">
      <c r="A52" s="11" t="s">
        <v>139</v>
      </c>
      <c r="C52" s="12">
        <v>15</v>
      </c>
      <c r="D52" s="12"/>
      <c r="E52" s="51" t="s">
        <v>68</v>
      </c>
      <c r="F52" s="52" t="s">
        <v>140</v>
      </c>
      <c r="G52" s="52" t="s">
        <v>1325</v>
      </c>
      <c r="H52" s="51" t="s">
        <v>47</v>
      </c>
      <c r="I52" s="51"/>
      <c r="J52" s="51">
        <v>19</v>
      </c>
      <c r="K52" s="51">
        <v>2</v>
      </c>
      <c r="L52" s="51" t="s">
        <v>91</v>
      </c>
      <c r="M52" s="51">
        <v>150</v>
      </c>
      <c r="N52" s="51"/>
      <c r="O52" s="53" t="b">
        <v>0</v>
      </c>
      <c r="P52" s="53" t="b">
        <v>0</v>
      </c>
      <c r="Q52" s="4" t="s">
        <v>1500</v>
      </c>
      <c r="R52" s="4" t="str">
        <f t="shared" si="1"/>
        <v>product_name: 'Crossbow, Great'</v>
      </c>
      <c r="S52" s="4" t="str">
        <f t="shared" si="2"/>
        <v/>
      </c>
      <c r="T52" s="4" t="str">
        <f t="shared" si="3"/>
        <v>cost: -1</v>
      </c>
      <c r="U52" s="4" t="str">
        <f t="shared" ca="1" si="4"/>
        <v>stock: 12</v>
      </c>
      <c r="V52" s="4" t="str">
        <f t="shared" si="5"/>
        <v>weight: 15</v>
      </c>
      <c r="W52" s="4" t="str">
        <f t="shared" si="6"/>
        <v>category_id: 1</v>
      </c>
      <c r="X52" s="4" t="str">
        <f t="shared" si="7"/>
        <v>weapon_type: 'Exotic'</v>
      </c>
      <c r="Y52" s="4" t="str">
        <f t="shared" si="8"/>
        <v>ua_weapon_group: 'Crossbow'</v>
      </c>
      <c r="Z52" s="4" t="str">
        <f t="shared" si="9"/>
        <v>damage: 'd12'</v>
      </c>
      <c r="AA52" s="4" t="str">
        <f t="shared" si="10"/>
        <v>damage_type: 'Piercing'</v>
      </c>
      <c r="AB52" s="4" t="str">
        <f t="shared" si="11"/>
        <v/>
      </c>
      <c r="AC52" s="4" t="str">
        <f t="shared" si="12"/>
        <v>critical_range: 19</v>
      </c>
      <c r="AD52" s="4" t="str">
        <f t="shared" si="13"/>
        <v>critical_multiplier: 2</v>
      </c>
      <c r="AE52" s="4" t="str">
        <f t="shared" si="14"/>
        <v>delivery: 'shot'</v>
      </c>
      <c r="AF52" s="4" t="str">
        <f t="shared" si="15"/>
        <v>range increment: 150</v>
      </c>
      <c r="AG52" s="4" t="str">
        <f t="shared" si="16"/>
        <v>melee_penalty: -1</v>
      </c>
      <c r="AH52" s="4" t="str">
        <f t="shared" si="17"/>
        <v>is_finesse: 'false'</v>
      </c>
      <c r="AI52" s="4" t="str">
        <f t="shared" si="18"/>
        <v>has_reach: 'false'</v>
      </c>
      <c r="AK52" s="4" t="str">
        <f t="shared" ca="1" si="19"/>
        <v>{product_name: 'Crossbow, Great', cost: -1, stock: 12, weight: 15, category_id: 1, additional_information: JSON.stringify({weapon_type: 'Exotic', ua_weapon_group: 'Crossbow', damage: 'd12', damage_type: 'Piercing', critical_range: 19, critical_multiplier: 2, delivery: 'shot', range increment: 150, melee_penalty: -1, is_finesse: 'false', has_reach: 'false'})},</v>
      </c>
    </row>
    <row r="53" spans="1:37" ht="70" outlineLevel="1" x14ac:dyDescent="0.2">
      <c r="A53" s="11" t="s">
        <v>141</v>
      </c>
      <c r="B53" s="35" t="s">
        <v>142</v>
      </c>
      <c r="C53" s="12">
        <v>3</v>
      </c>
      <c r="D53" s="12">
        <v>100</v>
      </c>
      <c r="E53" s="51" t="s">
        <v>68</v>
      </c>
      <c r="F53" s="52" t="s">
        <v>140</v>
      </c>
      <c r="G53" s="52" t="s">
        <v>1321</v>
      </c>
      <c r="H53" s="51" t="s">
        <v>47</v>
      </c>
      <c r="I53" s="51"/>
      <c r="J53" s="51">
        <v>19</v>
      </c>
      <c r="K53" s="51">
        <v>2</v>
      </c>
      <c r="L53" s="51" t="s">
        <v>91</v>
      </c>
      <c r="M53" s="51">
        <v>30</v>
      </c>
      <c r="N53" s="51"/>
      <c r="O53" s="53" t="b">
        <v>0</v>
      </c>
      <c r="P53" s="53" t="b">
        <v>0</v>
      </c>
      <c r="Q53" s="4" t="s">
        <v>1505</v>
      </c>
      <c r="R53" s="4" t="str">
        <f t="shared" si="1"/>
        <v>product_name: 'Crossbow, Hand'</v>
      </c>
      <c r="S53" s="4" t="str">
        <f t="shared" si="2"/>
        <v>description: 'You can draw a hand crossbow back by hand. Loading a hand crossbow is a move action that provokes attacks of opportunity.\nYou can shoot, but not load, a hand crossbow with one hand at no penalty. You can shoot a hand crossbow with each hand, but you take a penalty on attack rolls as if attacking with two light weapons.'</v>
      </c>
      <c r="T53" s="4" t="str">
        <f t="shared" si="3"/>
        <v>cost: 100</v>
      </c>
      <c r="U53" s="4" t="str">
        <f t="shared" ca="1" si="4"/>
        <v>stock: 15</v>
      </c>
      <c r="V53" s="4" t="str">
        <f t="shared" si="5"/>
        <v>weight: 3</v>
      </c>
      <c r="W53" s="4" t="str">
        <f t="shared" si="6"/>
        <v>category_id: 1</v>
      </c>
      <c r="X53" s="4" t="str">
        <f t="shared" si="7"/>
        <v>weapon_type: 'Exotic'</v>
      </c>
      <c r="Y53" s="4" t="str">
        <f t="shared" si="8"/>
        <v>ua_weapon_group: 'Crossbow'</v>
      </c>
      <c r="Z53" s="4" t="str">
        <f t="shared" si="9"/>
        <v>damage: 'd4'</v>
      </c>
      <c r="AA53" s="4" t="str">
        <f t="shared" si="10"/>
        <v>damage_type: 'Piercing'</v>
      </c>
      <c r="AB53" s="4" t="str">
        <f t="shared" si="11"/>
        <v/>
      </c>
      <c r="AC53" s="4" t="str">
        <f t="shared" si="12"/>
        <v>critical_range: 19</v>
      </c>
      <c r="AD53" s="4" t="str">
        <f t="shared" si="13"/>
        <v>critical_multiplier: 2</v>
      </c>
      <c r="AE53" s="4" t="str">
        <f t="shared" si="14"/>
        <v>delivery: 'shot'</v>
      </c>
      <c r="AF53" s="4" t="str">
        <f t="shared" si="15"/>
        <v>range increment: 30</v>
      </c>
      <c r="AG53" s="4" t="str">
        <f t="shared" si="16"/>
        <v>melee_penalty: -1</v>
      </c>
      <c r="AH53" s="4" t="str">
        <f t="shared" si="17"/>
        <v>is_finesse: 'false'</v>
      </c>
      <c r="AI53" s="4" t="str">
        <f t="shared" si="18"/>
        <v>has_reach: 'false'</v>
      </c>
      <c r="AK53" s="4" t="str">
        <f t="shared" ca="1" si="19"/>
        <v>{product_name: 'Crossbow, Hand', description: 'You can draw a hand crossbow back by hand. Loading a hand crossbow is a move action that provokes attacks of opportunity.\nYou can shoot, but not load, a hand crossbow with one hand at no penalty. You can shoot a hand crossbow with each hand, but you take a penalty on attack rolls as if attacking with two light weapons.', cost: 100, stock: 15, weight: 3, category_id: 1, additional_information: JSON.stringify({weapon_type: 'Exotic', ua_weapon_group: 'Crossbow', damage: 'd4', damage_type: 'Piercing', critical_range: 19, critical_multiplier: 2, delivery: 'shot', range increment: 30, melee_penalty: -1, is_finesse: 'false', has_reach: 'false'})},</v>
      </c>
    </row>
    <row r="54" spans="1:37" ht="100" outlineLevel="1" x14ac:dyDescent="0.2">
      <c r="A54" s="11" t="s">
        <v>143</v>
      </c>
      <c r="B54" s="35" t="s">
        <v>144</v>
      </c>
      <c r="C54" s="12">
        <v>9</v>
      </c>
      <c r="D54" s="12">
        <v>50</v>
      </c>
      <c r="E54" s="51" t="s">
        <v>45</v>
      </c>
      <c r="F54" s="52" t="s">
        <v>140</v>
      </c>
      <c r="G54" s="52" t="s">
        <v>1324</v>
      </c>
      <c r="H54" s="51" t="s">
        <v>47</v>
      </c>
      <c r="I54" s="51"/>
      <c r="J54" s="51">
        <v>19</v>
      </c>
      <c r="K54" s="51">
        <v>2</v>
      </c>
      <c r="L54" s="51" t="s">
        <v>91</v>
      </c>
      <c r="M54" s="51">
        <v>120</v>
      </c>
      <c r="N54" s="51"/>
      <c r="O54" s="53" t="b">
        <v>0</v>
      </c>
      <c r="P54" s="53" t="b">
        <v>0</v>
      </c>
      <c r="Q54" s="4" t="s">
        <v>1505</v>
      </c>
      <c r="R54" s="4" t="str">
        <f t="shared" si="1"/>
        <v>product_name: 'Crossbow, Heavy'</v>
      </c>
      <c r="S54" s="4" t="str">
        <f t="shared" si="2"/>
        <v>description: 'You draw a heavy crossbow back by turning a small winch. Loading a heavy crossbow is a full-round action that provokes attacks of opportunity.\nNormally, operating a heavy crossbow requires two hands. However, you can shoot, but not load, a heavy crossbow with one hand at a –4 penalty on attack rolls. You can shoot a heavy crossbow with each hand, but you take a penalty on attack rolls as if attacking with two one-handed weapons. This penalty is cumulative with the penalty for one-handed firing.'</v>
      </c>
      <c r="T54" s="4" t="str">
        <f t="shared" si="3"/>
        <v>cost: 50</v>
      </c>
      <c r="U54" s="4" t="str">
        <f t="shared" ca="1" si="4"/>
        <v>stock: 10</v>
      </c>
      <c r="V54" s="4" t="str">
        <f t="shared" si="5"/>
        <v>weight: 9</v>
      </c>
      <c r="W54" s="4" t="str">
        <f t="shared" si="6"/>
        <v>category_id: 1</v>
      </c>
      <c r="X54" s="4" t="str">
        <f t="shared" si="7"/>
        <v>weapon_type: 'Simple'</v>
      </c>
      <c r="Y54" s="4" t="str">
        <f t="shared" si="8"/>
        <v>ua_weapon_group: 'Crossbow'</v>
      </c>
      <c r="Z54" s="4" t="str">
        <f t="shared" si="9"/>
        <v>damage: 'd10'</v>
      </c>
      <c r="AA54" s="4" t="str">
        <f t="shared" si="10"/>
        <v>damage_type: 'Piercing'</v>
      </c>
      <c r="AB54" s="4" t="str">
        <f t="shared" si="11"/>
        <v/>
      </c>
      <c r="AC54" s="4" t="str">
        <f t="shared" si="12"/>
        <v>critical_range: 19</v>
      </c>
      <c r="AD54" s="4" t="str">
        <f t="shared" si="13"/>
        <v>critical_multiplier: 2</v>
      </c>
      <c r="AE54" s="4" t="str">
        <f t="shared" si="14"/>
        <v>delivery: 'shot'</v>
      </c>
      <c r="AF54" s="4" t="str">
        <f t="shared" si="15"/>
        <v>range increment: 120</v>
      </c>
      <c r="AG54" s="4" t="str">
        <f t="shared" si="16"/>
        <v>melee_penalty: -1</v>
      </c>
      <c r="AH54" s="4" t="str">
        <f t="shared" si="17"/>
        <v>is_finesse: 'false'</v>
      </c>
      <c r="AI54" s="4" t="str">
        <f t="shared" si="18"/>
        <v>has_reach: 'false'</v>
      </c>
      <c r="AK54" s="4" t="str">
        <f t="shared" ca="1" si="19"/>
        <v>{product_name: 'Crossbow, Heavy', description: 'You draw a heavy crossbow back by turning a small winch. Loading a heavy crossbow is a full-round action that provokes attacks of opportunity.\nNormally, operating a heavy crossbow requires two hands. However, you can shoot, but not load, a heavy crossbow with one hand at a –4 penalty on attack rolls. You can shoot a heavy crossbow with each hand, but you take a penalty on attack rolls as if attacking with two one-handed weapons. This penalty is cumulative with the penalty for one-handed firing.', cost: 50, stock: 10, weight: 9, category_id: 1, additional_information: JSON.stringify({weapon_type: 'Simple', ua_weapon_group: 'Crossbow', damage: 'd10', damage_type: 'Piercing', critical_range: 19, critical_multiplier: 2, delivery: 'shot', range increment: 120, melee_penalty: -1, is_finesse: 'false', has_reach: 'false'})},</v>
      </c>
    </row>
    <row r="55" spans="1:37" ht="90" outlineLevel="1" x14ac:dyDescent="0.2">
      <c r="A55" s="11" t="s">
        <v>145</v>
      </c>
      <c r="B55" s="35" t="s">
        <v>146</v>
      </c>
      <c r="C55" s="12">
        <v>6</v>
      </c>
      <c r="D55" s="12">
        <v>35</v>
      </c>
      <c r="E55" s="51" t="s">
        <v>45</v>
      </c>
      <c r="F55" s="52" t="s">
        <v>140</v>
      </c>
      <c r="G55" s="52" t="s">
        <v>1323</v>
      </c>
      <c r="H55" s="51" t="s">
        <v>47</v>
      </c>
      <c r="I55" s="51"/>
      <c r="J55" s="51">
        <v>19</v>
      </c>
      <c r="K55" s="51">
        <v>2</v>
      </c>
      <c r="L55" s="51" t="s">
        <v>91</v>
      </c>
      <c r="M55" s="51">
        <v>80</v>
      </c>
      <c r="N55" s="51"/>
      <c r="O55" s="53" t="b">
        <v>0</v>
      </c>
      <c r="P55" s="53" t="b">
        <v>0</v>
      </c>
      <c r="Q55" s="4" t="s">
        <v>1505</v>
      </c>
      <c r="R55" s="4" t="str">
        <f t="shared" si="1"/>
        <v>product_name: 'Crossbow, Light'</v>
      </c>
      <c r="S55" s="4" t="str">
        <f t="shared" si="2"/>
        <v>description: 'You draw a light crossbow back by pulling a lever. Loading a light crossbow is a move action that provokes attacks of opportunity.\nNormally, operating a light crossbow requires two hands. However, you can shoot, but not load, a light crossbow with one hand at a –2 penalty on attack rolls. You can shoot a light crossbow with each hand, but you take a penalty on attack rolls as if attacking with two light weapons. This penalty is cumulative with the penalty for one-handed firing.'</v>
      </c>
      <c r="T55" s="4" t="str">
        <f t="shared" si="3"/>
        <v>cost: 35</v>
      </c>
      <c r="U55" s="4" t="str">
        <f t="shared" ca="1" si="4"/>
        <v>stock: 16</v>
      </c>
      <c r="V55" s="4" t="str">
        <f t="shared" si="5"/>
        <v>weight: 6</v>
      </c>
      <c r="W55" s="4" t="str">
        <f t="shared" si="6"/>
        <v>category_id: 1</v>
      </c>
      <c r="X55" s="4" t="str">
        <f t="shared" si="7"/>
        <v>weapon_type: 'Simple'</v>
      </c>
      <c r="Y55" s="4" t="str">
        <f t="shared" si="8"/>
        <v>ua_weapon_group: 'Crossbow'</v>
      </c>
      <c r="Z55" s="4" t="str">
        <f t="shared" si="9"/>
        <v>damage: 'd8'</v>
      </c>
      <c r="AA55" s="4" t="str">
        <f t="shared" si="10"/>
        <v>damage_type: 'Piercing'</v>
      </c>
      <c r="AB55" s="4" t="str">
        <f t="shared" si="11"/>
        <v/>
      </c>
      <c r="AC55" s="4" t="str">
        <f t="shared" si="12"/>
        <v>critical_range: 19</v>
      </c>
      <c r="AD55" s="4" t="str">
        <f t="shared" si="13"/>
        <v>critical_multiplier: 2</v>
      </c>
      <c r="AE55" s="4" t="str">
        <f t="shared" si="14"/>
        <v>delivery: 'shot'</v>
      </c>
      <c r="AF55" s="4" t="str">
        <f t="shared" si="15"/>
        <v>range increment: 80</v>
      </c>
      <c r="AG55" s="4" t="str">
        <f t="shared" si="16"/>
        <v>melee_penalty: -1</v>
      </c>
      <c r="AH55" s="4" t="str">
        <f t="shared" si="17"/>
        <v>is_finesse: 'false'</v>
      </c>
      <c r="AI55" s="4" t="str">
        <f t="shared" si="18"/>
        <v>has_reach: 'false'</v>
      </c>
      <c r="AK55" s="4" t="str">
        <f t="shared" ca="1" si="19"/>
        <v>{product_name: 'Crossbow, Light', description: 'You draw a light crossbow back by pulling a lever. Loading a light crossbow is a move action that provokes attacks of opportunity.\nNormally, operating a light crossbow requires two hands. However, you can shoot, but not load, a light crossbow with one hand at a –2 penalty on attack rolls. You can shoot a light crossbow with each hand, but you take a penalty on attack rolls as if attacking with two light weapons. This penalty is cumulative with the penalty for one-handed firing.', cost: 35, stock: 16, weight: 6, category_id: 1, additional_information: JSON.stringify({weapon_type: 'Simple', ua_weapon_group: 'Crossbow', damage: 'd8', damage_type: 'Piercing', critical_range: 19, critical_multiplier: 2, delivery: 'shot', range increment: 80, melee_penalty: -1, is_finesse: 'false', has_reach: 'false'})},</v>
      </c>
    </row>
    <row r="56" spans="1:37" ht="110" outlineLevel="1" x14ac:dyDescent="0.2">
      <c r="A56" s="11" t="s">
        <v>147</v>
      </c>
      <c r="B56" s="35" t="s">
        <v>148</v>
      </c>
      <c r="C56" s="12">
        <v>16</v>
      </c>
      <c r="D56" s="12">
        <v>400</v>
      </c>
      <c r="E56" s="51" t="s">
        <v>68</v>
      </c>
      <c r="F56" s="52" t="s">
        <v>140</v>
      </c>
      <c r="G56" s="52" t="s">
        <v>1323</v>
      </c>
      <c r="H56" s="51" t="s">
        <v>47</v>
      </c>
      <c r="I56" s="51"/>
      <c r="J56" s="51">
        <v>19</v>
      </c>
      <c r="K56" s="51">
        <v>2</v>
      </c>
      <c r="L56" s="51" t="s">
        <v>91</v>
      </c>
      <c r="M56" s="51">
        <v>120</v>
      </c>
      <c r="N56" s="51"/>
      <c r="O56" s="53" t="b">
        <v>0</v>
      </c>
      <c r="P56" s="53" t="b">
        <v>0</v>
      </c>
      <c r="Q56" s="4" t="s">
        <v>1505</v>
      </c>
      <c r="R56" s="4" t="str">
        <f t="shared" si="1"/>
        <v>product_name: 'Crossbow, Repeating Heavy'</v>
      </c>
      <c r="S56" s="4" t="str">
        <f t="shared" si="2"/>
        <v>description: 'The repeating crossbow (whether heavy or light) holds 5 crossbow bolts. As long as it holds bolts, you can reload it by pulling the reloading lever (a free action). Loading a new case of 5 bolts is a full-round action that provokes attacks of opportunity.\nYou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v>
      </c>
      <c r="T56" s="4" t="str">
        <f t="shared" si="3"/>
        <v>cost: 400</v>
      </c>
      <c r="U56" s="4" t="str">
        <f t="shared" ca="1" si="4"/>
        <v>stock: 0</v>
      </c>
      <c r="V56" s="4" t="str">
        <f t="shared" si="5"/>
        <v>weight: 16</v>
      </c>
      <c r="W56" s="4" t="str">
        <f t="shared" si="6"/>
        <v>category_id: 1</v>
      </c>
      <c r="X56" s="4" t="str">
        <f t="shared" si="7"/>
        <v>weapon_type: 'Exotic'</v>
      </c>
      <c r="Y56" s="4" t="str">
        <f t="shared" si="8"/>
        <v>ua_weapon_group: 'Crossbow'</v>
      </c>
      <c r="Z56" s="4" t="str">
        <f t="shared" si="9"/>
        <v>damage: 'd8'</v>
      </c>
      <c r="AA56" s="4" t="str">
        <f t="shared" si="10"/>
        <v>damage_type: 'Piercing'</v>
      </c>
      <c r="AB56" s="4" t="str">
        <f t="shared" si="11"/>
        <v/>
      </c>
      <c r="AC56" s="4" t="str">
        <f t="shared" si="12"/>
        <v>critical_range: 19</v>
      </c>
      <c r="AD56" s="4" t="str">
        <f t="shared" si="13"/>
        <v>critical_multiplier: 2</v>
      </c>
      <c r="AE56" s="4" t="str">
        <f t="shared" si="14"/>
        <v>delivery: 'shot'</v>
      </c>
      <c r="AF56" s="4" t="str">
        <f t="shared" si="15"/>
        <v>range increment: 120</v>
      </c>
      <c r="AG56" s="4" t="str">
        <f t="shared" si="16"/>
        <v>melee_penalty: -1</v>
      </c>
      <c r="AH56" s="4" t="str">
        <f t="shared" si="17"/>
        <v>is_finesse: 'false'</v>
      </c>
      <c r="AI56" s="4" t="str">
        <f t="shared" si="18"/>
        <v>has_reach: 'false'</v>
      </c>
      <c r="AK56" s="4" t="str">
        <f t="shared" ca="1" si="19"/>
        <v>{product_name: 'Crossbow, Repeating Heavy', description: 'The repeating crossbow (whether heavy or light) holds 5 crossbow bolts. As long as it holds bolts, you can reload it by pulling the reloading lever (a free action). Loading a new case of 5 bolts is a full-round action that provokes attacks of opportunity.\nYou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 cost: 400, stock: 0, weight: 16, category_id: 1, additional_information: JSON.stringify({weapon_type: 'Exotic', ua_weapon_group: 'Crossbow', damage: 'd8', damage_type: 'Piercing', critical_range: 19, critical_multiplier: 2, delivery: 'shot', range increment: 120, melee_penalty: -1, is_finesse: 'false', has_reach: 'false'})},</v>
      </c>
    </row>
    <row r="57" spans="1:37" ht="110" outlineLevel="1" x14ac:dyDescent="0.2">
      <c r="A57" s="11" t="s">
        <v>149</v>
      </c>
      <c r="B57" s="35" t="s">
        <v>148</v>
      </c>
      <c r="C57" s="12">
        <v>16</v>
      </c>
      <c r="D57" s="12">
        <v>250</v>
      </c>
      <c r="E57" s="51" t="s">
        <v>68</v>
      </c>
      <c r="F57" s="52" t="s">
        <v>140</v>
      </c>
      <c r="G57" s="52" t="s">
        <v>1320</v>
      </c>
      <c r="H57" s="51" t="s">
        <v>47</v>
      </c>
      <c r="I57" s="51"/>
      <c r="J57" s="51">
        <v>19</v>
      </c>
      <c r="K57" s="51">
        <v>2</v>
      </c>
      <c r="L57" s="51" t="s">
        <v>91</v>
      </c>
      <c r="M57" s="51">
        <v>80</v>
      </c>
      <c r="N57" s="51"/>
      <c r="O57" s="53" t="b">
        <v>0</v>
      </c>
      <c r="P57" s="53" t="b">
        <v>0</v>
      </c>
      <c r="Q57" s="4" t="s">
        <v>1505</v>
      </c>
      <c r="R57" s="4" t="str">
        <f t="shared" si="1"/>
        <v>product_name: 'Crossbow, Repeating Light'</v>
      </c>
      <c r="S57" s="4" t="str">
        <f t="shared" si="2"/>
        <v>description: 'The repeating crossbow (whether heavy or light) holds 5 crossbow bolts. As long as it holds bolts, you can reload it by pulling the reloading lever (a free action). Loading a new case of 5 bolts is a full-round action that provokes attacks of opportunity.\nYou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v>
      </c>
      <c r="T57" s="4" t="str">
        <f t="shared" si="3"/>
        <v>cost: 250</v>
      </c>
      <c r="U57" s="4" t="str">
        <f t="shared" ca="1" si="4"/>
        <v>stock: 14</v>
      </c>
      <c r="V57" s="4" t="str">
        <f t="shared" si="5"/>
        <v>weight: 16</v>
      </c>
      <c r="W57" s="4" t="str">
        <f t="shared" si="6"/>
        <v>category_id: 1</v>
      </c>
      <c r="X57" s="4" t="str">
        <f t="shared" si="7"/>
        <v>weapon_type: 'Exotic'</v>
      </c>
      <c r="Y57" s="4" t="str">
        <f t="shared" si="8"/>
        <v>ua_weapon_group: 'Crossbow'</v>
      </c>
      <c r="Z57" s="4" t="str">
        <f t="shared" si="9"/>
        <v>damage: 'd6'</v>
      </c>
      <c r="AA57" s="4" t="str">
        <f t="shared" si="10"/>
        <v>damage_type: 'Piercing'</v>
      </c>
      <c r="AB57" s="4" t="str">
        <f t="shared" si="11"/>
        <v/>
      </c>
      <c r="AC57" s="4" t="str">
        <f t="shared" si="12"/>
        <v>critical_range: 19</v>
      </c>
      <c r="AD57" s="4" t="str">
        <f t="shared" si="13"/>
        <v>critical_multiplier: 2</v>
      </c>
      <c r="AE57" s="4" t="str">
        <f t="shared" si="14"/>
        <v>delivery: 'shot'</v>
      </c>
      <c r="AF57" s="4" t="str">
        <f t="shared" si="15"/>
        <v>range increment: 80</v>
      </c>
      <c r="AG57" s="4" t="str">
        <f t="shared" si="16"/>
        <v>melee_penalty: -1</v>
      </c>
      <c r="AH57" s="4" t="str">
        <f t="shared" si="17"/>
        <v>is_finesse: 'false'</v>
      </c>
      <c r="AI57" s="4" t="str">
        <f t="shared" si="18"/>
        <v>has_reach: 'false'</v>
      </c>
      <c r="AK57" s="4" t="str">
        <f t="shared" ca="1" si="19"/>
        <v>{product_name: 'Crossbow, Repeating Light', description: 'The repeating crossbow (whether heavy or light) holds 5 crossbow bolts. As long as it holds bolts, you can reload it by pulling the reloading lever (a free action). Loading a new case of 5 bolts is a full-round action that provokes attacks of opportunity.\nYou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 cost: 250, stock: 14, weight: 16, category_id: 1, additional_information: JSON.stringify({weapon_type: 'Exotic', ua_weapon_group: 'Crossbow', damage: 'd6', damage_type: 'Piercing', critical_range: 19, critical_multiplier: 2, delivery: 'shot', range increment: 80, melee_penalty: -1, is_finesse: 'false', has_reach: 'false'})},</v>
      </c>
    </row>
    <row r="58" spans="1:37" outlineLevel="1" x14ac:dyDescent="0.2">
      <c r="A58" s="11" t="s">
        <v>150</v>
      </c>
      <c r="C58" s="12">
        <v>15</v>
      </c>
      <c r="D58" s="12"/>
      <c r="E58" s="51" t="s">
        <v>68</v>
      </c>
      <c r="F58" s="52"/>
      <c r="G58" s="52" t="s">
        <v>1323</v>
      </c>
      <c r="H58" s="51" t="s">
        <v>95</v>
      </c>
      <c r="I58" s="51"/>
      <c r="J58" s="51">
        <v>20</v>
      </c>
      <c r="K58" s="51">
        <v>2</v>
      </c>
      <c r="L58" s="51"/>
      <c r="M58" s="51"/>
      <c r="N58" s="51"/>
      <c r="O58" s="53" t="b">
        <v>0</v>
      </c>
      <c r="P58" s="53" t="b">
        <v>0</v>
      </c>
      <c r="Q58" s="4" t="s">
        <v>1499</v>
      </c>
      <c r="R58" s="4" t="str">
        <f t="shared" si="1"/>
        <v>product_name: 'Crusher, Orc'</v>
      </c>
      <c r="S58" s="4" t="str">
        <f t="shared" si="2"/>
        <v/>
      </c>
      <c r="T58" s="4" t="str">
        <f t="shared" si="3"/>
        <v>cost: -1</v>
      </c>
      <c r="U58" s="4" t="str">
        <f t="shared" ca="1" si="4"/>
        <v>stock: 3</v>
      </c>
      <c r="V58" s="4" t="str">
        <f t="shared" si="5"/>
        <v>weight: 15</v>
      </c>
      <c r="W58" s="4" t="str">
        <f t="shared" si="6"/>
        <v>category_id: 1</v>
      </c>
      <c r="X58" s="4" t="str">
        <f t="shared" si="7"/>
        <v>weapon_type: 'Exotic'</v>
      </c>
      <c r="Y58" s="4" t="str">
        <f t="shared" si="8"/>
        <v/>
      </c>
      <c r="Z58" s="4" t="str">
        <f t="shared" si="9"/>
        <v>damage: 'd8'</v>
      </c>
      <c r="AA58" s="4" t="str">
        <f t="shared" si="10"/>
        <v>damage_type: 'Bludgeoning'</v>
      </c>
      <c r="AB58" s="4" t="str">
        <f t="shared" si="11"/>
        <v/>
      </c>
      <c r="AC58" s="4" t="str">
        <f t="shared" si="12"/>
        <v>critical_range: 20</v>
      </c>
      <c r="AD58" s="4" t="str">
        <f t="shared" si="13"/>
        <v>critical_multiplier: 2</v>
      </c>
      <c r="AE58" s="4" t="str">
        <f t="shared" si="14"/>
        <v/>
      </c>
      <c r="AF58" s="4" t="str">
        <f t="shared" si="15"/>
        <v>range increment: -1</v>
      </c>
      <c r="AG58" s="4" t="str">
        <f t="shared" si="16"/>
        <v>melee_penalty: -1</v>
      </c>
      <c r="AH58" s="4" t="str">
        <f t="shared" si="17"/>
        <v>is_finesse: 'false'</v>
      </c>
      <c r="AI58" s="4" t="str">
        <f t="shared" si="18"/>
        <v>has_reach: 'false'</v>
      </c>
      <c r="AK58" s="4" t="str">
        <f t="shared" ca="1" si="19"/>
        <v>{product_name: 'Crusher, Orc', cost: -1, stock: 3, weight: 15, category_id: 1, additional_information: JSON.stringify({weapon_type: 'Exotic', damage: 'd8', damage_type: 'Bludgeoning', critical_range: 20, critical_multiplier: 2, range increment: -1, melee_penalty: -1, is_finesse: 'false', has_reach: 'false'})},</v>
      </c>
    </row>
    <row r="59" spans="1:37" outlineLevel="1" x14ac:dyDescent="0.2">
      <c r="A59" s="11" t="s">
        <v>151</v>
      </c>
      <c r="C59" s="12">
        <v>3</v>
      </c>
      <c r="D59" s="12">
        <v>15</v>
      </c>
      <c r="E59" s="51" t="s">
        <v>57</v>
      </c>
      <c r="F59" s="52" t="s">
        <v>152</v>
      </c>
      <c r="G59" s="52" t="s">
        <v>1320</v>
      </c>
      <c r="H59" s="51" t="s">
        <v>135</v>
      </c>
      <c r="I59" s="51"/>
      <c r="J59" s="51">
        <v>19</v>
      </c>
      <c r="K59" s="51">
        <v>2</v>
      </c>
      <c r="L59" s="51"/>
      <c r="M59" s="51"/>
      <c r="N59" s="51"/>
      <c r="O59" s="53" t="b">
        <v>0</v>
      </c>
      <c r="P59" s="53" t="b">
        <v>0</v>
      </c>
      <c r="Q59" s="4" t="s">
        <v>1499</v>
      </c>
      <c r="R59" s="4" t="str">
        <f t="shared" si="1"/>
        <v>product_name: 'Cutlass'</v>
      </c>
      <c r="S59" s="4" t="str">
        <f t="shared" si="2"/>
        <v/>
      </c>
      <c r="T59" s="4" t="str">
        <f t="shared" si="3"/>
        <v>cost: 15</v>
      </c>
      <c r="U59" s="4" t="str">
        <f t="shared" ca="1" si="4"/>
        <v>stock: 4</v>
      </c>
      <c r="V59" s="4" t="str">
        <f t="shared" si="5"/>
        <v>weight: 3</v>
      </c>
      <c r="W59" s="4" t="str">
        <f t="shared" si="6"/>
        <v>category_id: 1</v>
      </c>
      <c r="X59" s="4" t="str">
        <f t="shared" si="7"/>
        <v>weapon_type: 'Martial'</v>
      </c>
      <c r="Y59" s="4" t="str">
        <f t="shared" si="8"/>
        <v>ua_weapon_group: 'Sword'</v>
      </c>
      <c r="Z59" s="4" t="str">
        <f t="shared" si="9"/>
        <v>damage: 'd6'</v>
      </c>
      <c r="AA59" s="4" t="str">
        <f t="shared" si="10"/>
        <v>damage_type: 'Slashing or Piercing'</v>
      </c>
      <c r="AB59" s="4" t="str">
        <f t="shared" si="11"/>
        <v/>
      </c>
      <c r="AC59" s="4" t="str">
        <f t="shared" si="12"/>
        <v>critical_range: 19</v>
      </c>
      <c r="AD59" s="4" t="str">
        <f t="shared" si="13"/>
        <v>critical_multiplier: 2</v>
      </c>
      <c r="AE59" s="4" t="str">
        <f t="shared" si="14"/>
        <v/>
      </c>
      <c r="AF59" s="4" t="str">
        <f t="shared" si="15"/>
        <v>range increment: -1</v>
      </c>
      <c r="AG59" s="4" t="str">
        <f t="shared" si="16"/>
        <v>melee_penalty: -1</v>
      </c>
      <c r="AH59" s="4" t="str">
        <f t="shared" si="17"/>
        <v>is_finesse: 'false'</v>
      </c>
      <c r="AI59" s="4" t="str">
        <f t="shared" si="18"/>
        <v>has_reach: 'false'</v>
      </c>
      <c r="AK59" s="4" t="str">
        <f t="shared" ca="1" si="19"/>
        <v>{product_name: 'Cutlass', cost: 15, stock: 4, weight: 3, category_id: 1, additional_information: JSON.stringify({weapon_type: 'Martial', ua_weapon_group: 'Sword', damage: 'd6', damage_type: 'Slashing or Piercing', critical_range: 19, critical_multiplier: 2, range increment: -1, melee_penalty: -1, is_finesse: 'false', has_reach: 'false'})},</v>
      </c>
    </row>
    <row r="60" spans="1:37" ht="30" outlineLevel="1" x14ac:dyDescent="0.2">
      <c r="A60" s="11" t="s">
        <v>87</v>
      </c>
      <c r="B60" s="35" t="s">
        <v>153</v>
      </c>
      <c r="C60" s="12">
        <v>1</v>
      </c>
      <c r="D60" s="12">
        <v>2</v>
      </c>
      <c r="E60" s="51" t="s">
        <v>45</v>
      </c>
      <c r="F60" s="52" t="s">
        <v>87</v>
      </c>
      <c r="G60" s="52" t="s">
        <v>1321</v>
      </c>
      <c r="H60" s="51" t="s">
        <v>47</v>
      </c>
      <c r="I60" s="51"/>
      <c r="J60" s="51">
        <v>19</v>
      </c>
      <c r="K60" s="51">
        <v>2</v>
      </c>
      <c r="L60" s="51" t="s">
        <v>41</v>
      </c>
      <c r="M60" s="51">
        <v>10</v>
      </c>
      <c r="N60" s="51"/>
      <c r="O60" s="53" t="b">
        <v>1</v>
      </c>
      <c r="P60" s="53" t="b">
        <v>0</v>
      </c>
      <c r="Q60" s="4" t="s">
        <v>1506</v>
      </c>
      <c r="R60" s="4" t="str">
        <f t="shared" si="1"/>
        <v>product_name: 'Dagger'</v>
      </c>
      <c r="S60" s="4" t="str">
        <f t="shared" si="2"/>
        <v>description: 'You get a +2 bonus on Sleight of Hand checks made to conceal a dagger on your body (see the Sleight of Hand skill).'</v>
      </c>
      <c r="T60" s="4" t="str">
        <f t="shared" si="3"/>
        <v>cost: 2</v>
      </c>
      <c r="U60" s="4" t="str">
        <f t="shared" ca="1" si="4"/>
        <v>stock: 8</v>
      </c>
      <c r="V60" s="4" t="str">
        <f t="shared" si="5"/>
        <v>weight: 1</v>
      </c>
      <c r="W60" s="4" t="str">
        <f t="shared" si="6"/>
        <v>category_id: 1</v>
      </c>
      <c r="X60" s="4" t="str">
        <f t="shared" si="7"/>
        <v>weapon_type: 'Simple'</v>
      </c>
      <c r="Y60" s="4" t="str">
        <f t="shared" si="8"/>
        <v>ua_weapon_group: 'Dagger'</v>
      </c>
      <c r="Z60" s="4" t="str">
        <f t="shared" si="9"/>
        <v>damage: 'd4'</v>
      </c>
      <c r="AA60" s="4" t="str">
        <f t="shared" si="10"/>
        <v>damage_type: 'Piercing'</v>
      </c>
      <c r="AB60" s="4" t="str">
        <f t="shared" si="11"/>
        <v/>
      </c>
      <c r="AC60" s="4" t="str">
        <f t="shared" si="12"/>
        <v>critical_range: 19</v>
      </c>
      <c r="AD60" s="4" t="str">
        <f t="shared" si="13"/>
        <v>critical_multiplier: 2</v>
      </c>
      <c r="AE60" s="4" t="str">
        <f t="shared" si="14"/>
        <v>delivery: 'thrown'</v>
      </c>
      <c r="AF60" s="4" t="str">
        <f t="shared" si="15"/>
        <v>range increment: 10</v>
      </c>
      <c r="AG60" s="4" t="str">
        <f t="shared" si="16"/>
        <v>melee_penalty: -1</v>
      </c>
      <c r="AH60" s="4" t="str">
        <f t="shared" si="17"/>
        <v>is_finesse: 'true'</v>
      </c>
      <c r="AI60" s="4" t="str">
        <f t="shared" si="18"/>
        <v>has_reach: 'false'</v>
      </c>
      <c r="AK60" s="4" t="str">
        <f t="shared" ca="1" si="19"/>
        <v>{product_name: 'Dagger', description: 'You get a +2 bonus on Sleight of Hand checks made to conceal a dagger on your body (see the Sleight of Hand skill).', cost: 2, stock: 8, weight: 1, category_id: 1, additional_information: JSON.stringify({weapon_type: 'Simple', ua_weapon_group: 'Dagger', damage: 'd4', damage_type: 'Piercing', critical_range: 19, critical_multiplier: 2, delivery: 'thrown', range increment: 10, melee_penalty: -1, is_finesse: 'true', has_reach: 'false'})},</v>
      </c>
    </row>
    <row r="61" spans="1:37" outlineLevel="1" x14ac:dyDescent="0.2">
      <c r="A61" s="11" t="s">
        <v>154</v>
      </c>
      <c r="C61" s="12">
        <v>2</v>
      </c>
      <c r="D61" s="12">
        <v>2</v>
      </c>
      <c r="E61" s="51" t="s">
        <v>45</v>
      </c>
      <c r="F61" s="52" t="s">
        <v>87</v>
      </c>
      <c r="G61" s="52" t="s">
        <v>1321</v>
      </c>
      <c r="H61" s="51" t="s">
        <v>47</v>
      </c>
      <c r="I61" s="51"/>
      <c r="J61" s="51">
        <v>20</v>
      </c>
      <c r="K61" s="51">
        <v>3</v>
      </c>
      <c r="L61" s="51"/>
      <c r="M61" s="51"/>
      <c r="N61" s="51"/>
      <c r="O61" s="53" t="b">
        <v>0</v>
      </c>
      <c r="P61" s="53" t="b">
        <v>0</v>
      </c>
      <c r="Q61" s="4" t="s">
        <v>1506</v>
      </c>
      <c r="R61" s="4" t="str">
        <f t="shared" si="1"/>
        <v>product_name: 'Dagger, Punching'</v>
      </c>
      <c r="S61" s="4" t="str">
        <f t="shared" si="2"/>
        <v/>
      </c>
      <c r="T61" s="4" t="str">
        <f t="shared" si="3"/>
        <v>cost: 2</v>
      </c>
      <c r="U61" s="4" t="str">
        <f t="shared" ca="1" si="4"/>
        <v>stock: 10</v>
      </c>
      <c r="V61" s="4" t="str">
        <f t="shared" si="5"/>
        <v>weight: 2</v>
      </c>
      <c r="W61" s="4" t="str">
        <f t="shared" si="6"/>
        <v>category_id: 1</v>
      </c>
      <c r="X61" s="4" t="str">
        <f t="shared" si="7"/>
        <v>weapon_type: 'Simple'</v>
      </c>
      <c r="Y61" s="4" t="str">
        <f t="shared" si="8"/>
        <v>ua_weapon_group: 'Dagger'</v>
      </c>
      <c r="Z61" s="4" t="str">
        <f t="shared" si="9"/>
        <v>damage: 'd4'</v>
      </c>
      <c r="AA61" s="4" t="str">
        <f t="shared" si="10"/>
        <v>damage_type: 'Piercing'</v>
      </c>
      <c r="AB61" s="4" t="str">
        <f t="shared" si="11"/>
        <v/>
      </c>
      <c r="AC61" s="4" t="str">
        <f t="shared" si="12"/>
        <v>critical_range: 20</v>
      </c>
      <c r="AD61" s="4" t="str">
        <f t="shared" si="13"/>
        <v>critical_multiplier: 3</v>
      </c>
      <c r="AE61" s="4" t="str">
        <f t="shared" si="14"/>
        <v/>
      </c>
      <c r="AF61" s="4" t="str">
        <f t="shared" si="15"/>
        <v>range increment: -1</v>
      </c>
      <c r="AG61" s="4" t="str">
        <f t="shared" si="16"/>
        <v>melee_penalty: -1</v>
      </c>
      <c r="AH61" s="4" t="str">
        <f t="shared" si="17"/>
        <v>is_finesse: 'false'</v>
      </c>
      <c r="AI61" s="4" t="str">
        <f t="shared" si="18"/>
        <v>has_reach: 'false'</v>
      </c>
      <c r="AK61" s="4" t="str">
        <f t="shared" ca="1" si="19"/>
        <v>{product_name: 'Dagger, Punching', cost: 2, stock: 10, weight: 2, category_id: 1, additional_information: JSON.stringify({weapon_type: 'Simple', ua_weapon_group: 'Dagger', damage: 'd4', damage_type: 'Piercing', critical_range: 20, critical_multiplier: 3, range increment: -1, melee_penalty: -1, is_finesse: 'false', has_reach: 'false'})},</v>
      </c>
    </row>
    <row r="62" spans="1:37" outlineLevel="1" x14ac:dyDescent="0.2">
      <c r="A62" s="11" t="s">
        <v>155</v>
      </c>
      <c r="C62" s="12">
        <v>1</v>
      </c>
      <c r="D62" s="12"/>
      <c r="E62" s="51" t="s">
        <v>68</v>
      </c>
      <c r="F62" s="52" t="s">
        <v>87</v>
      </c>
      <c r="G62" s="52" t="s">
        <v>1321</v>
      </c>
      <c r="H62" s="51" t="s">
        <v>47</v>
      </c>
      <c r="I62" s="51"/>
      <c r="J62" s="51">
        <v>19</v>
      </c>
      <c r="K62" s="51">
        <v>2</v>
      </c>
      <c r="L62" s="51"/>
      <c r="M62" s="51"/>
      <c r="N62" s="51"/>
      <c r="O62" s="53" t="b">
        <v>0</v>
      </c>
      <c r="P62" s="53" t="b">
        <v>0</v>
      </c>
      <c r="Q62" s="4" t="s">
        <v>1506</v>
      </c>
      <c r="R62" s="4" t="str">
        <f t="shared" si="1"/>
        <v>product_name: 'Dagger, Triple'</v>
      </c>
      <c r="S62" s="4" t="str">
        <f t="shared" si="2"/>
        <v/>
      </c>
      <c r="T62" s="4" t="str">
        <f t="shared" si="3"/>
        <v>cost: -1</v>
      </c>
      <c r="U62" s="4" t="str">
        <f t="shared" ca="1" si="4"/>
        <v>stock: 17</v>
      </c>
      <c r="V62" s="4" t="str">
        <f t="shared" si="5"/>
        <v>weight: 1</v>
      </c>
      <c r="W62" s="4" t="str">
        <f t="shared" si="6"/>
        <v>category_id: 1</v>
      </c>
      <c r="X62" s="4" t="str">
        <f t="shared" si="7"/>
        <v>weapon_type: 'Exotic'</v>
      </c>
      <c r="Y62" s="4" t="str">
        <f t="shared" si="8"/>
        <v>ua_weapon_group: 'Dagger'</v>
      </c>
      <c r="Z62" s="4" t="str">
        <f t="shared" si="9"/>
        <v>damage: 'd4'</v>
      </c>
      <c r="AA62" s="4" t="str">
        <f t="shared" si="10"/>
        <v>damage_type: 'Piercing'</v>
      </c>
      <c r="AB62" s="4" t="str">
        <f t="shared" si="11"/>
        <v/>
      </c>
      <c r="AC62" s="4" t="str">
        <f t="shared" si="12"/>
        <v>critical_range: 19</v>
      </c>
      <c r="AD62" s="4" t="str">
        <f t="shared" si="13"/>
        <v>critical_multiplier: 2</v>
      </c>
      <c r="AE62" s="4" t="str">
        <f t="shared" si="14"/>
        <v/>
      </c>
      <c r="AF62" s="4" t="str">
        <f t="shared" si="15"/>
        <v>range increment: -1</v>
      </c>
      <c r="AG62" s="4" t="str">
        <f t="shared" si="16"/>
        <v>melee_penalty: -1</v>
      </c>
      <c r="AH62" s="4" t="str">
        <f t="shared" si="17"/>
        <v>is_finesse: 'false'</v>
      </c>
      <c r="AI62" s="4" t="str">
        <f t="shared" si="18"/>
        <v>has_reach: 'false'</v>
      </c>
      <c r="AK62" s="4" t="str">
        <f t="shared" ca="1" si="19"/>
        <v>{product_name: 'Dagger, Triple', cost: -1, stock: 17, weight: 1, category_id: 1, additional_information: JSON.stringify({weapon_type: 'Exotic', ua_weapon_group: 'Dagger', damage: 'd4', damage_type: 'Piercing', critical_range: 19, critical_multiplier: 2, range increment: -1, melee_penalty: -1, is_finesse: 'false', has_reach: 'false'})},</v>
      </c>
    </row>
    <row r="63" spans="1:37" outlineLevel="1" x14ac:dyDescent="0.2">
      <c r="A63" s="11" t="s">
        <v>156</v>
      </c>
      <c r="C63" s="12">
        <v>3</v>
      </c>
      <c r="D63" s="12"/>
      <c r="E63" s="51" t="s">
        <v>57</v>
      </c>
      <c r="F63" s="52" t="s">
        <v>109</v>
      </c>
      <c r="G63" s="52" t="s">
        <v>1323</v>
      </c>
      <c r="H63" s="51" t="s">
        <v>47</v>
      </c>
      <c r="I63" s="51"/>
      <c r="J63" s="51">
        <v>20</v>
      </c>
      <c r="K63" s="51">
        <v>2</v>
      </c>
      <c r="L63" s="51" t="s">
        <v>91</v>
      </c>
      <c r="M63" s="51">
        <v>110</v>
      </c>
      <c r="N63" s="51"/>
      <c r="O63" s="53" t="b">
        <v>0</v>
      </c>
      <c r="P63" s="53" t="b">
        <v>0</v>
      </c>
      <c r="Q63" s="4" t="s">
        <v>1506</v>
      </c>
      <c r="R63" s="4" t="str">
        <f t="shared" si="1"/>
        <v>product_name: 'Dai-kyu'</v>
      </c>
      <c r="S63" s="4" t="str">
        <f t="shared" si="2"/>
        <v/>
      </c>
      <c r="T63" s="4" t="str">
        <f t="shared" si="3"/>
        <v>cost: -1</v>
      </c>
      <c r="U63" s="4" t="str">
        <f t="shared" ca="1" si="4"/>
        <v>stock: 17</v>
      </c>
      <c r="V63" s="4" t="str">
        <f t="shared" si="5"/>
        <v>weight: 3</v>
      </c>
      <c r="W63" s="4" t="str">
        <f t="shared" si="6"/>
        <v>category_id: 1</v>
      </c>
      <c r="X63" s="4" t="str">
        <f t="shared" si="7"/>
        <v>weapon_type: 'Martial'</v>
      </c>
      <c r="Y63" s="4" t="str">
        <f t="shared" si="8"/>
        <v>ua_weapon_group: 'Bow'</v>
      </c>
      <c r="Z63" s="4" t="str">
        <f t="shared" si="9"/>
        <v>damage: 'd8'</v>
      </c>
      <c r="AA63" s="4" t="str">
        <f t="shared" si="10"/>
        <v>damage_type: 'Piercing'</v>
      </c>
      <c r="AB63" s="4" t="str">
        <f t="shared" si="11"/>
        <v/>
      </c>
      <c r="AC63" s="4" t="str">
        <f t="shared" si="12"/>
        <v>critical_range: 20</v>
      </c>
      <c r="AD63" s="4" t="str">
        <f t="shared" si="13"/>
        <v>critical_multiplier: 2</v>
      </c>
      <c r="AE63" s="4" t="str">
        <f t="shared" si="14"/>
        <v>delivery: 'shot'</v>
      </c>
      <c r="AF63" s="4" t="str">
        <f t="shared" si="15"/>
        <v>range increment: 110</v>
      </c>
      <c r="AG63" s="4" t="str">
        <f t="shared" si="16"/>
        <v>melee_penalty: -1</v>
      </c>
      <c r="AH63" s="4" t="str">
        <f t="shared" si="17"/>
        <v>is_finesse: 'false'</v>
      </c>
      <c r="AI63" s="4" t="str">
        <f t="shared" si="18"/>
        <v>has_reach: 'false'</v>
      </c>
      <c r="AK63" s="4" t="str">
        <f t="shared" ca="1" si="19"/>
        <v>{product_name: 'Dai-kyu', cost: -1, stock: 17, weight: 3, category_id: 1, additional_information: JSON.stringify({weapon_type: 'Martial', ua_weapon_group: 'Bow', damage: 'd8', damage_type: 'Piercing', critical_range: 20, critical_multiplier: 2, delivery: 'shot', range increment: 110, melee_penalty: -1, is_finesse: 'false', has_reach: 'false'})},</v>
      </c>
    </row>
    <row r="64" spans="1:37" outlineLevel="1" x14ac:dyDescent="0.2">
      <c r="A64" s="11" t="s">
        <v>157</v>
      </c>
      <c r="C64" s="12">
        <v>0.5</v>
      </c>
      <c r="D64" s="12">
        <v>0.5</v>
      </c>
      <c r="E64" s="51" t="s">
        <v>45</v>
      </c>
      <c r="F64" s="52" t="s">
        <v>90</v>
      </c>
      <c r="G64" s="52" t="s">
        <v>1321</v>
      </c>
      <c r="H64" s="51" t="s">
        <v>47</v>
      </c>
      <c r="I64" s="51"/>
      <c r="J64" s="51">
        <v>20</v>
      </c>
      <c r="K64" s="51">
        <v>2</v>
      </c>
      <c r="L64" s="51" t="s">
        <v>41</v>
      </c>
      <c r="M64" s="51">
        <v>20</v>
      </c>
      <c r="N64" s="51"/>
      <c r="O64" s="53" t="b">
        <v>0</v>
      </c>
      <c r="P64" s="53" t="b">
        <v>0</v>
      </c>
      <c r="Q64" s="4" t="s">
        <v>1500</v>
      </c>
      <c r="R64" s="4" t="str">
        <f t="shared" si="1"/>
        <v>product_name: 'Dart'</v>
      </c>
      <c r="S64" s="4" t="str">
        <f t="shared" si="2"/>
        <v/>
      </c>
      <c r="T64" s="4" t="str">
        <f t="shared" si="3"/>
        <v>cost: 0.5</v>
      </c>
      <c r="U64" s="4" t="str">
        <f t="shared" ca="1" si="4"/>
        <v>stock: 12</v>
      </c>
      <c r="V64" s="4" t="str">
        <f t="shared" si="5"/>
        <v>weight: 0.5</v>
      </c>
      <c r="W64" s="4" t="str">
        <f t="shared" si="6"/>
        <v>category_id: 1</v>
      </c>
      <c r="X64" s="4" t="str">
        <f t="shared" si="7"/>
        <v>weapon_type: 'Simple'</v>
      </c>
      <c r="Y64" s="4" t="str">
        <f t="shared" si="8"/>
        <v>ua_weapon_group: 'Other'</v>
      </c>
      <c r="Z64" s="4" t="str">
        <f t="shared" si="9"/>
        <v>damage: 'd4'</v>
      </c>
      <c r="AA64" s="4" t="str">
        <f t="shared" si="10"/>
        <v>damage_type: 'Piercing'</v>
      </c>
      <c r="AB64" s="4" t="str">
        <f t="shared" si="11"/>
        <v/>
      </c>
      <c r="AC64" s="4" t="str">
        <f t="shared" si="12"/>
        <v>critical_range: 20</v>
      </c>
      <c r="AD64" s="4" t="str">
        <f t="shared" si="13"/>
        <v>critical_multiplier: 2</v>
      </c>
      <c r="AE64" s="4" t="str">
        <f t="shared" si="14"/>
        <v>delivery: 'thrown'</v>
      </c>
      <c r="AF64" s="4" t="str">
        <f t="shared" si="15"/>
        <v>range increment: 20</v>
      </c>
      <c r="AG64" s="4" t="str">
        <f t="shared" si="16"/>
        <v>melee_penalty: -1</v>
      </c>
      <c r="AH64" s="4" t="str">
        <f t="shared" si="17"/>
        <v>is_finesse: 'false'</v>
      </c>
      <c r="AI64" s="4" t="str">
        <f t="shared" si="18"/>
        <v>has_reach: 'false'</v>
      </c>
      <c r="AK64" s="4" t="str">
        <f t="shared" ca="1" si="19"/>
        <v>{product_name: 'Dart', cost: 0.5, stock: 12, weight: 0.5, category_id: 1, additional_information: JSON.stringify({weapon_type: 'Simple', ua_weapon_group: 'Other', damage: 'd4', damage_type: 'Piercing', critical_range: 20, critical_multiplier: 2, delivery: 'thrown', range increment: 20, melee_penalty: -1, is_finesse: 'false', has_reach: 'false'})},</v>
      </c>
    </row>
    <row r="65" spans="1:37" outlineLevel="1" x14ac:dyDescent="0.2">
      <c r="A65" s="11" t="s">
        <v>158</v>
      </c>
      <c r="C65" s="12">
        <v>12</v>
      </c>
      <c r="D65" s="12"/>
      <c r="E65" s="51" t="s">
        <v>57</v>
      </c>
      <c r="F65" s="52"/>
      <c r="G65" s="52" t="s">
        <v>1323</v>
      </c>
      <c r="H65" s="51" t="s">
        <v>95</v>
      </c>
      <c r="I65" s="51"/>
      <c r="J65" s="51">
        <v>20</v>
      </c>
      <c r="K65" s="51">
        <v>3</v>
      </c>
      <c r="L65" s="51"/>
      <c r="M65" s="51"/>
      <c r="N65" s="51"/>
      <c r="O65" s="53" t="b">
        <v>0</v>
      </c>
      <c r="P65" s="53" t="b">
        <v>0</v>
      </c>
      <c r="Q65" s="4" t="s">
        <v>1500</v>
      </c>
      <c r="R65" s="4" t="str">
        <f t="shared" si="1"/>
        <v>product_name: 'Die Tsuchi'</v>
      </c>
      <c r="S65" s="4" t="str">
        <f t="shared" si="2"/>
        <v/>
      </c>
      <c r="T65" s="4" t="str">
        <f t="shared" si="3"/>
        <v>cost: -1</v>
      </c>
      <c r="U65" s="4" t="str">
        <f t="shared" ca="1" si="4"/>
        <v>stock: 7</v>
      </c>
      <c r="V65" s="4" t="str">
        <f t="shared" si="5"/>
        <v>weight: 12</v>
      </c>
      <c r="W65" s="4" t="str">
        <f t="shared" si="6"/>
        <v>category_id: 1</v>
      </c>
      <c r="X65" s="4" t="str">
        <f t="shared" si="7"/>
        <v>weapon_type: 'Martial'</v>
      </c>
      <c r="Y65" s="4" t="str">
        <f t="shared" si="8"/>
        <v/>
      </c>
      <c r="Z65" s="4" t="str">
        <f t="shared" si="9"/>
        <v>damage: 'd8'</v>
      </c>
      <c r="AA65" s="4" t="str">
        <f t="shared" si="10"/>
        <v>damage_type: 'Bludgeoning'</v>
      </c>
      <c r="AB65" s="4" t="str">
        <f t="shared" si="11"/>
        <v/>
      </c>
      <c r="AC65" s="4" t="str">
        <f t="shared" si="12"/>
        <v>critical_range: 20</v>
      </c>
      <c r="AD65" s="4" t="str">
        <f t="shared" si="13"/>
        <v>critical_multiplier: 3</v>
      </c>
      <c r="AE65" s="4" t="str">
        <f t="shared" si="14"/>
        <v/>
      </c>
      <c r="AF65" s="4" t="str">
        <f t="shared" si="15"/>
        <v>range increment: -1</v>
      </c>
      <c r="AG65" s="4" t="str">
        <f t="shared" si="16"/>
        <v>melee_penalty: -1</v>
      </c>
      <c r="AH65" s="4" t="str">
        <f t="shared" si="17"/>
        <v>is_finesse: 'false'</v>
      </c>
      <c r="AI65" s="4" t="str">
        <f t="shared" si="18"/>
        <v>has_reach: 'false'</v>
      </c>
      <c r="AK65" s="4" t="str">
        <f t="shared" ca="1" si="19"/>
        <v>{product_name: 'Die Tsuchi', cost: -1, stock: 7, weight: 12, category_id: 1, additional_information: JSON.stringify({weapon_type: 'Martial', damage: 'd8', damage_type: 'Bludgeoning', critical_range: 20, critical_multiplier: 3, range increment: -1, melee_penalty: -1, is_finesse: 'false', has_reach: 'false'})},</v>
      </c>
    </row>
    <row r="66" spans="1:37" outlineLevel="1" x14ac:dyDescent="0.2">
      <c r="A66" s="11" t="s">
        <v>159</v>
      </c>
      <c r="C66" s="12">
        <v>8</v>
      </c>
      <c r="D66" s="12"/>
      <c r="E66" s="51" t="s">
        <v>68</v>
      </c>
      <c r="F66" s="52"/>
      <c r="G66" s="52" t="s">
        <v>1323</v>
      </c>
      <c r="H66" s="51" t="s">
        <v>47</v>
      </c>
      <c r="I66" s="51"/>
      <c r="J66" s="51">
        <v>20</v>
      </c>
      <c r="K66" s="51">
        <v>3</v>
      </c>
      <c r="L66" s="51"/>
      <c r="M66" s="51"/>
      <c r="N66" s="51"/>
      <c r="O66" s="53" t="b">
        <v>0</v>
      </c>
      <c r="P66" s="53" t="b">
        <v>0</v>
      </c>
      <c r="Q66" s="4" t="s">
        <v>1500</v>
      </c>
      <c r="R66" s="4" t="str">
        <f t="shared" si="1"/>
        <v>product_name: 'Duom'</v>
      </c>
      <c r="S66" s="4" t="str">
        <f t="shared" si="2"/>
        <v/>
      </c>
      <c r="T66" s="4" t="str">
        <f t="shared" si="3"/>
        <v>cost: -1</v>
      </c>
      <c r="U66" s="4" t="str">
        <f t="shared" ca="1" si="4"/>
        <v>stock: 8</v>
      </c>
      <c r="V66" s="4" t="str">
        <f t="shared" si="5"/>
        <v>weight: 8</v>
      </c>
      <c r="W66" s="4" t="str">
        <f t="shared" si="6"/>
        <v>category_id: 1</v>
      </c>
      <c r="X66" s="4" t="str">
        <f t="shared" si="7"/>
        <v>weapon_type: 'Exotic'</v>
      </c>
      <c r="Y66" s="4" t="str">
        <f t="shared" si="8"/>
        <v/>
      </c>
      <c r="Z66" s="4" t="str">
        <f t="shared" si="9"/>
        <v>damage: 'd8'</v>
      </c>
      <c r="AA66" s="4" t="str">
        <f t="shared" si="10"/>
        <v>damage_type: 'Piercing'</v>
      </c>
      <c r="AB66" s="4" t="str">
        <f t="shared" si="11"/>
        <v/>
      </c>
      <c r="AC66" s="4" t="str">
        <f t="shared" si="12"/>
        <v>critical_range: 20</v>
      </c>
      <c r="AD66" s="4" t="str">
        <f t="shared" si="13"/>
        <v>critical_multiplier: 3</v>
      </c>
      <c r="AE66" s="4" t="str">
        <f t="shared" si="14"/>
        <v/>
      </c>
      <c r="AF66" s="4" t="str">
        <f t="shared" si="15"/>
        <v>range increment: -1</v>
      </c>
      <c r="AG66" s="4" t="str">
        <f t="shared" si="16"/>
        <v>melee_penalty: -1</v>
      </c>
      <c r="AH66" s="4" t="str">
        <f t="shared" si="17"/>
        <v>is_finesse: 'false'</v>
      </c>
      <c r="AI66" s="4" t="str">
        <f t="shared" si="18"/>
        <v>has_reach: 'false'</v>
      </c>
      <c r="AK66" s="4" t="str">
        <f t="shared" ca="1" si="19"/>
        <v>{product_name: 'Duom', cost: -1, stock: 8, weight: 8, category_id: 1, additional_information: JSON.stringify({weapon_type: 'Exotic', damage: 'd8', damage_type: 'Piercing', critical_range: 20, critical_multiplier: 3, range increment: -1, melee_penalty: -1, is_finesse: 'false', has_reach: 'false'})},</v>
      </c>
    </row>
    <row r="67" spans="1:37" outlineLevel="1" x14ac:dyDescent="0.2">
      <c r="A67" s="11" t="s">
        <v>160</v>
      </c>
      <c r="C67" s="12">
        <v>16</v>
      </c>
      <c r="D67" s="12">
        <v>75</v>
      </c>
      <c r="E67" s="51" t="s">
        <v>57</v>
      </c>
      <c r="F67" s="52" t="s">
        <v>152</v>
      </c>
      <c r="G67" s="52" t="s">
        <v>1327</v>
      </c>
      <c r="H67" s="51" t="s">
        <v>64</v>
      </c>
      <c r="I67" s="51"/>
      <c r="J67" s="51">
        <v>18</v>
      </c>
      <c r="K67" s="51">
        <v>2</v>
      </c>
      <c r="L67" s="51"/>
      <c r="M67" s="51"/>
      <c r="N67" s="51"/>
      <c r="O67" s="53" t="b">
        <v>0</v>
      </c>
      <c r="P67" s="53" t="b">
        <v>0</v>
      </c>
      <c r="Q67" s="4" t="s">
        <v>1500</v>
      </c>
      <c r="R67" s="4" t="str">
        <f t="shared" si="1"/>
        <v>product_name: 'Falchion'</v>
      </c>
      <c r="S67" s="4" t="str">
        <f t="shared" si="2"/>
        <v/>
      </c>
      <c r="T67" s="4" t="str">
        <f t="shared" si="3"/>
        <v>cost: 75</v>
      </c>
      <c r="U67" s="4" t="str">
        <f t="shared" ca="1" si="4"/>
        <v>stock: 14</v>
      </c>
      <c r="V67" s="4" t="str">
        <f t="shared" si="5"/>
        <v>weight: 16</v>
      </c>
      <c r="W67" s="4" t="str">
        <f t="shared" si="6"/>
        <v>category_id: 1</v>
      </c>
      <c r="X67" s="4" t="str">
        <f t="shared" si="7"/>
        <v>weapon_type: 'Martial'</v>
      </c>
      <c r="Y67" s="4" t="str">
        <f t="shared" si="8"/>
        <v>ua_weapon_group: 'Sword'</v>
      </c>
      <c r="Z67" s="4" t="str">
        <f t="shared" si="9"/>
        <v>damage: '2d4'</v>
      </c>
      <c r="AA67" s="4" t="str">
        <f t="shared" si="10"/>
        <v>damage_type: 'Slashing'</v>
      </c>
      <c r="AB67" s="4" t="str">
        <f t="shared" si="11"/>
        <v/>
      </c>
      <c r="AC67" s="4" t="str">
        <f t="shared" si="12"/>
        <v>critical_range: 18</v>
      </c>
      <c r="AD67" s="4" t="str">
        <f t="shared" si="13"/>
        <v>critical_multiplier: 2</v>
      </c>
      <c r="AE67" s="4" t="str">
        <f t="shared" si="14"/>
        <v/>
      </c>
      <c r="AF67" s="4" t="str">
        <f t="shared" si="15"/>
        <v>range increment: -1</v>
      </c>
      <c r="AG67" s="4" t="str">
        <f t="shared" si="16"/>
        <v>melee_penalty: -1</v>
      </c>
      <c r="AH67" s="4" t="str">
        <f t="shared" si="17"/>
        <v>is_finesse: 'false'</v>
      </c>
      <c r="AI67" s="4" t="str">
        <f t="shared" si="18"/>
        <v>has_reach: 'false'</v>
      </c>
      <c r="AK67" s="4" t="str">
        <f t="shared" ca="1" si="19"/>
        <v>{product_name: 'Falchion', cost: 75, stock: 14, weight: 16, category_id: 1, additional_information: JSON.stringify({weapon_type: 'Martial', ua_weapon_group: 'Sword', damage: '2d4', damage_type: 'Slashing', critical_range: 18, critical_multiplier: 2, range increment: -1, melee_penalty: -1, is_finesse: 'false', has_reach: 'false'})},</v>
      </c>
    </row>
    <row r="68" spans="1:37" outlineLevel="1" x14ac:dyDescent="0.2">
      <c r="A68" s="11" t="s">
        <v>161</v>
      </c>
      <c r="C68" s="12">
        <v>3</v>
      </c>
      <c r="D68" s="12"/>
      <c r="E68" s="51" t="s">
        <v>68</v>
      </c>
      <c r="F68" s="52"/>
      <c r="G68" s="52" t="s">
        <v>1320</v>
      </c>
      <c r="H68" s="51" t="s">
        <v>64</v>
      </c>
      <c r="I68" s="51"/>
      <c r="J68" s="51">
        <v>20</v>
      </c>
      <c r="K68" s="51">
        <v>3</v>
      </c>
      <c r="L68" s="51"/>
      <c r="M68" s="51"/>
      <c r="N68" s="51"/>
      <c r="O68" s="53" t="b">
        <v>0</v>
      </c>
      <c r="P68" s="53" t="b">
        <v>0</v>
      </c>
      <c r="Q68" s="4" t="s">
        <v>1500</v>
      </c>
      <c r="R68" s="4" t="str">
        <f t="shared" si="1"/>
        <v>product_name: 'Fan, War'</v>
      </c>
      <c r="S68" s="4" t="str">
        <f t="shared" si="2"/>
        <v/>
      </c>
      <c r="T68" s="4" t="str">
        <f t="shared" si="3"/>
        <v>cost: -1</v>
      </c>
      <c r="U68" s="4" t="str">
        <f t="shared" ca="1" si="4"/>
        <v>stock: 18</v>
      </c>
      <c r="V68" s="4" t="str">
        <f t="shared" si="5"/>
        <v>weight: 3</v>
      </c>
      <c r="W68" s="4" t="str">
        <f t="shared" si="6"/>
        <v>category_id: 1</v>
      </c>
      <c r="X68" s="4" t="str">
        <f t="shared" si="7"/>
        <v>weapon_type: 'Exotic'</v>
      </c>
      <c r="Y68" s="4" t="str">
        <f t="shared" si="8"/>
        <v/>
      </c>
      <c r="Z68" s="4" t="str">
        <f t="shared" si="9"/>
        <v>damage: 'd6'</v>
      </c>
      <c r="AA68" s="4" t="str">
        <f t="shared" si="10"/>
        <v>damage_type: 'Slashing'</v>
      </c>
      <c r="AB68" s="4" t="str">
        <f t="shared" si="11"/>
        <v/>
      </c>
      <c r="AC68" s="4" t="str">
        <f t="shared" si="12"/>
        <v>critical_range: 20</v>
      </c>
      <c r="AD68" s="4" t="str">
        <f t="shared" si="13"/>
        <v>critical_multiplier: 3</v>
      </c>
      <c r="AE68" s="4" t="str">
        <f t="shared" si="14"/>
        <v/>
      </c>
      <c r="AF68" s="4" t="str">
        <f t="shared" si="15"/>
        <v>range increment: -1</v>
      </c>
      <c r="AG68" s="4" t="str">
        <f t="shared" si="16"/>
        <v>melee_penalty: -1</v>
      </c>
      <c r="AH68" s="4" t="str">
        <f t="shared" si="17"/>
        <v>is_finesse: 'false'</v>
      </c>
      <c r="AI68" s="4" t="str">
        <f t="shared" si="18"/>
        <v>has_reach: 'false'</v>
      </c>
      <c r="AK68" s="4" t="str">
        <f t="shared" ca="1" si="19"/>
        <v>{product_name: 'Fan, War', cost: -1, stock: 18, weight: 3, category_id: 1, additional_information: JSON.stringify({weapon_type: 'Exotic', damage: 'd6', damage_type: 'Slashing', critical_range: 20, critical_multiplier: 3, range increment: -1, melee_penalty: -1, is_finesse: 'false', has_reach: 'false'})},</v>
      </c>
    </row>
    <row r="69" spans="1:37" ht="130" outlineLevel="1" x14ac:dyDescent="0.2">
      <c r="A69" s="11" t="s">
        <v>162</v>
      </c>
      <c r="B69" s="35" t="s">
        <v>163</v>
      </c>
      <c r="C69" s="12">
        <v>20</v>
      </c>
      <c r="D69" s="12">
        <v>90</v>
      </c>
      <c r="E69" s="51" t="s">
        <v>68</v>
      </c>
      <c r="F69" s="52" t="s">
        <v>137</v>
      </c>
      <c r="G69" s="52" t="s">
        <v>1323</v>
      </c>
      <c r="H69" s="51" t="s">
        <v>95</v>
      </c>
      <c r="I69" s="51"/>
      <c r="J69" s="51">
        <v>20</v>
      </c>
      <c r="K69" s="51">
        <v>2</v>
      </c>
      <c r="L69" s="51"/>
      <c r="M69" s="51"/>
      <c r="N69" s="51"/>
      <c r="O69" s="53" t="b">
        <v>0</v>
      </c>
      <c r="P69" s="53" t="b">
        <v>0</v>
      </c>
      <c r="Q69" s="4" t="s">
        <v>1500</v>
      </c>
      <c r="R69" s="4" t="str">
        <f t="shared" si="1"/>
        <v>product_name: 'Flail, Dire'</v>
      </c>
      <c r="S69" s="4" t="str">
        <f t="shared" si="2"/>
        <v>description: 'A dire flail is a double weapon. You can fight with it as if fighting with two weapons, but if you do, you incur all the normal attack penalties associated with fighting with two weapons, just as if you were using a one-handed weapon and a light weapon. A creature wielding a dire flail in one hand can’t use it as a double weapon— only one end of the weapon can be used in any given round.\nWhen using a dire flail, you get a +2 bonus on opposed attack rolls made to disarm an enemy (including the opposed attack roll to avoid being disarmed if such an attempt fails).\nYou can also use this weapon to make trip attacks. If you are tripped during your own trip attempt, you can drop the dire flail to avoid being tripped.'</v>
      </c>
      <c r="T69" s="4" t="str">
        <f t="shared" si="3"/>
        <v>cost: 90</v>
      </c>
      <c r="U69" s="4" t="str">
        <f t="shared" ca="1" si="4"/>
        <v>stock: 5</v>
      </c>
      <c r="V69" s="4" t="str">
        <f t="shared" si="5"/>
        <v>weight: 20</v>
      </c>
      <c r="W69" s="4" t="str">
        <f t="shared" si="6"/>
        <v>category_id: 1</v>
      </c>
      <c r="X69" s="4" t="str">
        <f t="shared" si="7"/>
        <v>weapon_type: 'Exotic'</v>
      </c>
      <c r="Y69" s="4" t="str">
        <f t="shared" si="8"/>
        <v>ua_weapon_group: 'Impact'</v>
      </c>
      <c r="Z69" s="4" t="str">
        <f t="shared" si="9"/>
        <v>damage: 'd8'</v>
      </c>
      <c r="AA69" s="4" t="str">
        <f t="shared" si="10"/>
        <v>damage_type: 'Bludgeoning'</v>
      </c>
      <c r="AB69" s="4" t="str">
        <f t="shared" si="11"/>
        <v/>
      </c>
      <c r="AC69" s="4" t="str">
        <f t="shared" si="12"/>
        <v>critical_range: 20</v>
      </c>
      <c r="AD69" s="4" t="str">
        <f t="shared" si="13"/>
        <v>critical_multiplier: 2</v>
      </c>
      <c r="AE69" s="4" t="str">
        <f t="shared" si="14"/>
        <v/>
      </c>
      <c r="AF69" s="4" t="str">
        <f t="shared" si="15"/>
        <v>range increment: -1</v>
      </c>
      <c r="AG69" s="4" t="str">
        <f t="shared" si="16"/>
        <v>melee_penalty: -1</v>
      </c>
      <c r="AH69" s="4" t="str">
        <f t="shared" si="17"/>
        <v>is_finesse: 'false'</v>
      </c>
      <c r="AI69" s="4" t="str">
        <f t="shared" si="18"/>
        <v>has_reach: 'false'</v>
      </c>
      <c r="AK69" s="4" t="str">
        <f t="shared" ca="1" si="19"/>
        <v>{product_name: 'Flail, Dire', description: 'A dire flail is a double weapon. You can fight with it as if fighting with two weapons, but if you do, you incur all the normal attack penalties associated with fighting with two weapons, just as if you were using a one-handed weapon and a light weapon. A creature wielding a dire flail in one hand can’t use it as a double weapon— only one end of the weapon can be used in any given round.\nWhen using a dire flail, you get a +2 bonus on opposed attack rolls made to disarm an enemy (including the opposed attack roll to avoid being disarmed if such an attempt fails).\nYou can also use this weapon to make trip attacks. If you are tripped during your own trip attempt, you can drop the dire flail to avoid being tripped.', cost: 90, stock: 5, weight: 20, category_id: 1, additional_information: JSON.stringify({weapon_type: 'Exotic', ua_weapon_group: 'Impact', damage: 'd8', damage_type: 'Bludgeoning', critical_range: 20, critical_multiplier: 2, range increment: -1, melee_penalty: -1, is_finesse: 'false', has_reach: 'false'})},</v>
      </c>
    </row>
    <row r="70" spans="1:37" ht="60" outlineLevel="1" x14ac:dyDescent="0.2">
      <c r="A70" s="11" t="s">
        <v>164</v>
      </c>
      <c r="B70" s="35" t="s">
        <v>165</v>
      </c>
      <c r="C70" s="12">
        <v>20</v>
      </c>
      <c r="D70" s="12">
        <v>10</v>
      </c>
      <c r="E70" s="51" t="s">
        <v>57</v>
      </c>
      <c r="F70" s="52" t="s">
        <v>137</v>
      </c>
      <c r="G70" s="52" t="s">
        <v>1324</v>
      </c>
      <c r="H70" s="51" t="s">
        <v>95</v>
      </c>
      <c r="I70" s="51"/>
      <c r="J70" s="51">
        <v>19</v>
      </c>
      <c r="K70" s="51">
        <v>2</v>
      </c>
      <c r="L70" s="51"/>
      <c r="M70" s="51"/>
      <c r="N70" s="51"/>
      <c r="O70" s="53" t="b">
        <v>0</v>
      </c>
      <c r="P70" s="53" t="b">
        <v>0</v>
      </c>
      <c r="Q70" s="4" t="s">
        <v>1500</v>
      </c>
      <c r="R70" s="4" t="str">
        <f t="shared" ref="R70:R133" si="20">A$4&amp;": '"&amp;A70&amp;"'"</f>
        <v>product_name: 'Flail, Heavy'</v>
      </c>
      <c r="S70" s="4" t="str">
        <f t="shared" ref="S70:S133" si="21">IF(B70="","",$B$4&amp;": '"&amp;SUBSTITUTE(B70,CHAR(10),"\n")&amp;"'")</f>
        <v>description: 'With a flail, you get a +2 bonus on opposed attack rolls made to disarm an enemy (including the roll to avoid being disarmed if such an attempt fails).\nYou can also use this weapon to make trip attacks. If you are tripped during your own trip attempt, you can drop the flail to avoid being tripped.'</v>
      </c>
      <c r="T70" s="4" t="str">
        <f t="shared" ref="T70:T133" si="22">D$4&amp;": "&amp;IF(ISNUMBER(D70),D70,-1)</f>
        <v>cost: 10</v>
      </c>
      <c r="U70" s="4" t="str">
        <f t="shared" ref="U70:U133" ca="1" si="23">"stock: "&amp;TRUNC(RAND()*20)</f>
        <v>stock: 8</v>
      </c>
      <c r="V70" s="4" t="str">
        <f t="shared" ref="V70:V133" si="24">C$4&amp;": "&amp;IF(ISNUMBER(C70),C70,-1)</f>
        <v>weight: 20</v>
      </c>
      <c r="W70" s="4" t="str">
        <f t="shared" ref="W70:W133" si="25">$W$4&amp;": 1"</f>
        <v>category_id: 1</v>
      </c>
      <c r="X70" s="4" t="str">
        <f t="shared" ref="X70:X133" si="26">IF(E70="","",E$4&amp;": '"&amp;E70&amp;"'")</f>
        <v>weapon_type: 'Martial'</v>
      </c>
      <c r="Y70" s="4" t="str">
        <f t="shared" ref="Y70:Y133" si="27">IF(F70="","",F$4&amp;": '"&amp;F70&amp;"'")</f>
        <v>ua_weapon_group: 'Impact'</v>
      </c>
      <c r="Z70" s="4" t="str">
        <f t="shared" ref="Z70:Z133" si="28">IF(G70="","",G$4&amp;": '"&amp;G70&amp;"'")</f>
        <v>damage: 'd10'</v>
      </c>
      <c r="AA70" s="4" t="str">
        <f t="shared" ref="AA70:AA133" si="29">IF(H70="","",H$4&amp;": '"&amp;H70&amp;"'")</f>
        <v>damage_type: 'Bludgeoning'</v>
      </c>
      <c r="AB70" s="4" t="str">
        <f t="shared" ref="AB70:AB133" si="30">IF(I70="","",I$4&amp;": '"&amp;I70&amp;"'")</f>
        <v/>
      </c>
      <c r="AC70" s="4" t="str">
        <f t="shared" ref="AC70:AC133" si="31">J$4&amp;": "&amp;IF(ISNUMBER(J70),J70,-1)</f>
        <v>critical_range: 19</v>
      </c>
      <c r="AD70" s="4" t="str">
        <f t="shared" ref="AD70:AD133" si="32">K$4&amp;": "&amp;IF(ISNUMBER(K70),K70,-1)</f>
        <v>critical_multiplier: 2</v>
      </c>
      <c r="AE70" s="4" t="str">
        <f t="shared" ref="AE70:AE133" si="33">IF(L70="","",L$4&amp;": '"&amp;L70&amp;"'")</f>
        <v/>
      </c>
      <c r="AF70" s="4" t="str">
        <f t="shared" ref="AF70:AF133" si="34">M$4&amp;": "&amp;IF(ISNUMBER(M70),M70,-1)</f>
        <v>range increment: -1</v>
      </c>
      <c r="AG70" s="4" t="str">
        <f t="shared" ref="AG70:AG133" si="35">N$4&amp;": "&amp;IF(ISNUMBER(N70),N70,-1)</f>
        <v>melee_penalty: -1</v>
      </c>
      <c r="AH70" s="4" t="str">
        <f t="shared" ref="AH70:AH133" si="36">IF(O70="","",O$4&amp;": '"&amp;LOWER(O70)&amp;"'")</f>
        <v>is_finesse: 'false'</v>
      </c>
      <c r="AI70" s="4" t="str">
        <f t="shared" ref="AI70:AI133" si="37">IF(P70="","",P$4&amp;": '"&amp;LOWER(P70)&amp;"'")</f>
        <v>has_reach: 'false'</v>
      </c>
      <c r="AK70" s="4" t="str">
        <f t="shared" ref="AK70:AK133" ca="1" si="38">"{"&amp;_xlfn.TEXTJOIN(", ",,R70:W70,"additional_information: JSON.stringify({"&amp;_xlfn.TEXTJOIN(", ",,X70:AI70)&amp;"})")&amp;"},"</f>
        <v>{product_name: 'Flail, Heavy', description: 'With a flail, you get a +2 bonus on opposed attack rolls made to disarm an enemy (including the roll to avoid being disarmed if such an attempt fails).\nYou can also use this weapon to make trip attacks. If you are tripped during your own trip attempt, you can drop the flail to avoid being tripped.', cost: 10, stock: 8, weight: 20, category_id: 1, additional_information: JSON.stringify({weapon_type: 'Martial', ua_weapon_group: 'Impact', damage: 'd10', damage_type: 'Bludgeoning', critical_range: 19, critical_multiplier: 2, range increment: -1, melee_penalty: -1, is_finesse: 'false', has_reach: 'false'})},</v>
      </c>
    </row>
    <row r="71" spans="1:37" ht="60" outlineLevel="1" x14ac:dyDescent="0.2">
      <c r="A71" s="11" t="s">
        <v>166</v>
      </c>
      <c r="B71" s="35" t="s">
        <v>165</v>
      </c>
      <c r="C71" s="12">
        <v>5</v>
      </c>
      <c r="D71" s="12">
        <v>8</v>
      </c>
      <c r="E71" s="51" t="s">
        <v>57</v>
      </c>
      <c r="F71" s="52" t="s">
        <v>137</v>
      </c>
      <c r="G71" s="52" t="s">
        <v>1323</v>
      </c>
      <c r="H71" s="51" t="s">
        <v>95</v>
      </c>
      <c r="I71" s="51"/>
      <c r="J71" s="51">
        <v>20</v>
      </c>
      <c r="K71" s="51">
        <v>2</v>
      </c>
      <c r="L71" s="51"/>
      <c r="M71" s="51"/>
      <c r="N71" s="51"/>
      <c r="O71" s="53" t="b">
        <v>0</v>
      </c>
      <c r="P71" s="53" t="b">
        <v>0</v>
      </c>
      <c r="Q71" s="4" t="s">
        <v>1500</v>
      </c>
      <c r="R71" s="4" t="str">
        <f t="shared" si="20"/>
        <v>product_name: 'Flail, Light'</v>
      </c>
      <c r="S71" s="4" t="str">
        <f t="shared" si="21"/>
        <v>description: 'With a flail, you get a +2 bonus on opposed attack rolls made to disarm an enemy (including the roll to avoid being disarmed if such an attempt fails).\nYou can also use this weapon to make trip attacks. If you are tripped during your own trip attempt, you can drop the flail to avoid being tripped.'</v>
      </c>
      <c r="T71" s="4" t="str">
        <f t="shared" si="22"/>
        <v>cost: 8</v>
      </c>
      <c r="U71" s="4" t="str">
        <f t="shared" ca="1" si="23"/>
        <v>stock: 0</v>
      </c>
      <c r="V71" s="4" t="str">
        <f t="shared" si="24"/>
        <v>weight: 5</v>
      </c>
      <c r="W71" s="4" t="str">
        <f t="shared" si="25"/>
        <v>category_id: 1</v>
      </c>
      <c r="X71" s="4" t="str">
        <f t="shared" si="26"/>
        <v>weapon_type: 'Martial'</v>
      </c>
      <c r="Y71" s="4" t="str">
        <f t="shared" si="27"/>
        <v>ua_weapon_group: 'Impact'</v>
      </c>
      <c r="Z71" s="4" t="str">
        <f t="shared" si="28"/>
        <v>damage: 'd8'</v>
      </c>
      <c r="AA71" s="4" t="str">
        <f t="shared" si="29"/>
        <v>damage_type: 'Bludgeoning'</v>
      </c>
      <c r="AB71" s="4" t="str">
        <f t="shared" si="30"/>
        <v/>
      </c>
      <c r="AC71" s="4" t="str">
        <f t="shared" si="31"/>
        <v>critical_range: 20</v>
      </c>
      <c r="AD71" s="4" t="str">
        <f t="shared" si="32"/>
        <v>critical_multiplier: 2</v>
      </c>
      <c r="AE71" s="4" t="str">
        <f t="shared" si="33"/>
        <v/>
      </c>
      <c r="AF71" s="4" t="str">
        <f t="shared" si="34"/>
        <v>range increment: -1</v>
      </c>
      <c r="AG71" s="4" t="str">
        <f t="shared" si="35"/>
        <v>melee_penalty: -1</v>
      </c>
      <c r="AH71" s="4" t="str">
        <f t="shared" si="36"/>
        <v>is_finesse: 'false'</v>
      </c>
      <c r="AI71" s="4" t="str">
        <f t="shared" si="37"/>
        <v>has_reach: 'false'</v>
      </c>
      <c r="AK71" s="4" t="str">
        <f t="shared" ca="1" si="38"/>
        <v>{product_name: 'Flail, Light', description: 'With a flail, you get a +2 bonus on opposed attack rolls made to disarm an enemy (including the roll to avoid being disarmed if such an attempt fails).\nYou can also use this weapon to make trip attacks. If you are tripped during your own trip attempt, you can drop the flail to avoid being tripped.', cost: 8, stock: 0, weight: 5, category_id: 1, additional_information: JSON.stringify({weapon_type: 'Martial', ua_weapon_group: 'Impact', damage: 'd8', damage_type: 'Bludgeoning', critical_range: 20, critical_multiplier: 2, range increment: -1, melee_penalty: -1, is_finesse: 'false', has_reach: 'false'})},</v>
      </c>
    </row>
    <row r="72" spans="1:37" outlineLevel="1" x14ac:dyDescent="0.2">
      <c r="A72" s="11" t="s">
        <v>167</v>
      </c>
      <c r="C72" s="12">
        <v>0.1</v>
      </c>
      <c r="D72" s="12"/>
      <c r="E72" s="51" t="s">
        <v>68</v>
      </c>
      <c r="F72" s="52"/>
      <c r="G72" s="52" t="s">
        <v>1326</v>
      </c>
      <c r="H72" s="51" t="s">
        <v>47</v>
      </c>
      <c r="I72" s="51"/>
      <c r="J72" s="51">
        <v>20</v>
      </c>
      <c r="K72" s="51">
        <v>2</v>
      </c>
      <c r="L72" s="51" t="s">
        <v>91</v>
      </c>
      <c r="M72" s="51">
        <v>10</v>
      </c>
      <c r="N72" s="51"/>
      <c r="O72" s="53" t="b">
        <v>0</v>
      </c>
      <c r="P72" s="53" t="b">
        <v>0</v>
      </c>
      <c r="Q72" s="4" t="s">
        <v>1500</v>
      </c>
      <c r="R72" s="4" t="str">
        <f t="shared" si="20"/>
        <v>product_name: 'Fukimi-Bari (Mouth Darts)'</v>
      </c>
      <c r="S72" s="4" t="str">
        <f t="shared" si="21"/>
        <v/>
      </c>
      <c r="T72" s="4" t="str">
        <f t="shared" si="22"/>
        <v>cost: -1</v>
      </c>
      <c r="U72" s="4" t="str">
        <f t="shared" ca="1" si="23"/>
        <v>stock: 3</v>
      </c>
      <c r="V72" s="4" t="str">
        <f t="shared" si="24"/>
        <v>weight: 0.1</v>
      </c>
      <c r="W72" s="4" t="str">
        <f t="shared" si="25"/>
        <v>category_id: 1</v>
      </c>
      <c r="X72" s="4" t="str">
        <f t="shared" si="26"/>
        <v>weapon_type: 'Exotic'</v>
      </c>
      <c r="Y72" s="4" t="str">
        <f t="shared" si="27"/>
        <v/>
      </c>
      <c r="Z72" s="4" t="str">
        <f t="shared" si="28"/>
        <v>damage: 'd1'</v>
      </c>
      <c r="AA72" s="4" t="str">
        <f t="shared" si="29"/>
        <v>damage_type: 'Piercing'</v>
      </c>
      <c r="AB72" s="4" t="str">
        <f t="shared" si="30"/>
        <v/>
      </c>
      <c r="AC72" s="4" t="str">
        <f t="shared" si="31"/>
        <v>critical_range: 20</v>
      </c>
      <c r="AD72" s="4" t="str">
        <f t="shared" si="32"/>
        <v>critical_multiplier: 2</v>
      </c>
      <c r="AE72" s="4" t="str">
        <f t="shared" si="33"/>
        <v>delivery: 'shot'</v>
      </c>
      <c r="AF72" s="4" t="str">
        <f t="shared" si="34"/>
        <v>range increment: 10</v>
      </c>
      <c r="AG72" s="4" t="str">
        <f t="shared" si="35"/>
        <v>melee_penalty: -1</v>
      </c>
      <c r="AH72" s="4" t="str">
        <f t="shared" si="36"/>
        <v>is_finesse: 'false'</v>
      </c>
      <c r="AI72" s="4" t="str">
        <f t="shared" si="37"/>
        <v>has_reach: 'false'</v>
      </c>
      <c r="AK72" s="4" t="str">
        <f t="shared" ca="1" si="38"/>
        <v>{product_name: 'Fukimi-Bari (Mouth Darts)', cost: -1, stock: 3, weight: 0.1, category_id: 1, additional_information: JSON.stringify({weapon_type: 'Exotic', damage: 'd1', damage_type: 'Piercing', critical_range: 20, critical_multiplier: 2, delivery: 'shot', range increment: 10, melee_penalty: -1, is_finesse: 'false', has_reach: 'false'})},</v>
      </c>
    </row>
    <row r="73" spans="1:37" outlineLevel="1" x14ac:dyDescent="0.2">
      <c r="A73" s="11" t="s">
        <v>168</v>
      </c>
      <c r="C73" s="12">
        <v>23</v>
      </c>
      <c r="D73" s="12"/>
      <c r="E73" s="51" t="s">
        <v>68</v>
      </c>
      <c r="F73" s="52" t="s">
        <v>152</v>
      </c>
      <c r="G73" s="52" t="s">
        <v>1328</v>
      </c>
      <c r="H73" s="51" t="s">
        <v>64</v>
      </c>
      <c r="I73" s="51"/>
      <c r="J73" s="51">
        <v>19</v>
      </c>
      <c r="K73" s="51">
        <v>2</v>
      </c>
      <c r="L73" s="51"/>
      <c r="M73" s="51"/>
      <c r="N73" s="51"/>
      <c r="O73" s="53" t="b">
        <v>0</v>
      </c>
      <c r="P73" s="53" t="b">
        <v>0</v>
      </c>
      <c r="Q73" s="4" t="s">
        <v>1500</v>
      </c>
      <c r="R73" s="4" t="str">
        <f t="shared" si="20"/>
        <v>product_name: 'Fullblade'</v>
      </c>
      <c r="S73" s="4" t="str">
        <f t="shared" si="21"/>
        <v/>
      </c>
      <c r="T73" s="4" t="str">
        <f t="shared" si="22"/>
        <v>cost: -1</v>
      </c>
      <c r="U73" s="4" t="str">
        <f t="shared" ca="1" si="23"/>
        <v>stock: 11</v>
      </c>
      <c r="V73" s="4" t="str">
        <f t="shared" si="24"/>
        <v>weight: 23</v>
      </c>
      <c r="W73" s="4" t="str">
        <f t="shared" si="25"/>
        <v>category_id: 1</v>
      </c>
      <c r="X73" s="4" t="str">
        <f t="shared" si="26"/>
        <v>weapon_type: 'Exotic'</v>
      </c>
      <c r="Y73" s="4" t="str">
        <f t="shared" si="27"/>
        <v>ua_weapon_group: 'Sword'</v>
      </c>
      <c r="Z73" s="4" t="str">
        <f t="shared" si="28"/>
        <v>damage: '2d8'</v>
      </c>
      <c r="AA73" s="4" t="str">
        <f t="shared" si="29"/>
        <v>damage_type: 'Slashing'</v>
      </c>
      <c r="AB73" s="4" t="str">
        <f t="shared" si="30"/>
        <v/>
      </c>
      <c r="AC73" s="4" t="str">
        <f t="shared" si="31"/>
        <v>critical_range: 19</v>
      </c>
      <c r="AD73" s="4" t="str">
        <f t="shared" si="32"/>
        <v>critical_multiplier: 2</v>
      </c>
      <c r="AE73" s="4" t="str">
        <f t="shared" si="33"/>
        <v/>
      </c>
      <c r="AF73" s="4" t="str">
        <f t="shared" si="34"/>
        <v>range increment: -1</v>
      </c>
      <c r="AG73" s="4" t="str">
        <f t="shared" si="35"/>
        <v>melee_penalty: -1</v>
      </c>
      <c r="AH73" s="4" t="str">
        <f t="shared" si="36"/>
        <v>is_finesse: 'false'</v>
      </c>
      <c r="AI73" s="4" t="str">
        <f t="shared" si="37"/>
        <v>has_reach: 'false'</v>
      </c>
      <c r="AK73" s="4" t="str">
        <f t="shared" ca="1" si="38"/>
        <v>{product_name: 'Fullblade', cost: -1, stock: 11, weight: 23, category_id: 1, additional_information: JSON.stringify({weapon_type: 'Exotic', ua_weapon_group: 'Sword', damage: '2d8', damage_type: 'Slashing', critical_range: 19, critical_multiplier: 2, range increment: -1, melee_penalty: -1, is_finesse: 'false', has_reach: 'false'})},</v>
      </c>
    </row>
    <row r="74" spans="1:37" ht="50" outlineLevel="1" x14ac:dyDescent="0.2">
      <c r="A74" s="11" t="s">
        <v>169</v>
      </c>
      <c r="B74" s="35" t="s">
        <v>170</v>
      </c>
      <c r="C74" s="12">
        <v>1</v>
      </c>
      <c r="D74" s="12">
        <v>2</v>
      </c>
      <c r="E74" s="51" t="s">
        <v>45</v>
      </c>
      <c r="F74" s="52" t="s">
        <v>58</v>
      </c>
      <c r="G74" s="52" t="s">
        <v>409</v>
      </c>
      <c r="H74" s="51" t="s">
        <v>95</v>
      </c>
      <c r="I74" s="51"/>
      <c r="J74" s="51">
        <v>20</v>
      </c>
      <c r="K74" s="51">
        <v>2</v>
      </c>
      <c r="L74" s="51"/>
      <c r="M74" s="51"/>
      <c r="N74" s="51"/>
      <c r="O74" s="53" t="b">
        <v>0</v>
      </c>
      <c r="P74" s="53" t="b">
        <v>0</v>
      </c>
      <c r="Q74" s="4" t="s">
        <v>1500</v>
      </c>
      <c r="R74" s="4" t="str">
        <f t="shared" si="20"/>
        <v>product_name: 'Gauntlet'</v>
      </c>
      <c r="S74" s="4" t="str">
        <f t="shared" si="21"/>
        <v>description: 'This metal glove lets you deal lethal damage rather than nonlethal damage with unarmed strikes. A strike with a gauntlet is otherwise considered an unarmed attack. The cost and weight given are for a single gauntlet. Medium and heavy armors (except breastplate) come with gauntlets.'</v>
      </c>
      <c r="T74" s="4" t="str">
        <f t="shared" si="22"/>
        <v>cost: 2</v>
      </c>
      <c r="U74" s="4" t="str">
        <f t="shared" ca="1" si="23"/>
        <v>stock: 0</v>
      </c>
      <c r="V74" s="4" t="str">
        <f t="shared" si="24"/>
        <v>weight: 1</v>
      </c>
      <c r="W74" s="4" t="str">
        <f t="shared" si="25"/>
        <v>category_id: 1</v>
      </c>
      <c r="X74" s="4" t="str">
        <f t="shared" si="26"/>
        <v>weapon_type: 'Simple'</v>
      </c>
      <c r="Y74" s="4" t="str">
        <f t="shared" si="27"/>
        <v>ua_weapon_group: 'Armor'</v>
      </c>
      <c r="Z74" s="4" t="str">
        <f t="shared" si="28"/>
        <v>damage: 'd3'</v>
      </c>
      <c r="AA74" s="4" t="str">
        <f t="shared" si="29"/>
        <v>damage_type: 'Bludgeoning'</v>
      </c>
      <c r="AB74" s="4" t="str">
        <f t="shared" si="30"/>
        <v/>
      </c>
      <c r="AC74" s="4" t="str">
        <f t="shared" si="31"/>
        <v>critical_range: 20</v>
      </c>
      <c r="AD74" s="4" t="str">
        <f t="shared" si="32"/>
        <v>critical_multiplier: 2</v>
      </c>
      <c r="AE74" s="4" t="str">
        <f t="shared" si="33"/>
        <v/>
      </c>
      <c r="AF74" s="4" t="str">
        <f t="shared" si="34"/>
        <v>range increment: -1</v>
      </c>
      <c r="AG74" s="4" t="str">
        <f t="shared" si="35"/>
        <v>melee_penalty: -1</v>
      </c>
      <c r="AH74" s="4" t="str">
        <f t="shared" si="36"/>
        <v>is_finesse: 'false'</v>
      </c>
      <c r="AI74" s="4" t="str">
        <f t="shared" si="37"/>
        <v>has_reach: 'false'</v>
      </c>
      <c r="AK74" s="4" t="str">
        <f t="shared" ca="1" si="38"/>
        <v>{product_name: 'Gauntlet', description: 'This metal glove lets you deal lethal damage rather than nonlethal damage with unarmed strikes. A strike with a gauntlet is otherwise considered an unarmed attack. The cost and weight given are for a single gauntlet. Medium and heavy armors (except breastplate) come with gauntlets.', cost: 2, stock: 0, weight: 1, category_id: 1, additional_information: JSON.stringify({weapon_type: 'Simple', ua_weapon_group: 'Armor', damage: 'd3', damage_type: 'Bludgeoning', critical_range: 20, critical_multiplier: 2, range increment: -1, melee_penalty: -1, is_finesse: 'false', has_reach: 'false'})},</v>
      </c>
    </row>
    <row r="75" spans="1:37" outlineLevel="1" x14ac:dyDescent="0.2">
      <c r="A75" s="11" t="s">
        <v>171</v>
      </c>
      <c r="C75" s="12">
        <v>4</v>
      </c>
      <c r="D75" s="12"/>
      <c r="E75" s="51" t="s">
        <v>68</v>
      </c>
      <c r="F75" s="52" t="s">
        <v>58</v>
      </c>
      <c r="G75" s="52" t="s">
        <v>1320</v>
      </c>
      <c r="H75" s="51" t="s">
        <v>64</v>
      </c>
      <c r="I75" s="51"/>
      <c r="J75" s="51">
        <v>19</v>
      </c>
      <c r="K75" s="51">
        <v>2</v>
      </c>
      <c r="L75" s="51"/>
      <c r="M75" s="51"/>
      <c r="N75" s="51"/>
      <c r="O75" s="53" t="b">
        <v>0</v>
      </c>
      <c r="P75" s="53" t="b">
        <v>0</v>
      </c>
      <c r="Q75" s="4" t="s">
        <v>1500</v>
      </c>
      <c r="R75" s="4" t="str">
        <f t="shared" si="20"/>
        <v>product_name: 'Gauntlet, Bladed'</v>
      </c>
      <c r="S75" s="4" t="str">
        <f t="shared" si="21"/>
        <v/>
      </c>
      <c r="T75" s="4" t="str">
        <f t="shared" si="22"/>
        <v>cost: -1</v>
      </c>
      <c r="U75" s="4" t="str">
        <f t="shared" ca="1" si="23"/>
        <v>stock: 19</v>
      </c>
      <c r="V75" s="4" t="str">
        <f t="shared" si="24"/>
        <v>weight: 4</v>
      </c>
      <c r="W75" s="4" t="str">
        <f t="shared" si="25"/>
        <v>category_id: 1</v>
      </c>
      <c r="X75" s="4" t="str">
        <f t="shared" si="26"/>
        <v>weapon_type: 'Exotic'</v>
      </c>
      <c r="Y75" s="4" t="str">
        <f t="shared" si="27"/>
        <v>ua_weapon_group: 'Armor'</v>
      </c>
      <c r="Z75" s="4" t="str">
        <f t="shared" si="28"/>
        <v>damage: 'd6'</v>
      </c>
      <c r="AA75" s="4" t="str">
        <f t="shared" si="29"/>
        <v>damage_type: 'Slashing'</v>
      </c>
      <c r="AB75" s="4" t="str">
        <f t="shared" si="30"/>
        <v/>
      </c>
      <c r="AC75" s="4" t="str">
        <f t="shared" si="31"/>
        <v>critical_range: 19</v>
      </c>
      <c r="AD75" s="4" t="str">
        <f t="shared" si="32"/>
        <v>critical_multiplier: 2</v>
      </c>
      <c r="AE75" s="4" t="str">
        <f t="shared" si="33"/>
        <v/>
      </c>
      <c r="AF75" s="4" t="str">
        <f t="shared" si="34"/>
        <v>range increment: -1</v>
      </c>
      <c r="AG75" s="4" t="str">
        <f t="shared" si="35"/>
        <v>melee_penalty: -1</v>
      </c>
      <c r="AH75" s="4" t="str">
        <f t="shared" si="36"/>
        <v>is_finesse: 'false'</v>
      </c>
      <c r="AI75" s="4" t="str">
        <f t="shared" si="37"/>
        <v>has_reach: 'false'</v>
      </c>
      <c r="AK75" s="4" t="str">
        <f t="shared" ca="1" si="38"/>
        <v>{product_name: 'Gauntlet, Bladed', cost: -1, stock: 19, weight: 4, category_id: 1, additional_information: JSON.stringify({weapon_type: 'Exotic', ua_weapon_group: 'Armor', damage: 'd6', damage_type: 'Slashing', critical_range: 19, critical_multiplier: 2, range increment: -1, melee_penalty: -1, is_finesse: 'false', has_reach: 'false'})},</v>
      </c>
    </row>
    <row r="76" spans="1:37" ht="40" outlineLevel="1" x14ac:dyDescent="0.2">
      <c r="A76" s="11" t="s">
        <v>172</v>
      </c>
      <c r="B76" s="35" t="s">
        <v>173</v>
      </c>
      <c r="C76" s="12">
        <v>2</v>
      </c>
      <c r="D76" s="12">
        <v>5</v>
      </c>
      <c r="E76" s="51" t="s">
        <v>45</v>
      </c>
      <c r="F76" s="52" t="s">
        <v>58</v>
      </c>
      <c r="G76" s="52" t="s">
        <v>1321</v>
      </c>
      <c r="H76" s="51" t="s">
        <v>47</v>
      </c>
      <c r="I76" s="51"/>
      <c r="J76" s="51">
        <v>20</v>
      </c>
      <c r="K76" s="51">
        <v>2</v>
      </c>
      <c r="L76" s="51"/>
      <c r="M76" s="51"/>
      <c r="N76" s="51"/>
      <c r="O76" s="53" t="b">
        <v>0</v>
      </c>
      <c r="P76" s="53" t="b">
        <v>0</v>
      </c>
      <c r="Q76" s="4" t="s">
        <v>1500</v>
      </c>
      <c r="R76" s="4" t="str">
        <f t="shared" si="20"/>
        <v>product_name: 'Gauntlet, Spiked'</v>
      </c>
      <c r="S76" s="4" t="str">
        <f t="shared" si="21"/>
        <v>description: 'Your opponent cannot use a disarm action to disarm you of spiked gauntlets. The cost and weight given are for a single gauntlet. An attack with a spiked gauntlet is considered an armed attack.'</v>
      </c>
      <c r="T76" s="4" t="str">
        <f t="shared" si="22"/>
        <v>cost: 5</v>
      </c>
      <c r="U76" s="4" t="str">
        <f t="shared" ca="1" si="23"/>
        <v>stock: 15</v>
      </c>
      <c r="V76" s="4" t="str">
        <f t="shared" si="24"/>
        <v>weight: 2</v>
      </c>
      <c r="W76" s="4" t="str">
        <f t="shared" si="25"/>
        <v>category_id: 1</v>
      </c>
      <c r="X76" s="4" t="str">
        <f t="shared" si="26"/>
        <v>weapon_type: 'Simple'</v>
      </c>
      <c r="Y76" s="4" t="str">
        <f t="shared" si="27"/>
        <v>ua_weapon_group: 'Armor'</v>
      </c>
      <c r="Z76" s="4" t="str">
        <f t="shared" si="28"/>
        <v>damage: 'd4'</v>
      </c>
      <c r="AA76" s="4" t="str">
        <f t="shared" si="29"/>
        <v>damage_type: 'Piercing'</v>
      </c>
      <c r="AB76" s="4" t="str">
        <f t="shared" si="30"/>
        <v/>
      </c>
      <c r="AC76" s="4" t="str">
        <f t="shared" si="31"/>
        <v>critical_range: 20</v>
      </c>
      <c r="AD76" s="4" t="str">
        <f t="shared" si="32"/>
        <v>critical_multiplier: 2</v>
      </c>
      <c r="AE76" s="4" t="str">
        <f t="shared" si="33"/>
        <v/>
      </c>
      <c r="AF76" s="4" t="str">
        <f t="shared" si="34"/>
        <v>range increment: -1</v>
      </c>
      <c r="AG76" s="4" t="str">
        <f t="shared" si="35"/>
        <v>melee_penalty: -1</v>
      </c>
      <c r="AH76" s="4" t="str">
        <f t="shared" si="36"/>
        <v>is_finesse: 'false'</v>
      </c>
      <c r="AI76" s="4" t="str">
        <f t="shared" si="37"/>
        <v>has_reach: 'false'</v>
      </c>
      <c r="AK76" s="4" t="str">
        <f t="shared" ca="1" si="38"/>
        <v>{product_name: 'Gauntlet, Spiked', description: 'Your opponent cannot use a disarm action to disarm you of spiked gauntlets. The cost and weight given are for a single gauntlet. An attack with a spiked gauntlet is considered an armed attack.', cost: 5, stock: 15, weight: 2, category_id: 1, additional_information: JSON.stringify({weapon_type: 'Simple', ua_weapon_group: 'Armor', damage: 'd4', damage_type: 'Piercing', critical_range: 20, critical_multiplier: 2, range increment: -1, melee_penalty: -1, is_finesse: 'false', has_reach: 'false'})},</v>
      </c>
    </row>
    <row r="77" spans="1:37" outlineLevel="1" x14ac:dyDescent="0.2">
      <c r="A77" s="11" t="s">
        <v>174</v>
      </c>
      <c r="C77" s="12">
        <v>4</v>
      </c>
      <c r="D77" s="12"/>
      <c r="E77" s="51" t="s">
        <v>68</v>
      </c>
      <c r="F77" s="52" t="s">
        <v>58</v>
      </c>
      <c r="G77" s="52" t="s">
        <v>1321</v>
      </c>
      <c r="H77" s="51" t="s">
        <v>47</v>
      </c>
      <c r="I77" s="51"/>
      <c r="J77" s="51">
        <v>20</v>
      </c>
      <c r="K77" s="51">
        <v>2</v>
      </c>
      <c r="L77" s="51" t="s">
        <v>91</v>
      </c>
      <c r="M77" s="51">
        <v>20</v>
      </c>
      <c r="N77" s="51"/>
      <c r="O77" s="53" t="b">
        <v>0</v>
      </c>
      <c r="P77" s="53" t="b">
        <v>0</v>
      </c>
      <c r="Q77" s="4" t="s">
        <v>1500</v>
      </c>
      <c r="R77" s="4" t="str">
        <f t="shared" si="20"/>
        <v>product_name: 'Gauntlet, Spring-Loaded'</v>
      </c>
      <c r="S77" s="4" t="str">
        <f t="shared" si="21"/>
        <v/>
      </c>
      <c r="T77" s="4" t="str">
        <f t="shared" si="22"/>
        <v>cost: -1</v>
      </c>
      <c r="U77" s="4" t="str">
        <f t="shared" ca="1" si="23"/>
        <v>stock: 15</v>
      </c>
      <c r="V77" s="4" t="str">
        <f t="shared" si="24"/>
        <v>weight: 4</v>
      </c>
      <c r="W77" s="4" t="str">
        <f t="shared" si="25"/>
        <v>category_id: 1</v>
      </c>
      <c r="X77" s="4" t="str">
        <f t="shared" si="26"/>
        <v>weapon_type: 'Exotic'</v>
      </c>
      <c r="Y77" s="4" t="str">
        <f t="shared" si="27"/>
        <v>ua_weapon_group: 'Armor'</v>
      </c>
      <c r="Z77" s="4" t="str">
        <f t="shared" si="28"/>
        <v>damage: 'd4'</v>
      </c>
      <c r="AA77" s="4" t="str">
        <f t="shared" si="29"/>
        <v>damage_type: 'Piercing'</v>
      </c>
      <c r="AB77" s="4" t="str">
        <f t="shared" si="30"/>
        <v/>
      </c>
      <c r="AC77" s="4" t="str">
        <f t="shared" si="31"/>
        <v>critical_range: 20</v>
      </c>
      <c r="AD77" s="4" t="str">
        <f t="shared" si="32"/>
        <v>critical_multiplier: 2</v>
      </c>
      <c r="AE77" s="4" t="str">
        <f t="shared" si="33"/>
        <v>delivery: 'shot'</v>
      </c>
      <c r="AF77" s="4" t="str">
        <f t="shared" si="34"/>
        <v>range increment: 20</v>
      </c>
      <c r="AG77" s="4" t="str">
        <f t="shared" si="35"/>
        <v>melee_penalty: -1</v>
      </c>
      <c r="AH77" s="4" t="str">
        <f t="shared" si="36"/>
        <v>is_finesse: 'false'</v>
      </c>
      <c r="AI77" s="4" t="str">
        <f t="shared" si="37"/>
        <v>has_reach: 'false'</v>
      </c>
      <c r="AK77" s="4" t="str">
        <f t="shared" ca="1" si="38"/>
        <v>{product_name: 'Gauntlet, Spring-Loaded', cost: -1, stock: 15, weight: 4, category_id: 1, additional_information: JSON.stringify({weapon_type: 'Exotic', ua_weapon_group: 'Armor', damage: 'd4', damage_type: 'Piercing', critical_range: 20, critical_multiplier: 2, delivery: 'shot', range increment: 20, melee_penalty: -1, is_finesse: 'false', has_reach: 'false'})},</v>
      </c>
    </row>
    <row r="78" spans="1:37" ht="20" outlineLevel="1" x14ac:dyDescent="0.2">
      <c r="A78" s="11" t="s">
        <v>175</v>
      </c>
      <c r="B78" s="35" t="s">
        <v>176</v>
      </c>
      <c r="C78" s="12">
        <v>15</v>
      </c>
      <c r="D78" s="12">
        <v>8</v>
      </c>
      <c r="E78" s="51" t="s">
        <v>57</v>
      </c>
      <c r="F78" s="52" t="s">
        <v>177</v>
      </c>
      <c r="G78" s="52" t="s">
        <v>1324</v>
      </c>
      <c r="H78" s="51" t="s">
        <v>64</v>
      </c>
      <c r="I78" s="51"/>
      <c r="J78" s="51">
        <v>20</v>
      </c>
      <c r="K78" s="51">
        <v>3</v>
      </c>
      <c r="L78" s="51"/>
      <c r="M78" s="51"/>
      <c r="N78" s="51"/>
      <c r="O78" s="53" t="b">
        <v>0</v>
      </c>
      <c r="P78" s="53" t="b">
        <v>1</v>
      </c>
      <c r="Q78" s="4" t="s">
        <v>1500</v>
      </c>
      <c r="R78" s="4" t="str">
        <f t="shared" si="20"/>
        <v>product_name: 'Glaive'</v>
      </c>
      <c r="S78" s="4" t="str">
        <f t="shared" si="21"/>
        <v>description: 'A glaive has reach. You can strike opponents 10 feet away with it, but you can’t use it against an adjacent foe.'</v>
      </c>
      <c r="T78" s="4" t="str">
        <f t="shared" si="22"/>
        <v>cost: 8</v>
      </c>
      <c r="U78" s="4" t="str">
        <f t="shared" ca="1" si="23"/>
        <v>stock: 6</v>
      </c>
      <c r="V78" s="4" t="str">
        <f t="shared" si="24"/>
        <v>weight: 15</v>
      </c>
      <c r="W78" s="4" t="str">
        <f t="shared" si="25"/>
        <v>category_id: 1</v>
      </c>
      <c r="X78" s="4" t="str">
        <f t="shared" si="26"/>
        <v>weapon_type: 'Martial'</v>
      </c>
      <c r="Y78" s="4" t="str">
        <f t="shared" si="27"/>
        <v>ua_weapon_group: 'Polearm'</v>
      </c>
      <c r="Z78" s="4" t="str">
        <f t="shared" si="28"/>
        <v>damage: 'd10'</v>
      </c>
      <c r="AA78" s="4" t="str">
        <f t="shared" si="29"/>
        <v>damage_type: 'Slashing'</v>
      </c>
      <c r="AB78" s="4" t="str">
        <f t="shared" si="30"/>
        <v/>
      </c>
      <c r="AC78" s="4" t="str">
        <f t="shared" si="31"/>
        <v>critical_range: 20</v>
      </c>
      <c r="AD78" s="4" t="str">
        <f t="shared" si="32"/>
        <v>critical_multiplier: 3</v>
      </c>
      <c r="AE78" s="4" t="str">
        <f t="shared" si="33"/>
        <v/>
      </c>
      <c r="AF78" s="4" t="str">
        <f t="shared" si="34"/>
        <v>range increment: -1</v>
      </c>
      <c r="AG78" s="4" t="str">
        <f t="shared" si="35"/>
        <v>melee_penalty: -1</v>
      </c>
      <c r="AH78" s="4" t="str">
        <f t="shared" si="36"/>
        <v>is_finesse: 'false'</v>
      </c>
      <c r="AI78" s="4" t="str">
        <f t="shared" si="37"/>
        <v>has_reach: 'true'</v>
      </c>
      <c r="AK78" s="4" t="str">
        <f t="shared" ca="1" si="38"/>
        <v>{product_name: 'Glaive', description: 'A glaive has reach. You can strike opponents 10 feet away with it, but you can’t use it against an adjacent foe.', cost: 8, stock: 6, weight: 15, category_id: 1, additional_information: JSON.stringify({weapon_type: 'Martial', ua_weapon_group: 'Polearm', damage: 'd10', damage_type: 'Slashing', critical_range: 20, critical_multiplier: 3, range increment: -1, melee_penalty: -1, is_finesse: 'false', has_reach: 'true'})},</v>
      </c>
    </row>
    <row r="79" spans="1:37" outlineLevel="1" x14ac:dyDescent="0.2">
      <c r="A79" s="11" t="s">
        <v>178</v>
      </c>
      <c r="C79" s="12"/>
      <c r="D79" s="12"/>
      <c r="E79" s="51" t="s">
        <v>84</v>
      </c>
      <c r="F79" s="52" t="s">
        <v>84</v>
      </c>
      <c r="G79" s="52" t="s">
        <v>1326</v>
      </c>
      <c r="H79" s="51" t="s">
        <v>47</v>
      </c>
      <c r="I79" s="51"/>
      <c r="J79" s="51">
        <v>20</v>
      </c>
      <c r="K79" s="51">
        <v>2</v>
      </c>
      <c r="L79" s="51"/>
      <c r="M79" s="51"/>
      <c r="N79" s="51"/>
      <c r="O79" s="53" t="b">
        <v>0</v>
      </c>
      <c r="P79" s="53" t="b">
        <v>0</v>
      </c>
      <c r="Q79" s="4" t="s">
        <v>1500</v>
      </c>
      <c r="R79" s="4" t="str">
        <f t="shared" si="20"/>
        <v>product_name: 'Gore'</v>
      </c>
      <c r="S79" s="4" t="str">
        <f t="shared" si="21"/>
        <v/>
      </c>
      <c r="T79" s="4" t="str">
        <f t="shared" si="22"/>
        <v>cost: -1</v>
      </c>
      <c r="U79" s="4" t="str">
        <f t="shared" ca="1" si="23"/>
        <v>stock: 7</v>
      </c>
      <c r="V79" s="4" t="str">
        <f t="shared" si="24"/>
        <v>weight: -1</v>
      </c>
      <c r="W79" s="4" t="str">
        <f t="shared" si="25"/>
        <v>category_id: 1</v>
      </c>
      <c r="X79" s="4" t="str">
        <f t="shared" si="26"/>
        <v>weapon_type: 'Natural'</v>
      </c>
      <c r="Y79" s="4" t="str">
        <f t="shared" si="27"/>
        <v>ua_weapon_group: 'Natural'</v>
      </c>
      <c r="Z79" s="4" t="str">
        <f t="shared" si="28"/>
        <v>damage: 'd1'</v>
      </c>
      <c r="AA79" s="4" t="str">
        <f t="shared" si="29"/>
        <v>damage_type: 'Piercing'</v>
      </c>
      <c r="AB79" s="4" t="str">
        <f t="shared" si="30"/>
        <v/>
      </c>
      <c r="AC79" s="4" t="str">
        <f t="shared" si="31"/>
        <v>critical_range: 20</v>
      </c>
      <c r="AD79" s="4" t="str">
        <f t="shared" si="32"/>
        <v>critical_multiplier: 2</v>
      </c>
      <c r="AE79" s="4" t="str">
        <f t="shared" si="33"/>
        <v/>
      </c>
      <c r="AF79" s="4" t="str">
        <f t="shared" si="34"/>
        <v>range increment: -1</v>
      </c>
      <c r="AG79" s="4" t="str">
        <f t="shared" si="35"/>
        <v>melee_penalty: -1</v>
      </c>
      <c r="AH79" s="4" t="str">
        <f t="shared" si="36"/>
        <v>is_finesse: 'false'</v>
      </c>
      <c r="AI79" s="4" t="str">
        <f t="shared" si="37"/>
        <v>has_reach: 'false'</v>
      </c>
      <c r="AK79" s="4" t="str">
        <f t="shared" ca="1" si="38"/>
        <v>{product_name: 'Gore', cost: -1, stock: 7, weight: -1, category_id: 1, additional_information: JSON.stringify({weapon_type: 'Natural', ua_weapon_group: 'Natural', damage: 'd1', damage_type: 'Piercing', critical_range: 20, critical_multiplier: 2, range increment: -1, melee_penalty: -1, is_finesse: 'false', has_reach: 'false'})},</v>
      </c>
    </row>
    <row r="80" spans="1:37" ht="50" outlineLevel="1" x14ac:dyDescent="0.2">
      <c r="A80" s="11" t="s">
        <v>179</v>
      </c>
      <c r="B80" s="35" t="s">
        <v>180</v>
      </c>
      <c r="C80" s="12">
        <v>15</v>
      </c>
      <c r="D80" s="12">
        <v>9</v>
      </c>
      <c r="E80" s="51" t="s">
        <v>57</v>
      </c>
      <c r="F80" s="52" t="s">
        <v>177</v>
      </c>
      <c r="G80" s="52" t="s">
        <v>1327</v>
      </c>
      <c r="H80" s="51" t="s">
        <v>64</v>
      </c>
      <c r="I80" s="51"/>
      <c r="J80" s="51">
        <v>20</v>
      </c>
      <c r="K80" s="51">
        <v>3</v>
      </c>
      <c r="L80" s="51"/>
      <c r="M80" s="51"/>
      <c r="N80" s="51"/>
      <c r="O80" s="53" t="b">
        <v>0</v>
      </c>
      <c r="P80" s="53" t="b">
        <v>1</v>
      </c>
      <c r="Q80" s="4" t="s">
        <v>1500</v>
      </c>
      <c r="R80" s="4" t="str">
        <f t="shared" si="20"/>
        <v>product_name: 'Guisarme'</v>
      </c>
      <c r="S80" s="4" t="str">
        <f t="shared" si="21"/>
        <v>description: 'A guisarme has reach. You can strike opponents 10 feet away with it, but you can’t use it against an adjacent foe.\nYou can also use it to make trip attacks. If you are tripped during your own trip attempt, you can drop the guisarme to avoid being tripped.'</v>
      </c>
      <c r="T80" s="4" t="str">
        <f t="shared" si="22"/>
        <v>cost: 9</v>
      </c>
      <c r="U80" s="4" t="str">
        <f t="shared" ca="1" si="23"/>
        <v>stock: 10</v>
      </c>
      <c r="V80" s="4" t="str">
        <f t="shared" si="24"/>
        <v>weight: 15</v>
      </c>
      <c r="W80" s="4" t="str">
        <f t="shared" si="25"/>
        <v>category_id: 1</v>
      </c>
      <c r="X80" s="4" t="str">
        <f t="shared" si="26"/>
        <v>weapon_type: 'Martial'</v>
      </c>
      <c r="Y80" s="4" t="str">
        <f t="shared" si="27"/>
        <v>ua_weapon_group: 'Polearm'</v>
      </c>
      <c r="Z80" s="4" t="str">
        <f t="shared" si="28"/>
        <v>damage: '2d4'</v>
      </c>
      <c r="AA80" s="4" t="str">
        <f t="shared" si="29"/>
        <v>damage_type: 'Slashing'</v>
      </c>
      <c r="AB80" s="4" t="str">
        <f t="shared" si="30"/>
        <v/>
      </c>
      <c r="AC80" s="4" t="str">
        <f t="shared" si="31"/>
        <v>critical_range: 20</v>
      </c>
      <c r="AD80" s="4" t="str">
        <f t="shared" si="32"/>
        <v>critical_multiplier: 3</v>
      </c>
      <c r="AE80" s="4" t="str">
        <f t="shared" si="33"/>
        <v/>
      </c>
      <c r="AF80" s="4" t="str">
        <f t="shared" si="34"/>
        <v>range increment: -1</v>
      </c>
      <c r="AG80" s="4" t="str">
        <f t="shared" si="35"/>
        <v>melee_penalty: -1</v>
      </c>
      <c r="AH80" s="4" t="str">
        <f t="shared" si="36"/>
        <v>is_finesse: 'false'</v>
      </c>
      <c r="AI80" s="4" t="str">
        <f t="shared" si="37"/>
        <v>has_reach: 'true'</v>
      </c>
      <c r="AK80" s="4" t="str">
        <f t="shared" ca="1" si="38"/>
        <v>{product_name: 'Guisarme', description: 'A guisarme has reach. You can strike opponents 10 feet away with it, but you can’t use it against an adjacent foe.\nYou can also use it to make trip attacks. If you are tripped during your own trip attempt, you can drop the guisarme to avoid being tripped.', cost: 9, stock: 10, weight: 15, category_id: 1, additional_information: JSON.stringify({weapon_type: 'Martial', ua_weapon_group: 'Polearm', damage: '2d4', damage_type: 'Slashing', critical_range: 20, critical_multiplier: 3, range increment: -1, melee_penalty: -1, is_finesse: 'false', has_reach: 'true'})},</v>
      </c>
    </row>
    <row r="81" spans="1:37" outlineLevel="1" x14ac:dyDescent="0.2">
      <c r="A81" s="11" t="s">
        <v>181</v>
      </c>
      <c r="C81" s="12">
        <v>20</v>
      </c>
      <c r="D81" s="12"/>
      <c r="E81" s="51" t="s">
        <v>68</v>
      </c>
      <c r="F81" s="52" t="s">
        <v>90</v>
      </c>
      <c r="G81" s="52" t="s">
        <v>1323</v>
      </c>
      <c r="H81" s="51" t="s">
        <v>182</v>
      </c>
      <c r="I81" s="51"/>
      <c r="J81" s="51">
        <v>19</v>
      </c>
      <c r="K81" s="51">
        <v>2</v>
      </c>
      <c r="L81" s="51"/>
      <c r="M81" s="51"/>
      <c r="N81" s="51"/>
      <c r="O81" s="53" t="b">
        <v>0</v>
      </c>
      <c r="P81" s="53" t="b">
        <v>0</v>
      </c>
      <c r="Q81" s="4" t="s">
        <v>1500</v>
      </c>
      <c r="R81" s="4" t="str">
        <f t="shared" si="20"/>
        <v>product_name: 'Gyrspike'</v>
      </c>
      <c r="S81" s="4" t="str">
        <f t="shared" si="21"/>
        <v/>
      </c>
      <c r="T81" s="4" t="str">
        <f t="shared" si="22"/>
        <v>cost: -1</v>
      </c>
      <c r="U81" s="4" t="str">
        <f t="shared" ca="1" si="23"/>
        <v>stock: 10</v>
      </c>
      <c r="V81" s="4" t="str">
        <f t="shared" si="24"/>
        <v>weight: 20</v>
      </c>
      <c r="W81" s="4" t="str">
        <f t="shared" si="25"/>
        <v>category_id: 1</v>
      </c>
      <c r="X81" s="4" t="str">
        <f t="shared" si="26"/>
        <v>weapon_type: 'Exotic'</v>
      </c>
      <c r="Y81" s="4" t="str">
        <f t="shared" si="27"/>
        <v>ua_weapon_group: 'Other'</v>
      </c>
      <c r="Z81" s="4" t="str">
        <f t="shared" si="28"/>
        <v>damage: 'd8'</v>
      </c>
      <c r="AA81" s="4" t="str">
        <f t="shared" si="29"/>
        <v>damage_type: 'Slaching'</v>
      </c>
      <c r="AB81" s="4" t="str">
        <f t="shared" si="30"/>
        <v/>
      </c>
      <c r="AC81" s="4" t="str">
        <f t="shared" si="31"/>
        <v>critical_range: 19</v>
      </c>
      <c r="AD81" s="4" t="str">
        <f t="shared" si="32"/>
        <v>critical_multiplier: 2</v>
      </c>
      <c r="AE81" s="4" t="str">
        <f t="shared" si="33"/>
        <v/>
      </c>
      <c r="AF81" s="4" t="str">
        <f t="shared" si="34"/>
        <v>range increment: -1</v>
      </c>
      <c r="AG81" s="4" t="str">
        <f t="shared" si="35"/>
        <v>melee_penalty: -1</v>
      </c>
      <c r="AH81" s="4" t="str">
        <f t="shared" si="36"/>
        <v>is_finesse: 'false'</v>
      </c>
      <c r="AI81" s="4" t="str">
        <f t="shared" si="37"/>
        <v>has_reach: 'false'</v>
      </c>
      <c r="AK81" s="4" t="str">
        <f t="shared" ca="1" si="38"/>
        <v>{product_name: 'Gyrspike', cost: -1, stock: 10, weight: 20, category_id: 1, additional_information: JSON.stringify({weapon_type: 'Exotic', ua_weapon_group: 'Other', damage: 'd8', damage_type: 'Slaching', critical_range: 19, critical_multiplier: 2, range increment: -1, melee_penalty: -1, is_finesse: 'false', has_reach: 'false'})},</v>
      </c>
    </row>
    <row r="82" spans="1:37" outlineLevel="1" x14ac:dyDescent="0.2">
      <c r="A82" s="11" t="s">
        <v>183</v>
      </c>
      <c r="C82" s="12">
        <v>12</v>
      </c>
      <c r="D82" s="12"/>
      <c r="E82" s="51" t="s">
        <v>68</v>
      </c>
      <c r="F82" s="52" t="s">
        <v>90</v>
      </c>
      <c r="G82" s="52" t="s">
        <v>1323</v>
      </c>
      <c r="H82" s="51" t="s">
        <v>64</v>
      </c>
      <c r="I82" s="51"/>
      <c r="J82" s="51">
        <v>20</v>
      </c>
      <c r="K82" s="51">
        <v>2</v>
      </c>
      <c r="L82" s="51"/>
      <c r="M82" s="51"/>
      <c r="N82" s="51"/>
      <c r="O82" s="53" t="b">
        <v>0</v>
      </c>
      <c r="P82" s="53" t="b">
        <v>0</v>
      </c>
      <c r="Q82" s="4" t="s">
        <v>1500</v>
      </c>
      <c r="R82" s="4" t="str">
        <f t="shared" si="20"/>
        <v>product_name: 'Gythka'</v>
      </c>
      <c r="S82" s="4" t="str">
        <f t="shared" si="21"/>
        <v/>
      </c>
      <c r="T82" s="4" t="str">
        <f t="shared" si="22"/>
        <v>cost: -1</v>
      </c>
      <c r="U82" s="4" t="str">
        <f t="shared" ca="1" si="23"/>
        <v>stock: 19</v>
      </c>
      <c r="V82" s="4" t="str">
        <f t="shared" si="24"/>
        <v>weight: 12</v>
      </c>
      <c r="W82" s="4" t="str">
        <f t="shared" si="25"/>
        <v>category_id: 1</v>
      </c>
      <c r="X82" s="4" t="str">
        <f t="shared" si="26"/>
        <v>weapon_type: 'Exotic'</v>
      </c>
      <c r="Y82" s="4" t="str">
        <f t="shared" si="27"/>
        <v>ua_weapon_group: 'Other'</v>
      </c>
      <c r="Z82" s="4" t="str">
        <f t="shared" si="28"/>
        <v>damage: 'd8'</v>
      </c>
      <c r="AA82" s="4" t="str">
        <f t="shared" si="29"/>
        <v>damage_type: 'Slashing'</v>
      </c>
      <c r="AB82" s="4" t="str">
        <f t="shared" si="30"/>
        <v/>
      </c>
      <c r="AC82" s="4" t="str">
        <f t="shared" si="31"/>
        <v>critical_range: 20</v>
      </c>
      <c r="AD82" s="4" t="str">
        <f t="shared" si="32"/>
        <v>critical_multiplier: 2</v>
      </c>
      <c r="AE82" s="4" t="str">
        <f t="shared" si="33"/>
        <v/>
      </c>
      <c r="AF82" s="4" t="str">
        <f t="shared" si="34"/>
        <v>range increment: -1</v>
      </c>
      <c r="AG82" s="4" t="str">
        <f t="shared" si="35"/>
        <v>melee_penalty: -1</v>
      </c>
      <c r="AH82" s="4" t="str">
        <f t="shared" si="36"/>
        <v>is_finesse: 'false'</v>
      </c>
      <c r="AI82" s="4" t="str">
        <f t="shared" si="37"/>
        <v>has_reach: 'false'</v>
      </c>
      <c r="AK82" s="4" t="str">
        <f t="shared" ca="1" si="38"/>
        <v>{product_name: 'Gythka', cost: -1, stock: 19, weight: 12, category_id: 1, additional_information: JSON.stringify({weapon_type: 'Exotic', ua_weapon_group: 'Other', damage: 'd8', damage_type: 'Slashing', critical_range: 20, critical_multiplier: 2, range increment: -1, melee_penalty: -1, is_finesse: 'false', has_reach: 'false'})},</v>
      </c>
    </row>
    <row r="83" spans="1:37" ht="60" outlineLevel="1" x14ac:dyDescent="0.2">
      <c r="A83" s="11" t="s">
        <v>184</v>
      </c>
      <c r="B83" s="35" t="s">
        <v>185</v>
      </c>
      <c r="C83" s="12">
        <v>15</v>
      </c>
      <c r="D83" s="12">
        <v>10</v>
      </c>
      <c r="E83" s="51" t="s">
        <v>57</v>
      </c>
      <c r="F83" s="52" t="s">
        <v>177</v>
      </c>
      <c r="G83" s="52" t="s">
        <v>1324</v>
      </c>
      <c r="H83" s="51" t="s">
        <v>135</v>
      </c>
      <c r="I83" s="51"/>
      <c r="J83" s="51">
        <v>20</v>
      </c>
      <c r="K83" s="51">
        <v>3</v>
      </c>
      <c r="L83" s="51"/>
      <c r="M83" s="51"/>
      <c r="N83" s="51"/>
      <c r="O83" s="53" t="b">
        <v>0</v>
      </c>
      <c r="P83" s="53" t="b">
        <v>1</v>
      </c>
      <c r="Q83" s="4" t="s">
        <v>1500</v>
      </c>
      <c r="R83" s="4" t="str">
        <f t="shared" si="20"/>
        <v>product_name: 'Halberd'</v>
      </c>
      <c r="S83" s="4" t="str">
        <f t="shared" si="21"/>
        <v>description: 'If you use a ready action to set a halberd against a charge, you deal double damage on a successful hit against a charging character.\nYou can use a halberd to make trip attacks. If you are tripped during your own trip attempt, you can drop the halberd to avoid being tripped.'</v>
      </c>
      <c r="T83" s="4" t="str">
        <f t="shared" si="22"/>
        <v>cost: 10</v>
      </c>
      <c r="U83" s="4" t="str">
        <f t="shared" ca="1" si="23"/>
        <v>stock: 19</v>
      </c>
      <c r="V83" s="4" t="str">
        <f t="shared" si="24"/>
        <v>weight: 15</v>
      </c>
      <c r="W83" s="4" t="str">
        <f t="shared" si="25"/>
        <v>category_id: 1</v>
      </c>
      <c r="X83" s="4" t="str">
        <f t="shared" si="26"/>
        <v>weapon_type: 'Martial'</v>
      </c>
      <c r="Y83" s="4" t="str">
        <f t="shared" si="27"/>
        <v>ua_weapon_group: 'Polearm'</v>
      </c>
      <c r="Z83" s="4" t="str">
        <f t="shared" si="28"/>
        <v>damage: 'd10'</v>
      </c>
      <c r="AA83" s="4" t="str">
        <f t="shared" si="29"/>
        <v>damage_type: 'Slashing or Piercing'</v>
      </c>
      <c r="AB83" s="4" t="str">
        <f t="shared" si="30"/>
        <v/>
      </c>
      <c r="AC83" s="4" t="str">
        <f t="shared" si="31"/>
        <v>critical_range: 20</v>
      </c>
      <c r="AD83" s="4" t="str">
        <f t="shared" si="32"/>
        <v>critical_multiplier: 3</v>
      </c>
      <c r="AE83" s="4" t="str">
        <f t="shared" si="33"/>
        <v/>
      </c>
      <c r="AF83" s="4" t="str">
        <f t="shared" si="34"/>
        <v>range increment: -1</v>
      </c>
      <c r="AG83" s="4" t="str">
        <f t="shared" si="35"/>
        <v>melee_penalty: -1</v>
      </c>
      <c r="AH83" s="4" t="str">
        <f t="shared" si="36"/>
        <v>is_finesse: 'false'</v>
      </c>
      <c r="AI83" s="4" t="str">
        <f t="shared" si="37"/>
        <v>has_reach: 'true'</v>
      </c>
      <c r="AK83" s="4" t="str">
        <f t="shared" ca="1" si="38"/>
        <v>{product_name: 'Halberd', description: 'If you use a ready action to set a halberd against a charge, you deal double damage on a successful hit against a charging character.\nYou can use a halberd to make trip attacks. If you are tripped during your own trip attempt, you can drop the halberd to avoid being tripped.', cost: 10, stock: 19, weight: 15, category_id: 1, additional_information: JSON.stringify({weapon_type: 'Martial', ua_weapon_group: 'Polearm', damage: 'd10', damage_type: 'Slashing or Piercing', critical_range: 20, critical_multiplier: 3, range increment: -1, melee_penalty: -1, is_finesse: 'false', has_reach: 'true'})},</v>
      </c>
    </row>
    <row r="84" spans="1:37" ht="160" outlineLevel="1" x14ac:dyDescent="0.2">
      <c r="A84" s="11" t="s">
        <v>186</v>
      </c>
      <c r="B84" s="35" t="s">
        <v>187</v>
      </c>
      <c r="C84" s="12">
        <v>6</v>
      </c>
      <c r="D84" s="12">
        <v>20</v>
      </c>
      <c r="E84" s="51" t="s">
        <v>68</v>
      </c>
      <c r="F84" s="52"/>
      <c r="G84" s="52" t="s">
        <v>1320</v>
      </c>
      <c r="H84" s="51" t="s">
        <v>95</v>
      </c>
      <c r="I84" s="51"/>
      <c r="J84" s="51">
        <v>20</v>
      </c>
      <c r="K84" s="51">
        <v>4</v>
      </c>
      <c r="L84" s="51"/>
      <c r="M84" s="51"/>
      <c r="N84" s="51"/>
      <c r="O84" s="53" t="b">
        <v>0</v>
      </c>
      <c r="P84" s="53" t="b">
        <v>0</v>
      </c>
      <c r="Q84" s="4" t="s">
        <v>1500</v>
      </c>
      <c r="R84" s="4" t="str">
        <f t="shared" si="20"/>
        <v>product_name: 'Hammer, Gnome Hooked'</v>
      </c>
      <c r="S84" s="4" t="str">
        <f t="shared" si="21"/>
        <v>description: 'A gnome hooked hammer is a double weapon. You can fight with it as if fighting with two weapons, but if you do, you incur all the normal attack penalties associated with fighting with two weapons, just as if you were using a one-handed weapon and a light weapon. The hammer’s blunt head is a bludgeoning weapon that deals 1d6 points of damage (crit x3). Its hook is a piercing weapon that deals 1d4 points of damage (crit x4). You can use either head as the primary weapon. The other head is the offhand weapon. A creature wielding a gnome hooked hammer in one hand can’t use it as a double weapon—only one end of the weapon can be used in any given round.\nYou can use a gnome hooked hammer to make trip attacks. If you are tripped during your own trip attempt, you can drop the gnome hooked hammer to avoid being tripped.\nGnomes treat gnome hooked hammers as martial weapons.'</v>
      </c>
      <c r="T84" s="4" t="str">
        <f t="shared" si="22"/>
        <v>cost: 20</v>
      </c>
      <c r="U84" s="4" t="str">
        <f t="shared" ca="1" si="23"/>
        <v>stock: 14</v>
      </c>
      <c r="V84" s="4" t="str">
        <f t="shared" si="24"/>
        <v>weight: 6</v>
      </c>
      <c r="W84" s="4" t="str">
        <f t="shared" si="25"/>
        <v>category_id: 1</v>
      </c>
      <c r="X84" s="4" t="str">
        <f t="shared" si="26"/>
        <v>weapon_type: 'Exotic'</v>
      </c>
      <c r="Y84" s="4" t="str">
        <f t="shared" si="27"/>
        <v/>
      </c>
      <c r="Z84" s="4" t="str">
        <f t="shared" si="28"/>
        <v>damage: 'd6'</v>
      </c>
      <c r="AA84" s="4" t="str">
        <f t="shared" si="29"/>
        <v>damage_type: 'Bludgeoning'</v>
      </c>
      <c r="AB84" s="4" t="str">
        <f t="shared" si="30"/>
        <v/>
      </c>
      <c r="AC84" s="4" t="str">
        <f t="shared" si="31"/>
        <v>critical_range: 20</v>
      </c>
      <c r="AD84" s="4" t="str">
        <f t="shared" si="32"/>
        <v>critical_multiplier: 4</v>
      </c>
      <c r="AE84" s="4" t="str">
        <f t="shared" si="33"/>
        <v/>
      </c>
      <c r="AF84" s="4" t="str">
        <f t="shared" si="34"/>
        <v>range increment: -1</v>
      </c>
      <c r="AG84" s="4" t="str">
        <f t="shared" si="35"/>
        <v>melee_penalty: -1</v>
      </c>
      <c r="AH84" s="4" t="str">
        <f t="shared" si="36"/>
        <v>is_finesse: 'false'</v>
      </c>
      <c r="AI84" s="4" t="str">
        <f t="shared" si="37"/>
        <v>has_reach: 'false'</v>
      </c>
      <c r="AK84" s="4" t="str">
        <f t="shared" ca="1" si="38"/>
        <v>{product_name: 'Hammer, Gnome Hooked', description: 'A gnome hooked hammer is a double weapon. You can fight with it as if fighting with two weapons, but if you do, you incur all the normal attack penalties associated with fighting with two weapons, just as if you were using a one-handed weapon and a light weapon. The hammer’s blunt head is a bludgeoning weapon that deals 1d6 points of damage (crit x3). Its hook is a piercing weapon that deals 1d4 points of damage (crit x4). You can use either head as the primary weapon. The other head is the offhand weapon. A creature wielding a gnome hooked hammer in one hand can’t use it as a double weapon—only one end of the weapon can be used in any given round.\nYou can use a gnome hooked hammer to make trip attacks. If you are tripped during your own trip attempt, you can drop the gnome hooked hammer to avoid being tripped.\nGnomes treat gnome hooked hammers as martial weapons.', cost: 20, stock: 14, weight: 6, category_id: 1, additional_information: JSON.stringify({weapon_type: 'Exotic', damage: 'd6', damage_type: 'Bludgeoning', critical_range: 20, critical_multiplier: 4, range increment: -1, melee_penalty: -1, is_finesse: 'false', has_reach: 'false'})},</v>
      </c>
    </row>
    <row r="85" spans="1:37" outlineLevel="1" x14ac:dyDescent="0.2">
      <c r="A85" s="11" t="s">
        <v>188</v>
      </c>
      <c r="C85" s="12">
        <v>2</v>
      </c>
      <c r="D85" s="12">
        <v>1</v>
      </c>
      <c r="E85" s="51" t="s">
        <v>57</v>
      </c>
      <c r="F85" s="52" t="s">
        <v>137</v>
      </c>
      <c r="G85" s="52" t="s">
        <v>1321</v>
      </c>
      <c r="H85" s="51" t="s">
        <v>95</v>
      </c>
      <c r="I85" s="51"/>
      <c r="J85" s="51">
        <v>20</v>
      </c>
      <c r="K85" s="51">
        <v>2</v>
      </c>
      <c r="L85" s="51" t="s">
        <v>41</v>
      </c>
      <c r="M85" s="51">
        <v>20</v>
      </c>
      <c r="N85" s="51"/>
      <c r="O85" s="53" t="b">
        <v>0</v>
      </c>
      <c r="P85" s="53" t="b">
        <v>0</v>
      </c>
      <c r="Q85" s="4" t="s">
        <v>1497</v>
      </c>
      <c r="R85" s="4" t="str">
        <f t="shared" si="20"/>
        <v>product_name: 'Hammer, Light'</v>
      </c>
      <c r="S85" s="4" t="str">
        <f t="shared" si="21"/>
        <v/>
      </c>
      <c r="T85" s="4" t="str">
        <f t="shared" si="22"/>
        <v>cost: 1</v>
      </c>
      <c r="U85" s="4" t="str">
        <f t="shared" ca="1" si="23"/>
        <v>stock: 18</v>
      </c>
      <c r="V85" s="4" t="str">
        <f t="shared" si="24"/>
        <v>weight: 2</v>
      </c>
      <c r="W85" s="4" t="str">
        <f t="shared" si="25"/>
        <v>category_id: 1</v>
      </c>
      <c r="X85" s="4" t="str">
        <f t="shared" si="26"/>
        <v>weapon_type: 'Martial'</v>
      </c>
      <c r="Y85" s="4" t="str">
        <f t="shared" si="27"/>
        <v>ua_weapon_group: 'Impact'</v>
      </c>
      <c r="Z85" s="4" t="str">
        <f t="shared" si="28"/>
        <v>damage: 'd4'</v>
      </c>
      <c r="AA85" s="4" t="str">
        <f t="shared" si="29"/>
        <v>damage_type: 'Bludgeoning'</v>
      </c>
      <c r="AB85" s="4" t="str">
        <f t="shared" si="30"/>
        <v/>
      </c>
      <c r="AC85" s="4" t="str">
        <f t="shared" si="31"/>
        <v>critical_range: 20</v>
      </c>
      <c r="AD85" s="4" t="str">
        <f t="shared" si="32"/>
        <v>critical_multiplier: 2</v>
      </c>
      <c r="AE85" s="4" t="str">
        <f t="shared" si="33"/>
        <v>delivery: 'thrown'</v>
      </c>
      <c r="AF85" s="4" t="str">
        <f t="shared" si="34"/>
        <v>range increment: 20</v>
      </c>
      <c r="AG85" s="4" t="str">
        <f t="shared" si="35"/>
        <v>melee_penalty: -1</v>
      </c>
      <c r="AH85" s="4" t="str">
        <f t="shared" si="36"/>
        <v>is_finesse: 'false'</v>
      </c>
      <c r="AI85" s="4" t="str">
        <f t="shared" si="37"/>
        <v>has_reach: 'false'</v>
      </c>
      <c r="AK85" s="4" t="str">
        <f t="shared" ca="1" si="38"/>
        <v>{product_name: 'Hammer, Light', cost: 1, stock: 18, weight: 2, category_id: 1, additional_information: JSON.stringify({weapon_type: 'Martial', ua_weapon_group: 'Impact', damage: 'd4', damage_type: 'Bludgeoning', critical_range: 20, critical_multiplier: 2, delivery: 'thrown', range increment: 20, melee_penalty: -1, is_finesse: 'false', has_reach: 'false'})},</v>
      </c>
    </row>
    <row r="86" spans="1:37" outlineLevel="1" x14ac:dyDescent="0.2">
      <c r="A86" s="11" t="s">
        <v>189</v>
      </c>
      <c r="C86" s="12">
        <v>8</v>
      </c>
      <c r="D86" s="12">
        <v>12</v>
      </c>
      <c r="E86" s="51" t="s">
        <v>57</v>
      </c>
      <c r="F86" s="52" t="s">
        <v>137</v>
      </c>
      <c r="G86" s="52" t="s">
        <v>1323</v>
      </c>
      <c r="H86" s="51" t="s">
        <v>95</v>
      </c>
      <c r="I86" s="51"/>
      <c r="J86" s="51">
        <v>20</v>
      </c>
      <c r="K86" s="51">
        <v>3</v>
      </c>
      <c r="L86" s="51"/>
      <c r="M86" s="51"/>
      <c r="N86" s="51"/>
      <c r="O86" s="53" t="b">
        <v>0</v>
      </c>
      <c r="P86" s="53" t="b">
        <v>0</v>
      </c>
      <c r="Q86" s="4" t="s">
        <v>1500</v>
      </c>
      <c r="R86" s="4" t="str">
        <f t="shared" si="20"/>
        <v>product_name: 'Hammer, War'</v>
      </c>
      <c r="S86" s="4" t="str">
        <f t="shared" si="21"/>
        <v/>
      </c>
      <c r="T86" s="4" t="str">
        <f t="shared" si="22"/>
        <v>cost: 12</v>
      </c>
      <c r="U86" s="4" t="str">
        <f t="shared" ca="1" si="23"/>
        <v>stock: 0</v>
      </c>
      <c r="V86" s="4" t="str">
        <f t="shared" si="24"/>
        <v>weight: 8</v>
      </c>
      <c r="W86" s="4" t="str">
        <f t="shared" si="25"/>
        <v>category_id: 1</v>
      </c>
      <c r="X86" s="4" t="str">
        <f t="shared" si="26"/>
        <v>weapon_type: 'Martial'</v>
      </c>
      <c r="Y86" s="4" t="str">
        <f t="shared" si="27"/>
        <v>ua_weapon_group: 'Impact'</v>
      </c>
      <c r="Z86" s="4" t="str">
        <f t="shared" si="28"/>
        <v>damage: 'd8'</v>
      </c>
      <c r="AA86" s="4" t="str">
        <f t="shared" si="29"/>
        <v>damage_type: 'Bludgeoning'</v>
      </c>
      <c r="AB86" s="4" t="str">
        <f t="shared" si="30"/>
        <v/>
      </c>
      <c r="AC86" s="4" t="str">
        <f t="shared" si="31"/>
        <v>critical_range: 20</v>
      </c>
      <c r="AD86" s="4" t="str">
        <f t="shared" si="32"/>
        <v>critical_multiplier: 3</v>
      </c>
      <c r="AE86" s="4" t="str">
        <f t="shared" si="33"/>
        <v/>
      </c>
      <c r="AF86" s="4" t="str">
        <f t="shared" si="34"/>
        <v>range increment: -1</v>
      </c>
      <c r="AG86" s="4" t="str">
        <f t="shared" si="35"/>
        <v>melee_penalty: -1</v>
      </c>
      <c r="AH86" s="4" t="str">
        <f t="shared" si="36"/>
        <v>is_finesse: 'false'</v>
      </c>
      <c r="AI86" s="4" t="str">
        <f t="shared" si="37"/>
        <v>has_reach: 'false'</v>
      </c>
      <c r="AK86" s="4" t="str">
        <f t="shared" ca="1" si="38"/>
        <v>{product_name: 'Hammer, War', cost: 12, stock: 0, weight: 8, category_id: 1, additional_information: JSON.stringify({weapon_type: 'Martial', ua_weapon_group: 'Impact', damage: 'd8', damage_type: 'Bludgeoning', critical_range: 20, critical_multiplier: 3, range increment: -1, melee_penalty: -1, is_finesse: 'false', has_reach: 'false'})},</v>
      </c>
    </row>
    <row r="87" spans="1:37" outlineLevel="1" x14ac:dyDescent="0.2">
      <c r="A87" s="11" t="s">
        <v>190</v>
      </c>
      <c r="C87" s="12">
        <v>10</v>
      </c>
      <c r="D87" s="12"/>
      <c r="E87" s="51" t="s">
        <v>68</v>
      </c>
      <c r="F87" s="52" t="s">
        <v>177</v>
      </c>
      <c r="G87" s="52" t="s">
        <v>1324</v>
      </c>
      <c r="H87" s="51" t="s">
        <v>47</v>
      </c>
      <c r="I87" s="51"/>
      <c r="J87" s="51">
        <v>20</v>
      </c>
      <c r="K87" s="51">
        <v>2</v>
      </c>
      <c r="L87" s="51" t="s">
        <v>41</v>
      </c>
      <c r="M87" s="51">
        <v>30</v>
      </c>
      <c r="N87" s="51"/>
      <c r="O87" s="53" t="b">
        <v>0</v>
      </c>
      <c r="P87" s="53" t="b">
        <v>0</v>
      </c>
      <c r="Q87" s="4" t="s">
        <v>1500</v>
      </c>
      <c r="R87" s="4" t="str">
        <f t="shared" si="20"/>
        <v>product_name: 'Harpoon'</v>
      </c>
      <c r="S87" s="4" t="str">
        <f t="shared" si="21"/>
        <v/>
      </c>
      <c r="T87" s="4" t="str">
        <f t="shared" si="22"/>
        <v>cost: -1</v>
      </c>
      <c r="U87" s="4" t="str">
        <f t="shared" ca="1" si="23"/>
        <v>stock: 14</v>
      </c>
      <c r="V87" s="4" t="str">
        <f t="shared" si="24"/>
        <v>weight: 10</v>
      </c>
      <c r="W87" s="4" t="str">
        <f t="shared" si="25"/>
        <v>category_id: 1</v>
      </c>
      <c r="X87" s="4" t="str">
        <f t="shared" si="26"/>
        <v>weapon_type: 'Exotic'</v>
      </c>
      <c r="Y87" s="4" t="str">
        <f t="shared" si="27"/>
        <v>ua_weapon_group: 'Polearm'</v>
      </c>
      <c r="Z87" s="4" t="str">
        <f t="shared" si="28"/>
        <v>damage: 'd10'</v>
      </c>
      <c r="AA87" s="4" t="str">
        <f t="shared" si="29"/>
        <v>damage_type: 'Piercing'</v>
      </c>
      <c r="AB87" s="4" t="str">
        <f t="shared" si="30"/>
        <v/>
      </c>
      <c r="AC87" s="4" t="str">
        <f t="shared" si="31"/>
        <v>critical_range: 20</v>
      </c>
      <c r="AD87" s="4" t="str">
        <f t="shared" si="32"/>
        <v>critical_multiplier: 2</v>
      </c>
      <c r="AE87" s="4" t="str">
        <f t="shared" si="33"/>
        <v>delivery: 'thrown'</v>
      </c>
      <c r="AF87" s="4" t="str">
        <f t="shared" si="34"/>
        <v>range increment: 30</v>
      </c>
      <c r="AG87" s="4" t="str">
        <f t="shared" si="35"/>
        <v>melee_penalty: -1</v>
      </c>
      <c r="AH87" s="4" t="str">
        <f t="shared" si="36"/>
        <v>is_finesse: 'false'</v>
      </c>
      <c r="AI87" s="4" t="str">
        <f t="shared" si="37"/>
        <v>has_reach: 'false'</v>
      </c>
      <c r="AK87" s="4" t="str">
        <f t="shared" ca="1" si="38"/>
        <v>{product_name: 'Harpoon', cost: -1, stock: 14, weight: 10, category_id: 1, additional_information: JSON.stringify({weapon_type: 'Exotic', ua_weapon_group: 'Polearm', damage: 'd10', damage_type: 'Piercing', critical_range: 20, critical_multiplier: 2, delivery: 'thrown', range increment: 30, melee_penalty: -1, is_finesse: 'false', has_reach: 'false'})},</v>
      </c>
    </row>
    <row r="88" spans="1:37" outlineLevel="1" x14ac:dyDescent="0.2">
      <c r="A88" s="11" t="s">
        <v>191</v>
      </c>
      <c r="C88" s="12">
        <v>1</v>
      </c>
      <c r="D88" s="12">
        <v>25</v>
      </c>
      <c r="E88" s="51" t="s">
        <v>39</v>
      </c>
      <c r="F88" s="52" t="s">
        <v>40</v>
      </c>
      <c r="G88" s="52" t="s">
        <v>1327</v>
      </c>
      <c r="H88" s="51" t="s">
        <v>9</v>
      </c>
      <c r="I88" s="51" t="s">
        <v>9</v>
      </c>
      <c r="J88" s="51"/>
      <c r="K88" s="51"/>
      <c r="L88" s="51" t="s">
        <v>41</v>
      </c>
      <c r="M88" s="51">
        <v>10</v>
      </c>
      <c r="N88" s="51"/>
      <c r="O88" s="53" t="b">
        <v>0</v>
      </c>
      <c r="P88" s="53" t="b">
        <v>0</v>
      </c>
      <c r="Q88" s="4" t="s">
        <v>1507</v>
      </c>
      <c r="R88" s="4" t="str">
        <f t="shared" si="20"/>
        <v>product_name: 'Holy Water'</v>
      </c>
      <c r="S88" s="4" t="str">
        <f t="shared" si="21"/>
        <v/>
      </c>
      <c r="T88" s="4" t="str">
        <f t="shared" si="22"/>
        <v>cost: 25</v>
      </c>
      <c r="U88" s="4" t="str">
        <f t="shared" ca="1" si="23"/>
        <v>stock: 13</v>
      </c>
      <c r="V88" s="4" t="str">
        <f t="shared" si="24"/>
        <v>weight: 1</v>
      </c>
      <c r="W88" s="4" t="str">
        <f t="shared" si="25"/>
        <v>category_id: 1</v>
      </c>
      <c r="X88" s="4" t="str">
        <f t="shared" si="26"/>
        <v>weapon_type: 'Grenade'</v>
      </c>
      <c r="Y88" s="4" t="str">
        <f t="shared" si="27"/>
        <v>ua_weapon_group: 'Alchemical'</v>
      </c>
      <c r="Z88" s="4" t="str">
        <f t="shared" si="28"/>
        <v>damage: '2d4'</v>
      </c>
      <c r="AA88" s="4" t="str">
        <f t="shared" si="29"/>
        <v>damage_type: 'Special'</v>
      </c>
      <c r="AB88" s="4" t="str">
        <f t="shared" si="30"/>
        <v>special_damage: 'Special'</v>
      </c>
      <c r="AC88" s="4" t="str">
        <f t="shared" si="31"/>
        <v>critical_range: -1</v>
      </c>
      <c r="AD88" s="4" t="str">
        <f t="shared" si="32"/>
        <v>critical_multiplier: -1</v>
      </c>
      <c r="AE88" s="4" t="str">
        <f t="shared" si="33"/>
        <v>delivery: 'thrown'</v>
      </c>
      <c r="AF88" s="4" t="str">
        <f t="shared" si="34"/>
        <v>range increment: 10</v>
      </c>
      <c r="AG88" s="4" t="str">
        <f t="shared" si="35"/>
        <v>melee_penalty: -1</v>
      </c>
      <c r="AH88" s="4" t="str">
        <f t="shared" si="36"/>
        <v>is_finesse: 'false'</v>
      </c>
      <c r="AI88" s="4" t="str">
        <f t="shared" si="37"/>
        <v>has_reach: 'false'</v>
      </c>
      <c r="AK88" s="4" t="str">
        <f t="shared" ca="1" si="38"/>
        <v>{product_name: 'Holy Water', cost: 25, stock: 13, weight: 1, category_id: 1, additional_information: JSON.stringify({weapon_type: 'Grenade', ua_weapon_group: 'Alchemical', damage: '2d4', damage_type: 'Special', special_damage: 'Special', critical_range: -1, critical_multiplier: -1, delivery: 'thrown', range increment: 10, melee_penalty: -1, is_finesse: 'false', has_reach: 'false'})},</v>
      </c>
    </row>
    <row r="89" spans="1:37" ht="30" outlineLevel="1" x14ac:dyDescent="0.2">
      <c r="A89" s="11" t="s">
        <v>192</v>
      </c>
      <c r="B89" s="35" t="s">
        <v>193</v>
      </c>
      <c r="C89" s="12">
        <v>2</v>
      </c>
      <c r="D89" s="12">
        <v>1</v>
      </c>
      <c r="E89" s="51" t="s">
        <v>45</v>
      </c>
      <c r="F89" s="52" t="s">
        <v>177</v>
      </c>
      <c r="G89" s="52" t="s">
        <v>1320</v>
      </c>
      <c r="H89" s="51" t="s">
        <v>47</v>
      </c>
      <c r="I89" s="51"/>
      <c r="J89" s="51">
        <v>20</v>
      </c>
      <c r="K89" s="51">
        <v>2</v>
      </c>
      <c r="L89" s="51" t="s">
        <v>41</v>
      </c>
      <c r="M89" s="51">
        <v>30</v>
      </c>
      <c r="N89" s="51">
        <v>-4</v>
      </c>
      <c r="O89" s="53" t="b">
        <v>0</v>
      </c>
      <c r="P89" s="53" t="b">
        <v>0</v>
      </c>
      <c r="Q89" s="4" t="s">
        <v>1500</v>
      </c>
      <c r="R89" s="4" t="str">
        <f t="shared" si="20"/>
        <v>product_name: 'Javelin'</v>
      </c>
      <c r="S89" s="4" t="str">
        <f t="shared" si="21"/>
        <v>description: 'Since it is not designed for melee, you are treated as nonproficient with it and take a –4 penalty on attack rolls if you use a javelin as a melee weapon.'</v>
      </c>
      <c r="T89" s="4" t="str">
        <f t="shared" si="22"/>
        <v>cost: 1</v>
      </c>
      <c r="U89" s="4" t="str">
        <f t="shared" ca="1" si="23"/>
        <v>stock: 12</v>
      </c>
      <c r="V89" s="4" t="str">
        <f t="shared" si="24"/>
        <v>weight: 2</v>
      </c>
      <c r="W89" s="4" t="str">
        <f t="shared" si="25"/>
        <v>category_id: 1</v>
      </c>
      <c r="X89" s="4" t="str">
        <f t="shared" si="26"/>
        <v>weapon_type: 'Simple'</v>
      </c>
      <c r="Y89" s="4" t="str">
        <f t="shared" si="27"/>
        <v>ua_weapon_group: 'Polearm'</v>
      </c>
      <c r="Z89" s="4" t="str">
        <f t="shared" si="28"/>
        <v>damage: 'd6'</v>
      </c>
      <c r="AA89" s="4" t="str">
        <f t="shared" si="29"/>
        <v>damage_type: 'Piercing'</v>
      </c>
      <c r="AB89" s="4" t="str">
        <f t="shared" si="30"/>
        <v/>
      </c>
      <c r="AC89" s="4" t="str">
        <f t="shared" si="31"/>
        <v>critical_range: 20</v>
      </c>
      <c r="AD89" s="4" t="str">
        <f t="shared" si="32"/>
        <v>critical_multiplier: 2</v>
      </c>
      <c r="AE89" s="4" t="str">
        <f t="shared" si="33"/>
        <v>delivery: 'thrown'</v>
      </c>
      <c r="AF89" s="4" t="str">
        <f t="shared" si="34"/>
        <v>range increment: 30</v>
      </c>
      <c r="AG89" s="4" t="str">
        <f t="shared" si="35"/>
        <v>melee_penalty: -4</v>
      </c>
      <c r="AH89" s="4" t="str">
        <f t="shared" si="36"/>
        <v>is_finesse: 'false'</v>
      </c>
      <c r="AI89" s="4" t="str">
        <f t="shared" si="37"/>
        <v>has_reach: 'false'</v>
      </c>
      <c r="AK89" s="4" t="str">
        <f t="shared" ca="1" si="38"/>
        <v>{product_name: 'Javelin', description: 'Since it is not designed for melee, you are treated as nonproficient with it and take a –4 penalty on attack rolls if you use a javelin as a melee weapon.', cost: 1, stock: 12, weight: 2, category_id: 1, additional_information: JSON.stringify({weapon_type: 'Simple', ua_weapon_group: 'Polearm', damage: 'd6', damage_type: 'Piercing', critical_range: 20, critical_multiplier: 2, delivery: 'thrown', range increment: 30, melee_penalty: -4, is_finesse: 'false', has_reach: 'false'})},</v>
      </c>
    </row>
    <row r="90" spans="1:37" outlineLevel="1" x14ac:dyDescent="0.2">
      <c r="A90" s="11" t="s">
        <v>194</v>
      </c>
      <c r="C90" s="12">
        <v>2</v>
      </c>
      <c r="D90" s="12"/>
      <c r="E90" s="51" t="s">
        <v>68</v>
      </c>
      <c r="F90" s="52" t="s">
        <v>177</v>
      </c>
      <c r="G90" s="52" t="s">
        <v>1323</v>
      </c>
      <c r="H90" s="51" t="s">
        <v>47</v>
      </c>
      <c r="I90" s="51"/>
      <c r="J90" s="51">
        <v>19</v>
      </c>
      <c r="K90" s="51">
        <v>2</v>
      </c>
      <c r="L90" s="51" t="s">
        <v>41</v>
      </c>
      <c r="M90" s="51">
        <v>50</v>
      </c>
      <c r="N90" s="51"/>
      <c r="O90" s="53" t="b">
        <v>0</v>
      </c>
      <c r="P90" s="53" t="b">
        <v>0</v>
      </c>
      <c r="Q90" s="4" t="s">
        <v>1500</v>
      </c>
      <c r="R90" s="4" t="str">
        <f t="shared" si="20"/>
        <v>product_name: 'Javelin, Spinning'</v>
      </c>
      <c r="S90" s="4" t="str">
        <f t="shared" si="21"/>
        <v/>
      </c>
      <c r="T90" s="4" t="str">
        <f t="shared" si="22"/>
        <v>cost: -1</v>
      </c>
      <c r="U90" s="4" t="str">
        <f t="shared" ca="1" si="23"/>
        <v>stock: 5</v>
      </c>
      <c r="V90" s="4" t="str">
        <f t="shared" si="24"/>
        <v>weight: 2</v>
      </c>
      <c r="W90" s="4" t="str">
        <f t="shared" si="25"/>
        <v>category_id: 1</v>
      </c>
      <c r="X90" s="4" t="str">
        <f t="shared" si="26"/>
        <v>weapon_type: 'Exotic'</v>
      </c>
      <c r="Y90" s="4" t="str">
        <f t="shared" si="27"/>
        <v>ua_weapon_group: 'Polearm'</v>
      </c>
      <c r="Z90" s="4" t="str">
        <f t="shared" si="28"/>
        <v>damage: 'd8'</v>
      </c>
      <c r="AA90" s="4" t="str">
        <f t="shared" si="29"/>
        <v>damage_type: 'Piercing'</v>
      </c>
      <c r="AB90" s="4" t="str">
        <f t="shared" si="30"/>
        <v/>
      </c>
      <c r="AC90" s="4" t="str">
        <f t="shared" si="31"/>
        <v>critical_range: 19</v>
      </c>
      <c r="AD90" s="4" t="str">
        <f t="shared" si="32"/>
        <v>critical_multiplier: 2</v>
      </c>
      <c r="AE90" s="4" t="str">
        <f t="shared" si="33"/>
        <v>delivery: 'thrown'</v>
      </c>
      <c r="AF90" s="4" t="str">
        <f t="shared" si="34"/>
        <v>range increment: 50</v>
      </c>
      <c r="AG90" s="4" t="str">
        <f t="shared" si="35"/>
        <v>melee_penalty: -1</v>
      </c>
      <c r="AH90" s="4" t="str">
        <f t="shared" si="36"/>
        <v>is_finesse: 'false'</v>
      </c>
      <c r="AI90" s="4" t="str">
        <f t="shared" si="37"/>
        <v>has_reach: 'false'</v>
      </c>
      <c r="AK90" s="4" t="str">
        <f t="shared" ca="1" si="38"/>
        <v>{product_name: 'Javelin, Spinning', cost: -1, stock: 5, weight: 2, category_id: 1, additional_information: JSON.stringify({weapon_type: 'Exotic', ua_weapon_group: 'Polearm', damage: 'd8', damage_type: 'Piercing', critical_range: 19, critical_multiplier: 2, delivery: 'thrown', range increment: 50, melee_penalty: -1, is_finesse: 'false', has_reach: 'false'})},</v>
      </c>
    </row>
    <row r="91" spans="1:37" outlineLevel="1" x14ac:dyDescent="0.2">
      <c r="A91" s="11" t="s">
        <v>195</v>
      </c>
      <c r="C91" s="12">
        <v>2</v>
      </c>
      <c r="D91" s="12">
        <v>0.5</v>
      </c>
      <c r="E91" s="51" t="s">
        <v>68</v>
      </c>
      <c r="F91" s="52"/>
      <c r="G91" s="52" t="s">
        <v>1321</v>
      </c>
      <c r="H91" s="51" t="s">
        <v>95</v>
      </c>
      <c r="I91" s="51"/>
      <c r="J91" s="51">
        <v>20</v>
      </c>
      <c r="K91" s="51">
        <v>2</v>
      </c>
      <c r="L91" s="51"/>
      <c r="M91" s="51"/>
      <c r="N91" s="51"/>
      <c r="O91" s="53" t="b">
        <v>0</v>
      </c>
      <c r="P91" s="53" t="b">
        <v>0</v>
      </c>
      <c r="Q91" s="4" t="s">
        <v>1500</v>
      </c>
      <c r="R91" s="4" t="str">
        <f t="shared" si="20"/>
        <v>product_name: 'Jitte'</v>
      </c>
      <c r="S91" s="4" t="str">
        <f t="shared" si="21"/>
        <v/>
      </c>
      <c r="T91" s="4" t="str">
        <f t="shared" si="22"/>
        <v>cost: 0.5</v>
      </c>
      <c r="U91" s="4" t="str">
        <f t="shared" ca="1" si="23"/>
        <v>stock: 15</v>
      </c>
      <c r="V91" s="4" t="str">
        <f t="shared" si="24"/>
        <v>weight: 2</v>
      </c>
      <c r="W91" s="4" t="str">
        <f t="shared" si="25"/>
        <v>category_id: 1</v>
      </c>
      <c r="X91" s="4" t="str">
        <f t="shared" si="26"/>
        <v>weapon_type: 'Exotic'</v>
      </c>
      <c r="Y91" s="4" t="str">
        <f t="shared" si="27"/>
        <v/>
      </c>
      <c r="Z91" s="4" t="str">
        <f t="shared" si="28"/>
        <v>damage: 'd4'</v>
      </c>
      <c r="AA91" s="4" t="str">
        <f t="shared" si="29"/>
        <v>damage_type: 'Bludgeoning'</v>
      </c>
      <c r="AB91" s="4" t="str">
        <f t="shared" si="30"/>
        <v/>
      </c>
      <c r="AC91" s="4" t="str">
        <f t="shared" si="31"/>
        <v>critical_range: 20</v>
      </c>
      <c r="AD91" s="4" t="str">
        <f t="shared" si="32"/>
        <v>critical_multiplier: 2</v>
      </c>
      <c r="AE91" s="4" t="str">
        <f t="shared" si="33"/>
        <v/>
      </c>
      <c r="AF91" s="4" t="str">
        <f t="shared" si="34"/>
        <v>range increment: -1</v>
      </c>
      <c r="AG91" s="4" t="str">
        <f t="shared" si="35"/>
        <v>melee_penalty: -1</v>
      </c>
      <c r="AH91" s="4" t="str">
        <f t="shared" si="36"/>
        <v>is_finesse: 'false'</v>
      </c>
      <c r="AI91" s="4" t="str">
        <f t="shared" si="37"/>
        <v>has_reach: 'false'</v>
      </c>
      <c r="AK91" s="4" t="str">
        <f t="shared" ca="1" si="38"/>
        <v>{product_name: 'Jitte', cost: 0.5, stock: 15, weight: 2, category_id: 1, additional_information: JSON.stringify({weapon_type: 'Exotic', damage: 'd4', damage_type: 'Bludgeoning', critical_range: 20, critical_multiplier: 2, range increment: -1, melee_penalty: -1, is_finesse: 'false', has_reach: 'false'})},</v>
      </c>
    </row>
    <row r="92" spans="1:37" outlineLevel="1" x14ac:dyDescent="0.2">
      <c r="A92" s="11" t="s">
        <v>196</v>
      </c>
      <c r="C92" s="12">
        <v>2</v>
      </c>
      <c r="D92" s="12"/>
      <c r="E92" s="51" t="s">
        <v>45</v>
      </c>
      <c r="F92" s="52"/>
      <c r="G92" s="52" t="s">
        <v>1320</v>
      </c>
      <c r="H92" s="51" t="s">
        <v>95</v>
      </c>
      <c r="I92" s="51"/>
      <c r="J92" s="51">
        <v>20</v>
      </c>
      <c r="K92" s="51">
        <v>3</v>
      </c>
      <c r="L92" s="51"/>
      <c r="M92" s="51"/>
      <c r="N92" s="51"/>
      <c r="O92" s="53" t="b">
        <v>0</v>
      </c>
      <c r="P92" s="53" t="b">
        <v>0</v>
      </c>
      <c r="Q92" s="4" t="s">
        <v>1500</v>
      </c>
      <c r="R92" s="4" t="str">
        <f t="shared" si="20"/>
        <v>product_name: 'Jo'</v>
      </c>
      <c r="S92" s="4" t="str">
        <f t="shared" si="21"/>
        <v/>
      </c>
      <c r="T92" s="4" t="str">
        <f t="shared" si="22"/>
        <v>cost: -1</v>
      </c>
      <c r="U92" s="4" t="str">
        <f t="shared" ca="1" si="23"/>
        <v>stock: 11</v>
      </c>
      <c r="V92" s="4" t="str">
        <f t="shared" si="24"/>
        <v>weight: 2</v>
      </c>
      <c r="W92" s="4" t="str">
        <f t="shared" si="25"/>
        <v>category_id: 1</v>
      </c>
      <c r="X92" s="4" t="str">
        <f t="shared" si="26"/>
        <v>weapon_type: 'Simple'</v>
      </c>
      <c r="Y92" s="4" t="str">
        <f t="shared" si="27"/>
        <v/>
      </c>
      <c r="Z92" s="4" t="str">
        <f t="shared" si="28"/>
        <v>damage: 'd6'</v>
      </c>
      <c r="AA92" s="4" t="str">
        <f t="shared" si="29"/>
        <v>damage_type: 'Bludgeoning'</v>
      </c>
      <c r="AB92" s="4" t="str">
        <f t="shared" si="30"/>
        <v/>
      </c>
      <c r="AC92" s="4" t="str">
        <f t="shared" si="31"/>
        <v>critical_range: 20</v>
      </c>
      <c r="AD92" s="4" t="str">
        <f t="shared" si="32"/>
        <v>critical_multiplier: 3</v>
      </c>
      <c r="AE92" s="4" t="str">
        <f t="shared" si="33"/>
        <v/>
      </c>
      <c r="AF92" s="4" t="str">
        <f t="shared" si="34"/>
        <v>range increment: -1</v>
      </c>
      <c r="AG92" s="4" t="str">
        <f t="shared" si="35"/>
        <v>melee_penalty: -1</v>
      </c>
      <c r="AH92" s="4" t="str">
        <f t="shared" si="36"/>
        <v>is_finesse: 'false'</v>
      </c>
      <c r="AI92" s="4" t="str">
        <f t="shared" si="37"/>
        <v>has_reach: 'false'</v>
      </c>
      <c r="AK92" s="4" t="str">
        <f t="shared" ca="1" si="38"/>
        <v>{product_name: 'Jo', cost: -1, stock: 11, weight: 2, category_id: 1, additional_information: JSON.stringify({weapon_type: 'Simple', damage: 'd6', damage_type: 'Bludgeoning', critical_range: 20, critical_multiplier: 3, range increment: -1, melee_penalty: -1, is_finesse: 'false', has_reach: 'false'})},</v>
      </c>
    </row>
    <row r="93" spans="1:37" ht="50" outlineLevel="1" x14ac:dyDescent="0.2">
      <c r="A93" s="11" t="s">
        <v>197</v>
      </c>
      <c r="B93" s="35" t="s">
        <v>198</v>
      </c>
      <c r="C93" s="12">
        <v>2</v>
      </c>
      <c r="D93" s="12">
        <v>2</v>
      </c>
      <c r="E93" s="51" t="s">
        <v>68</v>
      </c>
      <c r="F93" s="52" t="s">
        <v>199</v>
      </c>
      <c r="G93" s="52" t="s">
        <v>1320</v>
      </c>
      <c r="H93" s="51" t="s">
        <v>64</v>
      </c>
      <c r="I93" s="51"/>
      <c r="J93" s="51">
        <v>20</v>
      </c>
      <c r="K93" s="51">
        <v>2</v>
      </c>
      <c r="L93" s="51"/>
      <c r="M93" s="51"/>
      <c r="N93" s="51"/>
      <c r="O93" s="53" t="b">
        <v>0</v>
      </c>
      <c r="P93" s="53" t="b">
        <v>0</v>
      </c>
      <c r="Q93" s="4" t="s">
        <v>1500</v>
      </c>
      <c r="R93" s="4" t="str">
        <f t="shared" si="20"/>
        <v>product_name: 'Kama'</v>
      </c>
      <c r="S93" s="4" t="str">
        <f t="shared" si="21"/>
        <v>description: 'The kama is a special monk weapon. This designation gives a monk wielding a kama special options.\nYou can use a kama to make trip attacks. If you are tripped during your own trip attempt, you can drop the kama to avoid being tripped.'</v>
      </c>
      <c r="T93" s="4" t="str">
        <f t="shared" si="22"/>
        <v>cost: 2</v>
      </c>
      <c r="U93" s="4" t="str">
        <f t="shared" ca="1" si="23"/>
        <v>stock: 2</v>
      </c>
      <c r="V93" s="4" t="str">
        <f t="shared" si="24"/>
        <v>weight: 2</v>
      </c>
      <c r="W93" s="4" t="str">
        <f t="shared" si="25"/>
        <v>category_id: 1</v>
      </c>
      <c r="X93" s="4" t="str">
        <f t="shared" si="26"/>
        <v>weapon_type: 'Exotic'</v>
      </c>
      <c r="Y93" s="4" t="str">
        <f t="shared" si="27"/>
        <v>ua_weapon_group: 'Sword, Light'</v>
      </c>
      <c r="Z93" s="4" t="str">
        <f t="shared" si="28"/>
        <v>damage: 'd6'</v>
      </c>
      <c r="AA93" s="4" t="str">
        <f t="shared" si="29"/>
        <v>damage_type: 'Slashing'</v>
      </c>
      <c r="AB93" s="4" t="str">
        <f t="shared" si="30"/>
        <v/>
      </c>
      <c r="AC93" s="4" t="str">
        <f t="shared" si="31"/>
        <v>critical_range: 20</v>
      </c>
      <c r="AD93" s="4" t="str">
        <f t="shared" si="32"/>
        <v>critical_multiplier: 2</v>
      </c>
      <c r="AE93" s="4" t="str">
        <f t="shared" si="33"/>
        <v/>
      </c>
      <c r="AF93" s="4" t="str">
        <f t="shared" si="34"/>
        <v>range increment: -1</v>
      </c>
      <c r="AG93" s="4" t="str">
        <f t="shared" si="35"/>
        <v>melee_penalty: -1</v>
      </c>
      <c r="AH93" s="4" t="str">
        <f t="shared" si="36"/>
        <v>is_finesse: 'false'</v>
      </c>
      <c r="AI93" s="4" t="str">
        <f t="shared" si="37"/>
        <v>has_reach: 'false'</v>
      </c>
      <c r="AK93" s="4" t="str">
        <f t="shared" ca="1" si="38"/>
        <v>{product_name: 'Kama', description: 'The kama is a special monk weapon. This designation gives a monk wielding a kama special options.\nYou can use a kama to make trip attacks. If you are tripped during your own trip attempt, you can drop the kama to avoid being tripped.', cost: 2, stock: 2, weight: 2, category_id: 1, additional_information: JSON.stringify({weapon_type: 'Exotic', ua_weapon_group: 'Sword, Light', damage: 'd6', damage_type: 'Slashing', critical_range: 20, critical_multiplier: 2, range increment: -1, melee_penalty: -1, is_finesse: 'false', has_reach: 'false'})},</v>
      </c>
    </row>
    <row r="94" spans="1:37" outlineLevel="1" x14ac:dyDescent="0.2">
      <c r="A94" s="11" t="s">
        <v>200</v>
      </c>
      <c r="C94" s="12">
        <v>6</v>
      </c>
      <c r="D94" s="12">
        <v>400</v>
      </c>
      <c r="E94" s="51" t="s">
        <v>68</v>
      </c>
      <c r="F94" s="52" t="s">
        <v>152</v>
      </c>
      <c r="G94" s="52" t="s">
        <v>1324</v>
      </c>
      <c r="H94" s="51" t="s">
        <v>64</v>
      </c>
      <c r="I94" s="51"/>
      <c r="J94" s="51">
        <v>19</v>
      </c>
      <c r="K94" s="51">
        <v>2</v>
      </c>
      <c r="L94" s="51"/>
      <c r="M94" s="51"/>
      <c r="N94" s="51"/>
      <c r="O94" s="53" t="b">
        <v>0</v>
      </c>
      <c r="P94" s="53" t="b">
        <v>0</v>
      </c>
      <c r="Q94" s="4" t="s">
        <v>1500</v>
      </c>
      <c r="R94" s="4" t="str">
        <f t="shared" si="20"/>
        <v>product_name: 'Katana'</v>
      </c>
      <c r="S94" s="4" t="str">
        <f t="shared" si="21"/>
        <v/>
      </c>
      <c r="T94" s="4" t="str">
        <f t="shared" si="22"/>
        <v>cost: 400</v>
      </c>
      <c r="U94" s="4" t="str">
        <f t="shared" ca="1" si="23"/>
        <v>stock: 17</v>
      </c>
      <c r="V94" s="4" t="str">
        <f t="shared" si="24"/>
        <v>weight: 6</v>
      </c>
      <c r="W94" s="4" t="str">
        <f t="shared" si="25"/>
        <v>category_id: 1</v>
      </c>
      <c r="X94" s="4" t="str">
        <f t="shared" si="26"/>
        <v>weapon_type: 'Exotic'</v>
      </c>
      <c r="Y94" s="4" t="str">
        <f t="shared" si="27"/>
        <v>ua_weapon_group: 'Sword'</v>
      </c>
      <c r="Z94" s="4" t="str">
        <f t="shared" si="28"/>
        <v>damage: 'd10'</v>
      </c>
      <c r="AA94" s="4" t="str">
        <f t="shared" si="29"/>
        <v>damage_type: 'Slashing'</v>
      </c>
      <c r="AB94" s="4" t="str">
        <f t="shared" si="30"/>
        <v/>
      </c>
      <c r="AC94" s="4" t="str">
        <f t="shared" si="31"/>
        <v>critical_range: 19</v>
      </c>
      <c r="AD94" s="4" t="str">
        <f t="shared" si="32"/>
        <v>critical_multiplier: 2</v>
      </c>
      <c r="AE94" s="4" t="str">
        <f t="shared" si="33"/>
        <v/>
      </c>
      <c r="AF94" s="4" t="str">
        <f t="shared" si="34"/>
        <v>range increment: -1</v>
      </c>
      <c r="AG94" s="4" t="str">
        <f t="shared" si="35"/>
        <v>melee_penalty: -1</v>
      </c>
      <c r="AH94" s="4" t="str">
        <f t="shared" si="36"/>
        <v>is_finesse: 'false'</v>
      </c>
      <c r="AI94" s="4" t="str">
        <f t="shared" si="37"/>
        <v>has_reach: 'false'</v>
      </c>
      <c r="AK94" s="4" t="str">
        <f t="shared" ca="1" si="38"/>
        <v>{product_name: 'Katana', cost: 400, stock: 17, weight: 6, category_id: 1, additional_information: JSON.stringify({weapon_type: 'Exotic', ua_weapon_group: 'Sword', damage: 'd10', damage_type: 'Slashing', critical_range: 19, critical_multiplier: 2, range increment: -1, melee_penalty: -1, is_finesse: 'false', has_reach: 'false'})},</v>
      </c>
    </row>
    <row r="95" spans="1:37" outlineLevel="1" x14ac:dyDescent="0.2">
      <c r="A95" s="11" t="s">
        <v>201</v>
      </c>
      <c r="C95" s="12">
        <v>4</v>
      </c>
      <c r="D95" s="12">
        <v>15</v>
      </c>
      <c r="E95" s="51" t="s">
        <v>68</v>
      </c>
      <c r="F95" s="52"/>
      <c r="G95" s="52" t="s">
        <v>1323</v>
      </c>
      <c r="H95" s="51" t="s">
        <v>95</v>
      </c>
      <c r="I95" s="51"/>
      <c r="J95" s="51">
        <v>20</v>
      </c>
      <c r="K95" s="51">
        <v>2</v>
      </c>
      <c r="L95" s="51"/>
      <c r="M95" s="51"/>
      <c r="N95" s="51"/>
      <c r="O95" s="53" t="b">
        <v>0</v>
      </c>
      <c r="P95" s="53" t="b">
        <v>0</v>
      </c>
      <c r="Q95" s="4" t="s">
        <v>1500</v>
      </c>
      <c r="R95" s="4" t="str">
        <f t="shared" si="20"/>
        <v>product_name: 'Kau Sin Ke'</v>
      </c>
      <c r="S95" s="4" t="str">
        <f t="shared" si="21"/>
        <v/>
      </c>
      <c r="T95" s="4" t="str">
        <f t="shared" si="22"/>
        <v>cost: 15</v>
      </c>
      <c r="U95" s="4" t="str">
        <f t="shared" ca="1" si="23"/>
        <v>stock: 10</v>
      </c>
      <c r="V95" s="4" t="str">
        <f t="shared" si="24"/>
        <v>weight: 4</v>
      </c>
      <c r="W95" s="4" t="str">
        <f t="shared" si="25"/>
        <v>category_id: 1</v>
      </c>
      <c r="X95" s="4" t="str">
        <f t="shared" si="26"/>
        <v>weapon_type: 'Exotic'</v>
      </c>
      <c r="Y95" s="4" t="str">
        <f t="shared" si="27"/>
        <v/>
      </c>
      <c r="Z95" s="4" t="str">
        <f t="shared" si="28"/>
        <v>damage: 'd8'</v>
      </c>
      <c r="AA95" s="4" t="str">
        <f t="shared" si="29"/>
        <v>damage_type: 'Bludgeoning'</v>
      </c>
      <c r="AB95" s="4" t="str">
        <f t="shared" si="30"/>
        <v/>
      </c>
      <c r="AC95" s="4" t="str">
        <f t="shared" si="31"/>
        <v>critical_range: 20</v>
      </c>
      <c r="AD95" s="4" t="str">
        <f t="shared" si="32"/>
        <v>critical_multiplier: 2</v>
      </c>
      <c r="AE95" s="4" t="str">
        <f t="shared" si="33"/>
        <v/>
      </c>
      <c r="AF95" s="4" t="str">
        <f t="shared" si="34"/>
        <v>range increment: -1</v>
      </c>
      <c r="AG95" s="4" t="str">
        <f t="shared" si="35"/>
        <v>melee_penalty: -1</v>
      </c>
      <c r="AH95" s="4" t="str">
        <f t="shared" si="36"/>
        <v>is_finesse: 'false'</v>
      </c>
      <c r="AI95" s="4" t="str">
        <f t="shared" si="37"/>
        <v>has_reach: 'false'</v>
      </c>
      <c r="AK95" s="4" t="str">
        <f t="shared" ca="1" si="38"/>
        <v>{product_name: 'Kau Sin Ke', cost: 15, stock: 10, weight: 4, category_id: 1, additional_information: JSON.stringify({weapon_type: 'Exotic', damage: 'd8', damage_type: 'Bludgeoning', critical_range: 20, critical_multiplier: 2, range increment: -1, melee_penalty: -1, is_finesse: 'false', has_reach: 'false'})},</v>
      </c>
    </row>
    <row r="96" spans="1:37" outlineLevel="1" x14ac:dyDescent="0.2">
      <c r="A96" s="13" t="s">
        <v>202</v>
      </c>
      <c r="C96" s="12">
        <v>1</v>
      </c>
      <c r="D96" s="12">
        <v>10</v>
      </c>
      <c r="E96" s="51" t="s">
        <v>68</v>
      </c>
      <c r="F96" s="52"/>
      <c r="G96" s="52" t="s">
        <v>409</v>
      </c>
      <c r="H96" s="51" t="s">
        <v>64</v>
      </c>
      <c r="I96" s="51"/>
      <c r="J96" s="51">
        <v>20</v>
      </c>
      <c r="K96" s="51">
        <v>2</v>
      </c>
      <c r="L96" s="51"/>
      <c r="M96" s="51"/>
      <c r="N96" s="51"/>
      <c r="O96" s="53" t="b">
        <v>1</v>
      </c>
      <c r="P96" s="53" t="b">
        <v>0</v>
      </c>
      <c r="Q96" s="4" t="s">
        <v>1500</v>
      </c>
      <c r="R96" s="4" t="str">
        <f t="shared" si="20"/>
        <v>product_name: 'Kawanaga'</v>
      </c>
      <c r="S96" s="4" t="str">
        <f t="shared" si="21"/>
        <v/>
      </c>
      <c r="T96" s="4" t="str">
        <f t="shared" si="22"/>
        <v>cost: 10</v>
      </c>
      <c r="U96" s="4" t="str">
        <f t="shared" ca="1" si="23"/>
        <v>stock: 7</v>
      </c>
      <c r="V96" s="4" t="str">
        <f t="shared" si="24"/>
        <v>weight: 1</v>
      </c>
      <c r="W96" s="4" t="str">
        <f t="shared" si="25"/>
        <v>category_id: 1</v>
      </c>
      <c r="X96" s="4" t="str">
        <f t="shared" si="26"/>
        <v>weapon_type: 'Exotic'</v>
      </c>
      <c r="Y96" s="4" t="str">
        <f t="shared" si="27"/>
        <v/>
      </c>
      <c r="Z96" s="4" t="str">
        <f t="shared" si="28"/>
        <v>damage: 'd3'</v>
      </c>
      <c r="AA96" s="4" t="str">
        <f t="shared" si="29"/>
        <v>damage_type: 'Slashing'</v>
      </c>
      <c r="AB96" s="4" t="str">
        <f t="shared" si="30"/>
        <v/>
      </c>
      <c r="AC96" s="4" t="str">
        <f t="shared" si="31"/>
        <v>critical_range: 20</v>
      </c>
      <c r="AD96" s="4" t="str">
        <f t="shared" si="32"/>
        <v>critical_multiplier: 2</v>
      </c>
      <c r="AE96" s="4" t="str">
        <f t="shared" si="33"/>
        <v/>
      </c>
      <c r="AF96" s="4" t="str">
        <f t="shared" si="34"/>
        <v>range increment: -1</v>
      </c>
      <c r="AG96" s="4" t="str">
        <f t="shared" si="35"/>
        <v>melee_penalty: -1</v>
      </c>
      <c r="AH96" s="4" t="str">
        <f t="shared" si="36"/>
        <v>is_finesse: 'true'</v>
      </c>
      <c r="AI96" s="4" t="str">
        <f t="shared" si="37"/>
        <v>has_reach: 'false'</v>
      </c>
      <c r="AK96" s="4" t="str">
        <f t="shared" ca="1" si="38"/>
        <v>{product_name: 'Kawanaga', cost: 10, stock: 7, weight: 1, category_id: 1, additional_information: JSON.stringify({weapon_type: 'Exotic', damage: 'd3', damage_type: 'Slashing', critical_range: 20, critical_multiplier: 2, range increment: -1, melee_penalty: -1, is_finesse: 'true', has_reach: 'false'})},</v>
      </c>
    </row>
    <row r="97" spans="1:37" outlineLevel="1" x14ac:dyDescent="0.2">
      <c r="A97" s="11" t="s">
        <v>203</v>
      </c>
      <c r="C97" s="12">
        <v>12</v>
      </c>
      <c r="D97" s="12">
        <v>20</v>
      </c>
      <c r="E97" s="51" t="s">
        <v>68</v>
      </c>
      <c r="F97" s="52" t="s">
        <v>152</v>
      </c>
      <c r="G97" s="52" t="s">
        <v>1323</v>
      </c>
      <c r="H97" s="51" t="s">
        <v>64</v>
      </c>
      <c r="I97" s="51"/>
      <c r="J97" s="51">
        <v>19</v>
      </c>
      <c r="K97" s="51">
        <v>2</v>
      </c>
      <c r="L97" s="51"/>
      <c r="M97" s="51"/>
      <c r="N97" s="51"/>
      <c r="O97" s="53" t="b">
        <v>0</v>
      </c>
      <c r="P97" s="53" t="b">
        <v>0</v>
      </c>
      <c r="Q97" s="4" t="s">
        <v>1500</v>
      </c>
      <c r="R97" s="4" t="str">
        <f t="shared" si="20"/>
        <v>product_name: 'Khopesh'</v>
      </c>
      <c r="S97" s="4" t="str">
        <f t="shared" si="21"/>
        <v/>
      </c>
      <c r="T97" s="4" t="str">
        <f t="shared" si="22"/>
        <v>cost: 20</v>
      </c>
      <c r="U97" s="4" t="str">
        <f t="shared" ca="1" si="23"/>
        <v>stock: 6</v>
      </c>
      <c r="V97" s="4" t="str">
        <f t="shared" si="24"/>
        <v>weight: 12</v>
      </c>
      <c r="W97" s="4" t="str">
        <f t="shared" si="25"/>
        <v>category_id: 1</v>
      </c>
      <c r="X97" s="4" t="str">
        <f t="shared" si="26"/>
        <v>weapon_type: 'Exotic'</v>
      </c>
      <c r="Y97" s="4" t="str">
        <f t="shared" si="27"/>
        <v>ua_weapon_group: 'Sword'</v>
      </c>
      <c r="Z97" s="4" t="str">
        <f t="shared" si="28"/>
        <v>damage: 'd8'</v>
      </c>
      <c r="AA97" s="4" t="str">
        <f t="shared" si="29"/>
        <v>damage_type: 'Slashing'</v>
      </c>
      <c r="AB97" s="4" t="str">
        <f t="shared" si="30"/>
        <v/>
      </c>
      <c r="AC97" s="4" t="str">
        <f t="shared" si="31"/>
        <v>critical_range: 19</v>
      </c>
      <c r="AD97" s="4" t="str">
        <f t="shared" si="32"/>
        <v>critical_multiplier: 2</v>
      </c>
      <c r="AE97" s="4" t="str">
        <f t="shared" si="33"/>
        <v/>
      </c>
      <c r="AF97" s="4" t="str">
        <f t="shared" si="34"/>
        <v>range increment: -1</v>
      </c>
      <c r="AG97" s="4" t="str">
        <f t="shared" si="35"/>
        <v>melee_penalty: -1</v>
      </c>
      <c r="AH97" s="4" t="str">
        <f t="shared" si="36"/>
        <v>is_finesse: 'false'</v>
      </c>
      <c r="AI97" s="4" t="str">
        <f t="shared" si="37"/>
        <v>has_reach: 'false'</v>
      </c>
      <c r="AK97" s="4" t="str">
        <f t="shared" ca="1" si="38"/>
        <v>{product_name: 'Khopesh', cost: 20, stock: 6, weight: 12, category_id: 1, additional_information: JSON.stringify({weapon_type: 'Exotic', ua_weapon_group: 'Sword', damage: 'd8', damage_type: 'Slashing', critical_range: 19, critical_multiplier: 2, range increment: -1, melee_penalty: -1, is_finesse: 'false', has_reach: 'false'})},</v>
      </c>
    </row>
    <row r="98" spans="1:37" outlineLevel="1" x14ac:dyDescent="0.2">
      <c r="A98" s="11" t="s">
        <v>204</v>
      </c>
      <c r="C98" s="12">
        <v>1</v>
      </c>
      <c r="D98" s="12"/>
      <c r="E98" s="51" t="s">
        <v>68</v>
      </c>
      <c r="F98" s="52" t="s">
        <v>87</v>
      </c>
      <c r="G98" s="52" t="s">
        <v>409</v>
      </c>
      <c r="H98" s="51" t="s">
        <v>64</v>
      </c>
      <c r="I98" s="51"/>
      <c r="J98" s="51">
        <v>20</v>
      </c>
      <c r="K98" s="51">
        <v>2</v>
      </c>
      <c r="L98" s="51"/>
      <c r="M98" s="51"/>
      <c r="N98" s="51"/>
      <c r="O98" s="53" t="b">
        <v>0</v>
      </c>
      <c r="P98" s="53" t="b">
        <v>0</v>
      </c>
      <c r="Q98" s="4" t="s">
        <v>1500</v>
      </c>
      <c r="R98" s="4" t="str">
        <f t="shared" si="20"/>
        <v>product_name: 'Knife, Crescent'</v>
      </c>
      <c r="S98" s="4" t="str">
        <f t="shared" si="21"/>
        <v/>
      </c>
      <c r="T98" s="4" t="str">
        <f t="shared" si="22"/>
        <v>cost: -1</v>
      </c>
      <c r="U98" s="4" t="str">
        <f t="shared" ca="1" si="23"/>
        <v>stock: 14</v>
      </c>
      <c r="V98" s="4" t="str">
        <f t="shared" si="24"/>
        <v>weight: 1</v>
      </c>
      <c r="W98" s="4" t="str">
        <f t="shared" si="25"/>
        <v>category_id: 1</v>
      </c>
      <c r="X98" s="4" t="str">
        <f t="shared" si="26"/>
        <v>weapon_type: 'Exotic'</v>
      </c>
      <c r="Y98" s="4" t="str">
        <f t="shared" si="27"/>
        <v>ua_weapon_group: 'Dagger'</v>
      </c>
      <c r="Z98" s="4" t="str">
        <f t="shared" si="28"/>
        <v>damage: 'd3'</v>
      </c>
      <c r="AA98" s="4" t="str">
        <f t="shared" si="29"/>
        <v>damage_type: 'Slashing'</v>
      </c>
      <c r="AB98" s="4" t="str">
        <f t="shared" si="30"/>
        <v/>
      </c>
      <c r="AC98" s="4" t="str">
        <f t="shared" si="31"/>
        <v>critical_range: 20</v>
      </c>
      <c r="AD98" s="4" t="str">
        <f t="shared" si="32"/>
        <v>critical_multiplier: 2</v>
      </c>
      <c r="AE98" s="4" t="str">
        <f t="shared" si="33"/>
        <v/>
      </c>
      <c r="AF98" s="4" t="str">
        <f t="shared" si="34"/>
        <v>range increment: -1</v>
      </c>
      <c r="AG98" s="4" t="str">
        <f t="shared" si="35"/>
        <v>melee_penalty: -1</v>
      </c>
      <c r="AH98" s="4" t="str">
        <f t="shared" si="36"/>
        <v>is_finesse: 'false'</v>
      </c>
      <c r="AI98" s="4" t="str">
        <f t="shared" si="37"/>
        <v>has_reach: 'false'</v>
      </c>
      <c r="AK98" s="4" t="str">
        <f t="shared" ca="1" si="38"/>
        <v>{product_name: 'Knife, Crescent', cost: -1, stock: 14, weight: 1, category_id: 1, additional_information: JSON.stringify({weapon_type: 'Exotic', ua_weapon_group: 'Dagger', damage: 'd3', damage_type: 'Slashing', critical_range: 20, critical_multiplier: 2, range increment: -1, melee_penalty: -1, is_finesse: 'false', has_reach: 'false'})},</v>
      </c>
    </row>
    <row r="99" spans="1:37" outlineLevel="1" x14ac:dyDescent="0.2">
      <c r="A99" s="11" t="s">
        <v>205</v>
      </c>
      <c r="C99" s="12">
        <v>2</v>
      </c>
      <c r="D99" s="12"/>
      <c r="E99" s="51" t="s">
        <v>68</v>
      </c>
      <c r="F99" s="52" t="s">
        <v>87</v>
      </c>
      <c r="G99" s="52" t="s">
        <v>1321</v>
      </c>
      <c r="H99" s="51" t="s">
        <v>47</v>
      </c>
      <c r="I99" s="51"/>
      <c r="J99" s="51">
        <v>19</v>
      </c>
      <c r="K99" s="51">
        <v>2</v>
      </c>
      <c r="L99" s="51"/>
      <c r="M99" s="51"/>
      <c r="N99" s="51"/>
      <c r="O99" s="53" t="b">
        <v>0</v>
      </c>
      <c r="P99" s="53" t="b">
        <v>0</v>
      </c>
      <c r="Q99" s="4" t="s">
        <v>1500</v>
      </c>
      <c r="R99" s="4" t="str">
        <f t="shared" si="20"/>
        <v>product_name: 'Knife, Stump'</v>
      </c>
      <c r="S99" s="4" t="str">
        <f t="shared" si="21"/>
        <v/>
      </c>
      <c r="T99" s="4" t="str">
        <f t="shared" si="22"/>
        <v>cost: -1</v>
      </c>
      <c r="U99" s="4" t="str">
        <f t="shared" ca="1" si="23"/>
        <v>stock: 4</v>
      </c>
      <c r="V99" s="4" t="str">
        <f t="shared" si="24"/>
        <v>weight: 2</v>
      </c>
      <c r="W99" s="4" t="str">
        <f t="shared" si="25"/>
        <v>category_id: 1</v>
      </c>
      <c r="X99" s="4" t="str">
        <f t="shared" si="26"/>
        <v>weapon_type: 'Exotic'</v>
      </c>
      <c r="Y99" s="4" t="str">
        <f t="shared" si="27"/>
        <v>ua_weapon_group: 'Dagger'</v>
      </c>
      <c r="Z99" s="4" t="str">
        <f t="shared" si="28"/>
        <v>damage: 'd4'</v>
      </c>
      <c r="AA99" s="4" t="str">
        <f t="shared" si="29"/>
        <v>damage_type: 'Piercing'</v>
      </c>
      <c r="AB99" s="4" t="str">
        <f t="shared" si="30"/>
        <v/>
      </c>
      <c r="AC99" s="4" t="str">
        <f t="shared" si="31"/>
        <v>critical_range: 19</v>
      </c>
      <c r="AD99" s="4" t="str">
        <f t="shared" si="32"/>
        <v>critical_multiplier: 2</v>
      </c>
      <c r="AE99" s="4" t="str">
        <f t="shared" si="33"/>
        <v/>
      </c>
      <c r="AF99" s="4" t="str">
        <f t="shared" si="34"/>
        <v>range increment: -1</v>
      </c>
      <c r="AG99" s="4" t="str">
        <f t="shared" si="35"/>
        <v>melee_penalty: -1</v>
      </c>
      <c r="AH99" s="4" t="str">
        <f t="shared" si="36"/>
        <v>is_finesse: 'false'</v>
      </c>
      <c r="AI99" s="4" t="str">
        <f t="shared" si="37"/>
        <v>has_reach: 'false'</v>
      </c>
      <c r="AK99" s="4" t="str">
        <f t="shared" ca="1" si="38"/>
        <v>{product_name: 'Knife, Stump', cost: -1, stock: 4, weight: 2, category_id: 1, additional_information: JSON.stringify({weapon_type: 'Exotic', ua_weapon_group: 'Dagger', damage: 'd4', damage_type: 'Piercing', critical_range: 19, critical_multiplier: 2, range increment: -1, melee_penalty: -1, is_finesse: 'false', has_reach: 'false'})},</v>
      </c>
    </row>
    <row r="100" spans="1:37" outlineLevel="1" x14ac:dyDescent="0.2">
      <c r="A100" s="11" t="s">
        <v>206</v>
      </c>
      <c r="C100" s="12">
        <v>3</v>
      </c>
      <c r="D100" s="12">
        <v>8</v>
      </c>
      <c r="E100" s="51" t="s">
        <v>68</v>
      </c>
      <c r="F100" s="52"/>
      <c r="G100" s="52" t="s">
        <v>1321</v>
      </c>
      <c r="H100" s="51" t="s">
        <v>64</v>
      </c>
      <c r="I100" s="51"/>
      <c r="J100" s="51">
        <v>18</v>
      </c>
      <c r="K100" s="51">
        <v>2</v>
      </c>
      <c r="L100" s="51"/>
      <c r="M100" s="51"/>
      <c r="N100" s="51"/>
      <c r="O100" s="53" t="b">
        <v>0</v>
      </c>
      <c r="P100" s="53" t="b">
        <v>0</v>
      </c>
      <c r="Q100" s="4" t="s">
        <v>1500</v>
      </c>
      <c r="R100" s="4" t="str">
        <f t="shared" si="20"/>
        <v>product_name: 'Kukri'</v>
      </c>
      <c r="S100" s="4" t="str">
        <f t="shared" si="21"/>
        <v/>
      </c>
      <c r="T100" s="4" t="str">
        <f t="shared" si="22"/>
        <v>cost: 8</v>
      </c>
      <c r="U100" s="4" t="str">
        <f t="shared" ca="1" si="23"/>
        <v>stock: 5</v>
      </c>
      <c r="V100" s="4" t="str">
        <f t="shared" si="24"/>
        <v>weight: 3</v>
      </c>
      <c r="W100" s="4" t="str">
        <f t="shared" si="25"/>
        <v>category_id: 1</v>
      </c>
      <c r="X100" s="4" t="str">
        <f t="shared" si="26"/>
        <v>weapon_type: 'Exotic'</v>
      </c>
      <c r="Y100" s="4" t="str">
        <f t="shared" si="27"/>
        <v/>
      </c>
      <c r="Z100" s="4" t="str">
        <f t="shared" si="28"/>
        <v>damage: 'd4'</v>
      </c>
      <c r="AA100" s="4" t="str">
        <f t="shared" si="29"/>
        <v>damage_type: 'Slashing'</v>
      </c>
      <c r="AB100" s="4" t="str">
        <f t="shared" si="30"/>
        <v/>
      </c>
      <c r="AC100" s="4" t="str">
        <f t="shared" si="31"/>
        <v>critical_range: 18</v>
      </c>
      <c r="AD100" s="4" t="str">
        <f t="shared" si="32"/>
        <v>critical_multiplier: 2</v>
      </c>
      <c r="AE100" s="4" t="str">
        <f t="shared" si="33"/>
        <v/>
      </c>
      <c r="AF100" s="4" t="str">
        <f t="shared" si="34"/>
        <v>range increment: -1</v>
      </c>
      <c r="AG100" s="4" t="str">
        <f t="shared" si="35"/>
        <v>melee_penalty: -1</v>
      </c>
      <c r="AH100" s="4" t="str">
        <f t="shared" si="36"/>
        <v>is_finesse: 'false'</v>
      </c>
      <c r="AI100" s="4" t="str">
        <f t="shared" si="37"/>
        <v>has_reach: 'false'</v>
      </c>
      <c r="AK100" s="4" t="str">
        <f t="shared" ca="1" si="38"/>
        <v>{product_name: 'Kukri', cost: 8, stock: 5, weight: 3, category_id: 1, additional_information: JSON.stringify({weapon_type: 'Exotic', damage: 'd4', damage_type: 'Slashing', critical_range: 18, critical_multiplier: 2, range increment: -1, melee_penalty: -1, is_finesse: 'false', has_reach: 'false'})},</v>
      </c>
    </row>
    <row r="101" spans="1:37" outlineLevel="1" x14ac:dyDescent="0.2">
      <c r="A101" s="13" t="s">
        <v>207</v>
      </c>
      <c r="C101" s="12">
        <v>3</v>
      </c>
      <c r="D101" s="12">
        <v>10</v>
      </c>
      <c r="E101" s="51" t="s">
        <v>68</v>
      </c>
      <c r="F101" s="52"/>
      <c r="G101" s="52" t="s">
        <v>1320</v>
      </c>
      <c r="H101" s="51" t="s">
        <v>64</v>
      </c>
      <c r="I101" s="51"/>
      <c r="J101" s="51">
        <v>20</v>
      </c>
      <c r="K101" s="51">
        <v>2</v>
      </c>
      <c r="L101" s="51"/>
      <c r="M101" s="51"/>
      <c r="N101" s="51"/>
      <c r="O101" s="53" t="b">
        <v>1</v>
      </c>
      <c r="P101" s="53" t="b">
        <v>0</v>
      </c>
      <c r="Q101" s="4" t="s">
        <v>1500</v>
      </c>
      <c r="R101" s="4" t="str">
        <f t="shared" si="20"/>
        <v>product_name: 'Kusari-gama'</v>
      </c>
      <c r="S101" s="4" t="str">
        <f t="shared" si="21"/>
        <v/>
      </c>
      <c r="T101" s="4" t="str">
        <f t="shared" si="22"/>
        <v>cost: 10</v>
      </c>
      <c r="U101" s="4" t="str">
        <f t="shared" ca="1" si="23"/>
        <v>stock: 6</v>
      </c>
      <c r="V101" s="4" t="str">
        <f t="shared" si="24"/>
        <v>weight: 3</v>
      </c>
      <c r="W101" s="4" t="str">
        <f t="shared" si="25"/>
        <v>category_id: 1</v>
      </c>
      <c r="X101" s="4" t="str">
        <f t="shared" si="26"/>
        <v>weapon_type: 'Exotic'</v>
      </c>
      <c r="Y101" s="4" t="str">
        <f t="shared" si="27"/>
        <v/>
      </c>
      <c r="Z101" s="4" t="str">
        <f t="shared" si="28"/>
        <v>damage: 'd6'</v>
      </c>
      <c r="AA101" s="4" t="str">
        <f t="shared" si="29"/>
        <v>damage_type: 'Slashing'</v>
      </c>
      <c r="AB101" s="4" t="str">
        <f t="shared" si="30"/>
        <v/>
      </c>
      <c r="AC101" s="4" t="str">
        <f t="shared" si="31"/>
        <v>critical_range: 20</v>
      </c>
      <c r="AD101" s="4" t="str">
        <f t="shared" si="32"/>
        <v>critical_multiplier: 2</v>
      </c>
      <c r="AE101" s="4" t="str">
        <f t="shared" si="33"/>
        <v/>
      </c>
      <c r="AF101" s="4" t="str">
        <f t="shared" si="34"/>
        <v>range increment: -1</v>
      </c>
      <c r="AG101" s="4" t="str">
        <f t="shared" si="35"/>
        <v>melee_penalty: -1</v>
      </c>
      <c r="AH101" s="4" t="str">
        <f t="shared" si="36"/>
        <v>is_finesse: 'true'</v>
      </c>
      <c r="AI101" s="4" t="str">
        <f t="shared" si="37"/>
        <v>has_reach: 'false'</v>
      </c>
      <c r="AK101" s="4" t="str">
        <f t="shared" ca="1" si="38"/>
        <v>{product_name: 'Kusari-gama', cost: 10, stock: 6, weight: 3, category_id: 1, additional_information: JSON.stringify({weapon_type: 'Exotic', damage: 'd6', damage_type: 'Slashing', critical_range: 20, critical_multiplier: 2, range increment: -1, melee_penalty: -1, is_finesse: 'true', has_reach: 'false'})},</v>
      </c>
    </row>
    <row r="102" spans="1:37" outlineLevel="1" x14ac:dyDescent="0.2">
      <c r="A102" s="11" t="s">
        <v>208</v>
      </c>
      <c r="C102" s="12">
        <v>7</v>
      </c>
      <c r="D102" s="12">
        <v>90</v>
      </c>
      <c r="E102" s="51" t="s">
        <v>68</v>
      </c>
      <c r="F102" s="52"/>
      <c r="G102" s="52" t="s">
        <v>1323</v>
      </c>
      <c r="H102" s="51" t="s">
        <v>64</v>
      </c>
      <c r="I102" s="51"/>
      <c r="J102" s="51">
        <v>20</v>
      </c>
      <c r="K102" s="51">
        <v>2</v>
      </c>
      <c r="L102" s="51"/>
      <c r="M102" s="51"/>
      <c r="N102" s="51"/>
      <c r="O102" s="53" t="b">
        <v>0</v>
      </c>
      <c r="P102" s="53" t="b">
        <v>0</v>
      </c>
      <c r="Q102" s="4" t="s">
        <v>1500</v>
      </c>
      <c r="R102" s="4" t="str">
        <f t="shared" si="20"/>
        <v>product_name: 'Lajatang'</v>
      </c>
      <c r="S102" s="4" t="str">
        <f t="shared" si="21"/>
        <v/>
      </c>
      <c r="T102" s="4" t="str">
        <f t="shared" si="22"/>
        <v>cost: 90</v>
      </c>
      <c r="U102" s="4" t="str">
        <f t="shared" ca="1" si="23"/>
        <v>stock: 12</v>
      </c>
      <c r="V102" s="4" t="str">
        <f t="shared" si="24"/>
        <v>weight: 7</v>
      </c>
      <c r="W102" s="4" t="str">
        <f t="shared" si="25"/>
        <v>category_id: 1</v>
      </c>
      <c r="X102" s="4" t="str">
        <f t="shared" si="26"/>
        <v>weapon_type: 'Exotic'</v>
      </c>
      <c r="Y102" s="4" t="str">
        <f t="shared" si="27"/>
        <v/>
      </c>
      <c r="Z102" s="4" t="str">
        <f t="shared" si="28"/>
        <v>damage: 'd8'</v>
      </c>
      <c r="AA102" s="4" t="str">
        <f t="shared" si="29"/>
        <v>damage_type: 'Slashing'</v>
      </c>
      <c r="AB102" s="4" t="str">
        <f t="shared" si="30"/>
        <v/>
      </c>
      <c r="AC102" s="4" t="str">
        <f t="shared" si="31"/>
        <v>critical_range: 20</v>
      </c>
      <c r="AD102" s="4" t="str">
        <f t="shared" si="32"/>
        <v>critical_multiplier: 2</v>
      </c>
      <c r="AE102" s="4" t="str">
        <f t="shared" si="33"/>
        <v/>
      </c>
      <c r="AF102" s="4" t="str">
        <f t="shared" si="34"/>
        <v>range increment: -1</v>
      </c>
      <c r="AG102" s="4" t="str">
        <f t="shared" si="35"/>
        <v>melee_penalty: -1</v>
      </c>
      <c r="AH102" s="4" t="str">
        <f t="shared" si="36"/>
        <v>is_finesse: 'false'</v>
      </c>
      <c r="AI102" s="4" t="str">
        <f t="shared" si="37"/>
        <v>has_reach: 'false'</v>
      </c>
      <c r="AK102" s="4" t="str">
        <f t="shared" ca="1" si="38"/>
        <v>{product_name: 'Lajatang', cost: 90, stock: 12, weight: 7, category_id: 1, additional_information: JSON.stringify({weapon_type: 'Exotic', damage: 'd8', damage_type: 'Slashing', critical_range: 20, critical_multiplier: 2, range increment: -1, melee_penalty: -1, is_finesse: 'false', has_reach: 'false'})},</v>
      </c>
    </row>
    <row r="103" spans="1:37" ht="40" outlineLevel="1" x14ac:dyDescent="0.2">
      <c r="A103" s="11" t="s">
        <v>209</v>
      </c>
      <c r="B103" s="35" t="s">
        <v>210</v>
      </c>
      <c r="C103" s="12">
        <v>10</v>
      </c>
      <c r="D103" s="12">
        <v>10</v>
      </c>
      <c r="E103" s="51" t="s">
        <v>57</v>
      </c>
      <c r="F103" s="52" t="s">
        <v>177</v>
      </c>
      <c r="G103" s="52" t="s">
        <v>1323</v>
      </c>
      <c r="H103" s="51" t="s">
        <v>47</v>
      </c>
      <c r="I103" s="51"/>
      <c r="J103" s="51">
        <v>20</v>
      </c>
      <c r="K103" s="51">
        <v>3</v>
      </c>
      <c r="L103" s="51"/>
      <c r="M103" s="51"/>
      <c r="N103" s="51"/>
      <c r="O103" s="53" t="b">
        <v>0</v>
      </c>
      <c r="P103" s="53" t="b">
        <v>1</v>
      </c>
      <c r="Q103" s="4" t="s">
        <v>1500</v>
      </c>
      <c r="R103" s="4" t="str">
        <f t="shared" si="20"/>
        <v>product_name: 'Lance, Heavy'</v>
      </c>
      <c r="S103" s="4" t="str">
        <f t="shared" si="21"/>
        <v>description: 'A lance deals double damage when used from the back of a charging mount. It has reach, so you can strike opponents 10 feet away with it, but you can’t use it against an adjacent foe.\nWhile mounted, you can wield a lance with one hand.'</v>
      </c>
      <c r="T103" s="4" t="str">
        <f t="shared" si="22"/>
        <v>cost: 10</v>
      </c>
      <c r="U103" s="4" t="str">
        <f t="shared" ca="1" si="23"/>
        <v>stock: 15</v>
      </c>
      <c r="V103" s="4" t="str">
        <f t="shared" si="24"/>
        <v>weight: 10</v>
      </c>
      <c r="W103" s="4" t="str">
        <f t="shared" si="25"/>
        <v>category_id: 1</v>
      </c>
      <c r="X103" s="4" t="str">
        <f t="shared" si="26"/>
        <v>weapon_type: 'Martial'</v>
      </c>
      <c r="Y103" s="4" t="str">
        <f t="shared" si="27"/>
        <v>ua_weapon_group: 'Polearm'</v>
      </c>
      <c r="Z103" s="4" t="str">
        <f t="shared" si="28"/>
        <v>damage: 'd8'</v>
      </c>
      <c r="AA103" s="4" t="str">
        <f t="shared" si="29"/>
        <v>damage_type: 'Piercing'</v>
      </c>
      <c r="AB103" s="4" t="str">
        <f t="shared" si="30"/>
        <v/>
      </c>
      <c r="AC103" s="4" t="str">
        <f t="shared" si="31"/>
        <v>critical_range: 20</v>
      </c>
      <c r="AD103" s="4" t="str">
        <f t="shared" si="32"/>
        <v>critical_multiplier: 3</v>
      </c>
      <c r="AE103" s="4" t="str">
        <f t="shared" si="33"/>
        <v/>
      </c>
      <c r="AF103" s="4" t="str">
        <f t="shared" si="34"/>
        <v>range increment: -1</v>
      </c>
      <c r="AG103" s="4" t="str">
        <f t="shared" si="35"/>
        <v>melee_penalty: -1</v>
      </c>
      <c r="AH103" s="4" t="str">
        <f t="shared" si="36"/>
        <v>is_finesse: 'false'</v>
      </c>
      <c r="AI103" s="4" t="str">
        <f t="shared" si="37"/>
        <v>has_reach: 'true'</v>
      </c>
      <c r="AK103" s="4" t="str">
        <f t="shared" ca="1" si="38"/>
        <v>{product_name: 'Lance, Heavy', description: 'A lance deals double damage when used from the back of a charging mount. It has reach, so you can strike opponents 10 feet away with it, but you can’t use it against an adjacent foe.\nWhile mounted, you can wield a lance with one hand.', cost: 10, stock: 15, weight: 10, category_id: 1, additional_information: JSON.stringify({weapon_type: 'Martial', ua_weapon_group: 'Polearm', damage: 'd8', damage_type: 'Piercing', critical_range: 20, critical_multiplier: 3, range increment: -1, melee_penalty: -1, is_finesse: 'false', has_reach: 'true'})},</v>
      </c>
    </row>
    <row r="104" spans="1:37" ht="40" outlineLevel="1" x14ac:dyDescent="0.2">
      <c r="A104" s="11" t="s">
        <v>211</v>
      </c>
      <c r="B104" s="35" t="s">
        <v>210</v>
      </c>
      <c r="C104" s="12">
        <v>5</v>
      </c>
      <c r="D104" s="12">
        <v>6</v>
      </c>
      <c r="E104" s="51" t="s">
        <v>57</v>
      </c>
      <c r="F104" s="52" t="s">
        <v>177</v>
      </c>
      <c r="G104" s="52" t="s">
        <v>1320</v>
      </c>
      <c r="H104" s="51" t="s">
        <v>47</v>
      </c>
      <c r="I104" s="51"/>
      <c r="J104" s="51">
        <v>20</v>
      </c>
      <c r="K104" s="51">
        <v>3</v>
      </c>
      <c r="L104" s="51"/>
      <c r="M104" s="51"/>
      <c r="N104" s="51"/>
      <c r="O104" s="53" t="b">
        <v>0</v>
      </c>
      <c r="P104" s="53" t="b">
        <v>1</v>
      </c>
      <c r="Q104" s="4" t="s">
        <v>1500</v>
      </c>
      <c r="R104" s="4" t="str">
        <f t="shared" si="20"/>
        <v>product_name: 'Lance, Light'</v>
      </c>
      <c r="S104" s="4" t="str">
        <f t="shared" si="21"/>
        <v>description: 'A lance deals double damage when used from the back of a charging mount. It has reach, so you can strike opponents 10 feet away with it, but you can’t use it against an adjacent foe.\nWhile mounted, you can wield a lance with one hand.'</v>
      </c>
      <c r="T104" s="4" t="str">
        <f t="shared" si="22"/>
        <v>cost: 6</v>
      </c>
      <c r="U104" s="4" t="str">
        <f t="shared" ca="1" si="23"/>
        <v>stock: 19</v>
      </c>
      <c r="V104" s="4" t="str">
        <f t="shared" si="24"/>
        <v>weight: 5</v>
      </c>
      <c r="W104" s="4" t="str">
        <f t="shared" si="25"/>
        <v>category_id: 1</v>
      </c>
      <c r="X104" s="4" t="str">
        <f t="shared" si="26"/>
        <v>weapon_type: 'Martial'</v>
      </c>
      <c r="Y104" s="4" t="str">
        <f t="shared" si="27"/>
        <v>ua_weapon_group: 'Polearm'</v>
      </c>
      <c r="Z104" s="4" t="str">
        <f t="shared" si="28"/>
        <v>damage: 'd6'</v>
      </c>
      <c r="AA104" s="4" t="str">
        <f t="shared" si="29"/>
        <v>damage_type: 'Piercing'</v>
      </c>
      <c r="AB104" s="4" t="str">
        <f t="shared" si="30"/>
        <v/>
      </c>
      <c r="AC104" s="4" t="str">
        <f t="shared" si="31"/>
        <v>critical_range: 20</v>
      </c>
      <c r="AD104" s="4" t="str">
        <f t="shared" si="32"/>
        <v>critical_multiplier: 3</v>
      </c>
      <c r="AE104" s="4" t="str">
        <f t="shared" si="33"/>
        <v/>
      </c>
      <c r="AF104" s="4" t="str">
        <f t="shared" si="34"/>
        <v>range increment: -1</v>
      </c>
      <c r="AG104" s="4" t="str">
        <f t="shared" si="35"/>
        <v>melee_penalty: -1</v>
      </c>
      <c r="AH104" s="4" t="str">
        <f t="shared" si="36"/>
        <v>is_finesse: 'false'</v>
      </c>
      <c r="AI104" s="4" t="str">
        <f t="shared" si="37"/>
        <v>has_reach: 'true'</v>
      </c>
      <c r="AK104" s="4" t="str">
        <f t="shared" ca="1" si="38"/>
        <v>{product_name: 'Lance, Light', description: 'A lance deals double damage when used from the back of a charging mount. It has reach, so you can strike opponents 10 feet away with it, but you can’t use it against an adjacent foe.\nWhile mounted, you can wield a lance with one hand.', cost: 6, stock: 19, weight: 5, category_id: 1, additional_information: JSON.stringify({weapon_type: 'Martial', ua_weapon_group: 'Polearm', damage: 'd6', damage_type: 'Piercing', critical_range: 20, critical_multiplier: 3, range increment: -1, melee_penalty: -1, is_finesse: 'false', has_reach: 'true'})},</v>
      </c>
    </row>
    <row r="105" spans="1:37" outlineLevel="1" x14ac:dyDescent="0.2">
      <c r="A105" s="11" t="s">
        <v>212</v>
      </c>
      <c r="C105" s="12">
        <v>12</v>
      </c>
      <c r="D105" s="12">
        <v>12</v>
      </c>
      <c r="E105" s="51" t="s">
        <v>45</v>
      </c>
      <c r="F105" s="52" t="s">
        <v>137</v>
      </c>
      <c r="G105" s="52" t="s">
        <v>1323</v>
      </c>
      <c r="H105" s="51" t="s">
        <v>95</v>
      </c>
      <c r="I105" s="51"/>
      <c r="J105" s="51">
        <v>20</v>
      </c>
      <c r="K105" s="51">
        <v>2</v>
      </c>
      <c r="L105" s="51"/>
      <c r="M105" s="51"/>
      <c r="N105" s="51"/>
      <c r="O105" s="53" t="b">
        <v>0</v>
      </c>
      <c r="P105" s="53" t="b">
        <v>0</v>
      </c>
      <c r="Q105" s="4" t="s">
        <v>1500</v>
      </c>
      <c r="R105" s="4" t="str">
        <f t="shared" si="20"/>
        <v>product_name: 'Mace, Heavy'</v>
      </c>
      <c r="S105" s="4" t="str">
        <f t="shared" si="21"/>
        <v/>
      </c>
      <c r="T105" s="4" t="str">
        <f t="shared" si="22"/>
        <v>cost: 12</v>
      </c>
      <c r="U105" s="4" t="str">
        <f t="shared" ca="1" si="23"/>
        <v>stock: 9</v>
      </c>
      <c r="V105" s="4" t="str">
        <f t="shared" si="24"/>
        <v>weight: 12</v>
      </c>
      <c r="W105" s="4" t="str">
        <f t="shared" si="25"/>
        <v>category_id: 1</v>
      </c>
      <c r="X105" s="4" t="str">
        <f t="shared" si="26"/>
        <v>weapon_type: 'Simple'</v>
      </c>
      <c r="Y105" s="4" t="str">
        <f t="shared" si="27"/>
        <v>ua_weapon_group: 'Impact'</v>
      </c>
      <c r="Z105" s="4" t="str">
        <f t="shared" si="28"/>
        <v>damage: 'd8'</v>
      </c>
      <c r="AA105" s="4" t="str">
        <f t="shared" si="29"/>
        <v>damage_type: 'Bludgeoning'</v>
      </c>
      <c r="AB105" s="4" t="str">
        <f t="shared" si="30"/>
        <v/>
      </c>
      <c r="AC105" s="4" t="str">
        <f t="shared" si="31"/>
        <v>critical_range: 20</v>
      </c>
      <c r="AD105" s="4" t="str">
        <f t="shared" si="32"/>
        <v>critical_multiplier: 2</v>
      </c>
      <c r="AE105" s="4" t="str">
        <f t="shared" si="33"/>
        <v/>
      </c>
      <c r="AF105" s="4" t="str">
        <f t="shared" si="34"/>
        <v>range increment: -1</v>
      </c>
      <c r="AG105" s="4" t="str">
        <f t="shared" si="35"/>
        <v>melee_penalty: -1</v>
      </c>
      <c r="AH105" s="4" t="str">
        <f t="shared" si="36"/>
        <v>is_finesse: 'false'</v>
      </c>
      <c r="AI105" s="4" t="str">
        <f t="shared" si="37"/>
        <v>has_reach: 'false'</v>
      </c>
      <c r="AK105" s="4" t="str">
        <f t="shared" ca="1" si="38"/>
        <v>{product_name: 'Mace, Heavy', cost: 12, stock: 9, weight: 12, category_id: 1, additional_information: JSON.stringify({weapon_type: 'Simple', ua_weapon_group: 'Impact', damage: 'd8', damage_type: 'Bludgeoning', critical_range: 20, critical_multiplier: 2, range increment: -1, melee_penalty: -1, is_finesse: 'false', has_reach: 'false'})},</v>
      </c>
    </row>
    <row r="106" spans="1:37" outlineLevel="1" x14ac:dyDescent="0.2">
      <c r="A106" s="11" t="s">
        <v>213</v>
      </c>
      <c r="C106" s="12">
        <v>6</v>
      </c>
      <c r="D106" s="12">
        <v>5</v>
      </c>
      <c r="E106" s="51" t="s">
        <v>45</v>
      </c>
      <c r="F106" s="52" t="s">
        <v>137</v>
      </c>
      <c r="G106" s="52" t="s">
        <v>1320</v>
      </c>
      <c r="H106" s="51" t="s">
        <v>95</v>
      </c>
      <c r="I106" s="51"/>
      <c r="J106" s="51">
        <v>20</v>
      </c>
      <c r="K106" s="51">
        <v>2</v>
      </c>
      <c r="L106" s="51"/>
      <c r="M106" s="51"/>
      <c r="N106" s="51"/>
      <c r="O106" s="53" t="b">
        <v>0</v>
      </c>
      <c r="P106" s="53" t="b">
        <v>0</v>
      </c>
      <c r="Q106" s="4" t="s">
        <v>1497</v>
      </c>
      <c r="R106" s="4" t="str">
        <f t="shared" si="20"/>
        <v>product_name: 'Mace, Light'</v>
      </c>
      <c r="S106" s="4" t="str">
        <f t="shared" si="21"/>
        <v/>
      </c>
      <c r="T106" s="4" t="str">
        <f t="shared" si="22"/>
        <v>cost: 5</v>
      </c>
      <c r="U106" s="4" t="str">
        <f t="shared" ca="1" si="23"/>
        <v>stock: 3</v>
      </c>
      <c r="V106" s="4" t="str">
        <f t="shared" si="24"/>
        <v>weight: 6</v>
      </c>
      <c r="W106" s="4" t="str">
        <f t="shared" si="25"/>
        <v>category_id: 1</v>
      </c>
      <c r="X106" s="4" t="str">
        <f t="shared" si="26"/>
        <v>weapon_type: 'Simple'</v>
      </c>
      <c r="Y106" s="4" t="str">
        <f t="shared" si="27"/>
        <v>ua_weapon_group: 'Impact'</v>
      </c>
      <c r="Z106" s="4" t="str">
        <f t="shared" si="28"/>
        <v>damage: 'd6'</v>
      </c>
      <c r="AA106" s="4" t="str">
        <f t="shared" si="29"/>
        <v>damage_type: 'Bludgeoning'</v>
      </c>
      <c r="AB106" s="4" t="str">
        <f t="shared" si="30"/>
        <v/>
      </c>
      <c r="AC106" s="4" t="str">
        <f t="shared" si="31"/>
        <v>critical_range: 20</v>
      </c>
      <c r="AD106" s="4" t="str">
        <f t="shared" si="32"/>
        <v>critical_multiplier: 2</v>
      </c>
      <c r="AE106" s="4" t="str">
        <f t="shared" si="33"/>
        <v/>
      </c>
      <c r="AF106" s="4" t="str">
        <f t="shared" si="34"/>
        <v>range increment: -1</v>
      </c>
      <c r="AG106" s="4" t="str">
        <f t="shared" si="35"/>
        <v>melee_penalty: -1</v>
      </c>
      <c r="AH106" s="4" t="str">
        <f t="shared" si="36"/>
        <v>is_finesse: 'false'</v>
      </c>
      <c r="AI106" s="4" t="str">
        <f t="shared" si="37"/>
        <v>has_reach: 'false'</v>
      </c>
      <c r="AK106" s="4" t="str">
        <f t="shared" ca="1" si="38"/>
        <v>{product_name: 'Mace, Light', cost: 5, stock: 3, weight: 6, category_id: 1, additional_information: JSON.stringify({weapon_type: 'Simple', ua_weapon_group: 'Impact', damage: 'd6', damage_type: 'Bludgeoning', critical_range: 20, critical_multiplier: 2, range increment: -1, melee_penalty: -1, is_finesse: 'false', has_reach: 'false'})},</v>
      </c>
    </row>
    <row r="107" spans="1:37" outlineLevel="1" x14ac:dyDescent="0.2">
      <c r="A107" s="11" t="s">
        <v>214</v>
      </c>
      <c r="C107" s="12">
        <v>8</v>
      </c>
      <c r="D107" s="12"/>
      <c r="E107" s="51" t="s">
        <v>68</v>
      </c>
      <c r="F107" s="52" t="s">
        <v>177</v>
      </c>
      <c r="G107" s="52" t="s">
        <v>1321</v>
      </c>
      <c r="H107" s="51" t="s">
        <v>95</v>
      </c>
      <c r="I107" s="51" t="s">
        <v>97</v>
      </c>
      <c r="J107" s="51">
        <v>20</v>
      </c>
      <c r="K107" s="51">
        <v>2</v>
      </c>
      <c r="L107" s="51"/>
      <c r="M107" s="51"/>
      <c r="N107" s="51"/>
      <c r="O107" s="53" t="b">
        <v>0</v>
      </c>
      <c r="P107" s="53" t="b">
        <v>0</v>
      </c>
      <c r="Q107" s="4" t="s">
        <v>1497</v>
      </c>
      <c r="R107" s="4" t="str">
        <f t="shared" si="20"/>
        <v>product_name: 'Mancatcher'</v>
      </c>
      <c r="S107" s="4" t="str">
        <f t="shared" si="21"/>
        <v/>
      </c>
      <c r="T107" s="4" t="str">
        <f t="shared" si="22"/>
        <v>cost: -1</v>
      </c>
      <c r="U107" s="4" t="str">
        <f t="shared" ca="1" si="23"/>
        <v>stock: 13</v>
      </c>
      <c r="V107" s="4" t="str">
        <f t="shared" si="24"/>
        <v>weight: 8</v>
      </c>
      <c r="W107" s="4" t="str">
        <f t="shared" si="25"/>
        <v>category_id: 1</v>
      </c>
      <c r="X107" s="4" t="str">
        <f t="shared" si="26"/>
        <v>weapon_type: 'Exotic'</v>
      </c>
      <c r="Y107" s="4" t="str">
        <f t="shared" si="27"/>
        <v>ua_weapon_group: 'Polearm'</v>
      </c>
      <c r="Z107" s="4" t="str">
        <f t="shared" si="28"/>
        <v>damage: 'd4'</v>
      </c>
      <c r="AA107" s="4" t="str">
        <f t="shared" si="29"/>
        <v>damage_type: 'Bludgeoning'</v>
      </c>
      <c r="AB107" s="4" t="str">
        <f t="shared" si="30"/>
        <v>special_damage: 'Subdual'</v>
      </c>
      <c r="AC107" s="4" t="str">
        <f t="shared" si="31"/>
        <v>critical_range: 20</v>
      </c>
      <c r="AD107" s="4" t="str">
        <f t="shared" si="32"/>
        <v>critical_multiplier: 2</v>
      </c>
      <c r="AE107" s="4" t="str">
        <f t="shared" si="33"/>
        <v/>
      </c>
      <c r="AF107" s="4" t="str">
        <f t="shared" si="34"/>
        <v>range increment: -1</v>
      </c>
      <c r="AG107" s="4" t="str">
        <f t="shared" si="35"/>
        <v>melee_penalty: -1</v>
      </c>
      <c r="AH107" s="4" t="str">
        <f t="shared" si="36"/>
        <v>is_finesse: 'false'</v>
      </c>
      <c r="AI107" s="4" t="str">
        <f t="shared" si="37"/>
        <v>has_reach: 'false'</v>
      </c>
      <c r="AK107" s="4" t="str">
        <f t="shared" ca="1" si="38"/>
        <v>{product_name: 'Mancatcher', cost: -1, stock: 13, weight: 8, category_id: 1, additional_information: JSON.stringify({weapon_type: 'Exotic', ua_weapon_group: 'Polearm', damage: 'd4', damage_type: 'Bludgeoning', special_damage: 'Subdual', critical_range: 20, critical_multiplier: 2, range increment: -1, melee_penalty: -1, is_finesse: 'false', has_reach: 'false'})},</v>
      </c>
    </row>
    <row r="108" spans="1:37" outlineLevel="1" x14ac:dyDescent="0.2">
      <c r="A108" s="11" t="s">
        <v>215</v>
      </c>
      <c r="C108" s="12">
        <v>9</v>
      </c>
      <c r="D108" s="12"/>
      <c r="E108" s="51" t="s">
        <v>68</v>
      </c>
      <c r="F108" s="52"/>
      <c r="G108" s="52" t="s">
        <v>1323</v>
      </c>
      <c r="H108" s="51" t="s">
        <v>47</v>
      </c>
      <c r="I108" s="51"/>
      <c r="J108" s="51">
        <v>20</v>
      </c>
      <c r="K108" s="51">
        <v>3</v>
      </c>
      <c r="L108" s="51"/>
      <c r="M108" s="51"/>
      <c r="N108" s="51"/>
      <c r="O108" s="53" t="b">
        <v>0</v>
      </c>
      <c r="P108" s="53" t="b">
        <v>0</v>
      </c>
      <c r="Q108" s="4" t="s">
        <v>1500</v>
      </c>
      <c r="R108" s="4" t="str">
        <f t="shared" si="20"/>
        <v>product_name: 'Manti'</v>
      </c>
      <c r="S108" s="4" t="str">
        <f t="shared" si="21"/>
        <v/>
      </c>
      <c r="T108" s="4" t="str">
        <f t="shared" si="22"/>
        <v>cost: -1</v>
      </c>
      <c r="U108" s="4" t="str">
        <f t="shared" ca="1" si="23"/>
        <v>stock: 0</v>
      </c>
      <c r="V108" s="4" t="str">
        <f t="shared" si="24"/>
        <v>weight: 9</v>
      </c>
      <c r="W108" s="4" t="str">
        <f t="shared" si="25"/>
        <v>category_id: 1</v>
      </c>
      <c r="X108" s="4" t="str">
        <f t="shared" si="26"/>
        <v>weapon_type: 'Exotic'</v>
      </c>
      <c r="Y108" s="4" t="str">
        <f t="shared" si="27"/>
        <v/>
      </c>
      <c r="Z108" s="4" t="str">
        <f t="shared" si="28"/>
        <v>damage: 'd8'</v>
      </c>
      <c r="AA108" s="4" t="str">
        <f t="shared" si="29"/>
        <v>damage_type: 'Piercing'</v>
      </c>
      <c r="AB108" s="4" t="str">
        <f t="shared" si="30"/>
        <v/>
      </c>
      <c r="AC108" s="4" t="str">
        <f t="shared" si="31"/>
        <v>critical_range: 20</v>
      </c>
      <c r="AD108" s="4" t="str">
        <f t="shared" si="32"/>
        <v>critical_multiplier: 3</v>
      </c>
      <c r="AE108" s="4" t="str">
        <f t="shared" si="33"/>
        <v/>
      </c>
      <c r="AF108" s="4" t="str">
        <f t="shared" si="34"/>
        <v>range increment: -1</v>
      </c>
      <c r="AG108" s="4" t="str">
        <f t="shared" si="35"/>
        <v>melee_penalty: -1</v>
      </c>
      <c r="AH108" s="4" t="str">
        <f t="shared" si="36"/>
        <v>is_finesse: 'false'</v>
      </c>
      <c r="AI108" s="4" t="str">
        <f t="shared" si="37"/>
        <v>has_reach: 'false'</v>
      </c>
      <c r="AK108" s="4" t="str">
        <f t="shared" ca="1" si="38"/>
        <v>{product_name: 'Manti', cost: -1, stock: 0, weight: 9, category_id: 1, additional_information: JSON.stringify({weapon_type: 'Exotic', damage: 'd8', damage_type: 'Piercing', critical_range: 20, critical_multiplier: 3, range increment: -1, melee_penalty: -1, is_finesse: 'false', has_reach: 'false'})},</v>
      </c>
    </row>
    <row r="109" spans="1:37" outlineLevel="1" x14ac:dyDescent="0.2">
      <c r="A109" s="11" t="s">
        <v>216</v>
      </c>
      <c r="C109" s="12">
        <v>5</v>
      </c>
      <c r="D109" s="12"/>
      <c r="E109" s="51" t="s">
        <v>57</v>
      </c>
      <c r="F109" s="52"/>
      <c r="G109" s="52" t="s">
        <v>1320</v>
      </c>
      <c r="H109" s="51" t="s">
        <v>64</v>
      </c>
      <c r="I109" s="51"/>
      <c r="J109" s="51">
        <v>20</v>
      </c>
      <c r="K109" s="51">
        <v>3</v>
      </c>
      <c r="L109" s="51"/>
      <c r="M109" s="51"/>
      <c r="N109" s="51"/>
      <c r="O109" s="53" t="b">
        <v>0</v>
      </c>
      <c r="P109" s="53" t="b">
        <v>0</v>
      </c>
      <c r="Q109" s="4" t="s">
        <v>1500</v>
      </c>
      <c r="R109" s="4" t="str">
        <f t="shared" si="20"/>
        <v>product_name: 'Masa-kari'</v>
      </c>
      <c r="S109" s="4" t="str">
        <f t="shared" si="21"/>
        <v/>
      </c>
      <c r="T109" s="4" t="str">
        <f t="shared" si="22"/>
        <v>cost: -1</v>
      </c>
      <c r="U109" s="4" t="str">
        <f t="shared" ca="1" si="23"/>
        <v>stock: 2</v>
      </c>
      <c r="V109" s="4" t="str">
        <f t="shared" si="24"/>
        <v>weight: 5</v>
      </c>
      <c r="W109" s="4" t="str">
        <f t="shared" si="25"/>
        <v>category_id: 1</v>
      </c>
      <c r="X109" s="4" t="str">
        <f t="shared" si="26"/>
        <v>weapon_type: 'Martial'</v>
      </c>
      <c r="Y109" s="4" t="str">
        <f t="shared" si="27"/>
        <v/>
      </c>
      <c r="Z109" s="4" t="str">
        <f t="shared" si="28"/>
        <v>damage: 'd6'</v>
      </c>
      <c r="AA109" s="4" t="str">
        <f t="shared" si="29"/>
        <v>damage_type: 'Slashing'</v>
      </c>
      <c r="AB109" s="4" t="str">
        <f t="shared" si="30"/>
        <v/>
      </c>
      <c r="AC109" s="4" t="str">
        <f t="shared" si="31"/>
        <v>critical_range: 20</v>
      </c>
      <c r="AD109" s="4" t="str">
        <f t="shared" si="32"/>
        <v>critical_multiplier: 3</v>
      </c>
      <c r="AE109" s="4" t="str">
        <f t="shared" si="33"/>
        <v/>
      </c>
      <c r="AF109" s="4" t="str">
        <f t="shared" si="34"/>
        <v>range increment: -1</v>
      </c>
      <c r="AG109" s="4" t="str">
        <f t="shared" si="35"/>
        <v>melee_penalty: -1</v>
      </c>
      <c r="AH109" s="4" t="str">
        <f t="shared" si="36"/>
        <v>is_finesse: 'false'</v>
      </c>
      <c r="AI109" s="4" t="str">
        <f t="shared" si="37"/>
        <v>has_reach: 'false'</v>
      </c>
      <c r="AK109" s="4" t="str">
        <f t="shared" ca="1" si="38"/>
        <v>{product_name: 'Masa-kari', cost: -1, stock: 2, weight: 5, category_id: 1, additional_information: JSON.stringify({weapon_type: 'Martial', damage: 'd6', damage_type: 'Slashing', critical_range: 20, critical_multiplier: 3, range increment: -1, melee_penalty: -1, is_finesse: 'false', has_reach: 'false'})},</v>
      </c>
    </row>
    <row r="110" spans="1:37" outlineLevel="1" x14ac:dyDescent="0.2">
      <c r="A110" s="11" t="s">
        <v>217</v>
      </c>
      <c r="C110" s="12">
        <v>20</v>
      </c>
      <c r="D110" s="12">
        <v>15</v>
      </c>
      <c r="E110" s="51" t="s">
        <v>57</v>
      </c>
      <c r="F110" s="52" t="s">
        <v>137</v>
      </c>
      <c r="G110" s="52" t="s">
        <v>1324</v>
      </c>
      <c r="H110" s="51" t="s">
        <v>95</v>
      </c>
      <c r="I110" s="51"/>
      <c r="J110" s="51">
        <v>20</v>
      </c>
      <c r="K110" s="51">
        <v>3</v>
      </c>
      <c r="L110" s="51"/>
      <c r="M110" s="51"/>
      <c r="N110" s="51"/>
      <c r="O110" s="53" t="b">
        <v>0</v>
      </c>
      <c r="P110" s="53" t="b">
        <v>0</v>
      </c>
      <c r="Q110" s="4" t="s">
        <v>1500</v>
      </c>
      <c r="R110" s="4" t="str">
        <f t="shared" si="20"/>
        <v>product_name: 'Maul'</v>
      </c>
      <c r="S110" s="4" t="str">
        <f t="shared" si="21"/>
        <v/>
      </c>
      <c r="T110" s="4" t="str">
        <f t="shared" si="22"/>
        <v>cost: 15</v>
      </c>
      <c r="U110" s="4" t="str">
        <f t="shared" ca="1" si="23"/>
        <v>stock: 9</v>
      </c>
      <c r="V110" s="4" t="str">
        <f t="shared" si="24"/>
        <v>weight: 20</v>
      </c>
      <c r="W110" s="4" t="str">
        <f t="shared" si="25"/>
        <v>category_id: 1</v>
      </c>
      <c r="X110" s="4" t="str">
        <f t="shared" si="26"/>
        <v>weapon_type: 'Martial'</v>
      </c>
      <c r="Y110" s="4" t="str">
        <f t="shared" si="27"/>
        <v>ua_weapon_group: 'Impact'</v>
      </c>
      <c r="Z110" s="4" t="str">
        <f t="shared" si="28"/>
        <v>damage: 'd10'</v>
      </c>
      <c r="AA110" s="4" t="str">
        <f t="shared" si="29"/>
        <v>damage_type: 'Bludgeoning'</v>
      </c>
      <c r="AB110" s="4" t="str">
        <f t="shared" si="30"/>
        <v/>
      </c>
      <c r="AC110" s="4" t="str">
        <f t="shared" si="31"/>
        <v>critical_range: 20</v>
      </c>
      <c r="AD110" s="4" t="str">
        <f t="shared" si="32"/>
        <v>critical_multiplier: 3</v>
      </c>
      <c r="AE110" s="4" t="str">
        <f t="shared" si="33"/>
        <v/>
      </c>
      <c r="AF110" s="4" t="str">
        <f t="shared" si="34"/>
        <v>range increment: -1</v>
      </c>
      <c r="AG110" s="4" t="str">
        <f t="shared" si="35"/>
        <v>melee_penalty: -1</v>
      </c>
      <c r="AH110" s="4" t="str">
        <f t="shared" si="36"/>
        <v>is_finesse: 'false'</v>
      </c>
      <c r="AI110" s="4" t="str">
        <f t="shared" si="37"/>
        <v>has_reach: 'false'</v>
      </c>
      <c r="AK110" s="4" t="str">
        <f t="shared" ca="1" si="38"/>
        <v>{product_name: 'Maul', cost: 15, stock: 9, weight: 20, category_id: 1, additional_information: JSON.stringify({weapon_type: 'Martial', ua_weapon_group: 'Impact', damage: 'd10', damage_type: 'Bludgeoning', critical_range: 20, critical_multiplier: 3, range increment: -1, melee_penalty: -1, is_finesse: 'false', has_reach: 'false'})},</v>
      </c>
    </row>
    <row r="111" spans="1:37" outlineLevel="1" x14ac:dyDescent="0.2">
      <c r="A111" s="11" t="s">
        <v>218</v>
      </c>
      <c r="C111" s="12">
        <v>8</v>
      </c>
      <c r="D111" s="12">
        <v>8</v>
      </c>
      <c r="E111" s="51" t="s">
        <v>45</v>
      </c>
      <c r="F111" s="52" t="s">
        <v>137</v>
      </c>
      <c r="G111" s="52" t="s">
        <v>1323</v>
      </c>
      <c r="H111" s="51" t="s">
        <v>95</v>
      </c>
      <c r="I111" s="51"/>
      <c r="J111" s="51">
        <v>20</v>
      </c>
      <c r="K111" s="51">
        <v>2</v>
      </c>
      <c r="L111" s="51"/>
      <c r="M111" s="51"/>
      <c r="N111" s="51"/>
      <c r="O111" s="53" t="b">
        <v>0</v>
      </c>
      <c r="P111" s="53" t="b">
        <v>0</v>
      </c>
      <c r="Q111" s="4" t="s">
        <v>1500</v>
      </c>
      <c r="R111" s="4" t="str">
        <f t="shared" si="20"/>
        <v>product_name: 'Morningstar'</v>
      </c>
      <c r="S111" s="4" t="str">
        <f t="shared" si="21"/>
        <v/>
      </c>
      <c r="T111" s="4" t="str">
        <f t="shared" si="22"/>
        <v>cost: 8</v>
      </c>
      <c r="U111" s="4" t="str">
        <f t="shared" ca="1" si="23"/>
        <v>stock: 0</v>
      </c>
      <c r="V111" s="4" t="str">
        <f t="shared" si="24"/>
        <v>weight: 8</v>
      </c>
      <c r="W111" s="4" t="str">
        <f t="shared" si="25"/>
        <v>category_id: 1</v>
      </c>
      <c r="X111" s="4" t="str">
        <f t="shared" si="26"/>
        <v>weapon_type: 'Simple'</v>
      </c>
      <c r="Y111" s="4" t="str">
        <f t="shared" si="27"/>
        <v>ua_weapon_group: 'Impact'</v>
      </c>
      <c r="Z111" s="4" t="str">
        <f t="shared" si="28"/>
        <v>damage: 'd8'</v>
      </c>
      <c r="AA111" s="4" t="str">
        <f t="shared" si="29"/>
        <v>damage_type: 'Bludgeoning'</v>
      </c>
      <c r="AB111" s="4" t="str">
        <f t="shared" si="30"/>
        <v/>
      </c>
      <c r="AC111" s="4" t="str">
        <f t="shared" si="31"/>
        <v>critical_range: 20</v>
      </c>
      <c r="AD111" s="4" t="str">
        <f t="shared" si="32"/>
        <v>critical_multiplier: 2</v>
      </c>
      <c r="AE111" s="4" t="str">
        <f t="shared" si="33"/>
        <v/>
      </c>
      <c r="AF111" s="4" t="str">
        <f t="shared" si="34"/>
        <v>range increment: -1</v>
      </c>
      <c r="AG111" s="4" t="str">
        <f t="shared" si="35"/>
        <v>melee_penalty: -1</v>
      </c>
      <c r="AH111" s="4" t="str">
        <f t="shared" si="36"/>
        <v>is_finesse: 'false'</v>
      </c>
      <c r="AI111" s="4" t="str">
        <f t="shared" si="37"/>
        <v>has_reach: 'false'</v>
      </c>
      <c r="AK111" s="4" t="str">
        <f t="shared" ca="1" si="38"/>
        <v>{product_name: 'Morningstar', cost: 8, stock: 0, weight: 8, category_id: 1, additional_information: JSON.stringify({weapon_type: 'Simple', ua_weapon_group: 'Impact', damage: 'd8', damage_type: 'Bludgeoning', critical_range: 20, critical_multiplier: 2, range increment: -1, melee_penalty: -1, is_finesse: 'false', has_reach: 'false'})},</v>
      </c>
    </row>
    <row r="112" spans="1:37" outlineLevel="1" x14ac:dyDescent="0.2">
      <c r="A112" s="11" t="s">
        <v>219</v>
      </c>
      <c r="C112" s="12">
        <v>8</v>
      </c>
      <c r="D112" s="12"/>
      <c r="E112" s="51" t="s">
        <v>68</v>
      </c>
      <c r="F112" s="52" t="s">
        <v>152</v>
      </c>
      <c r="G112" s="52" t="s">
        <v>1324</v>
      </c>
      <c r="H112" s="51" t="s">
        <v>64</v>
      </c>
      <c r="I112" s="51"/>
      <c r="J112" s="51">
        <v>20</v>
      </c>
      <c r="K112" s="51">
        <v>3</v>
      </c>
      <c r="L112" s="51"/>
      <c r="M112" s="51"/>
      <c r="N112" s="51"/>
      <c r="O112" s="53" t="b">
        <v>0</v>
      </c>
      <c r="P112" s="53" t="b">
        <v>0</v>
      </c>
      <c r="Q112" s="4" t="s">
        <v>1500</v>
      </c>
      <c r="R112" s="4" t="str">
        <f t="shared" si="20"/>
        <v>product_name: 'Naga Blade'</v>
      </c>
      <c r="S112" s="4" t="str">
        <f t="shared" si="21"/>
        <v/>
      </c>
      <c r="T112" s="4" t="str">
        <f t="shared" si="22"/>
        <v>cost: -1</v>
      </c>
      <c r="U112" s="4" t="str">
        <f t="shared" ca="1" si="23"/>
        <v>stock: 2</v>
      </c>
      <c r="V112" s="4" t="str">
        <f t="shared" si="24"/>
        <v>weight: 8</v>
      </c>
      <c r="W112" s="4" t="str">
        <f t="shared" si="25"/>
        <v>category_id: 1</v>
      </c>
      <c r="X112" s="4" t="str">
        <f t="shared" si="26"/>
        <v>weapon_type: 'Exotic'</v>
      </c>
      <c r="Y112" s="4" t="str">
        <f t="shared" si="27"/>
        <v>ua_weapon_group: 'Sword'</v>
      </c>
      <c r="Z112" s="4" t="str">
        <f t="shared" si="28"/>
        <v>damage: 'd10'</v>
      </c>
      <c r="AA112" s="4" t="str">
        <f t="shared" si="29"/>
        <v>damage_type: 'Slashing'</v>
      </c>
      <c r="AB112" s="4" t="str">
        <f t="shared" si="30"/>
        <v/>
      </c>
      <c r="AC112" s="4" t="str">
        <f t="shared" si="31"/>
        <v>critical_range: 20</v>
      </c>
      <c r="AD112" s="4" t="str">
        <f t="shared" si="32"/>
        <v>critical_multiplier: 3</v>
      </c>
      <c r="AE112" s="4" t="str">
        <f t="shared" si="33"/>
        <v/>
      </c>
      <c r="AF112" s="4" t="str">
        <f t="shared" si="34"/>
        <v>range increment: -1</v>
      </c>
      <c r="AG112" s="4" t="str">
        <f t="shared" si="35"/>
        <v>melee_penalty: -1</v>
      </c>
      <c r="AH112" s="4" t="str">
        <f t="shared" si="36"/>
        <v>is_finesse: 'false'</v>
      </c>
      <c r="AI112" s="4" t="str">
        <f t="shared" si="37"/>
        <v>has_reach: 'false'</v>
      </c>
      <c r="AK112" s="4" t="str">
        <f t="shared" ca="1" si="38"/>
        <v>{product_name: 'Naga Blade', cost: -1, stock: 2, weight: 8, category_id: 1, additional_information: JSON.stringify({weapon_type: 'Exotic', ua_weapon_group: 'Sword', damage: 'd10', damage_type: 'Slashing', critical_range: 20, critical_multiplier: 3, range increment: -1, melee_penalty: -1, is_finesse: 'false', has_reach: 'false'})},</v>
      </c>
    </row>
    <row r="113" spans="1:37" outlineLevel="1" x14ac:dyDescent="0.2">
      <c r="A113" s="11" t="s">
        <v>220</v>
      </c>
      <c r="C113" s="12">
        <v>10</v>
      </c>
      <c r="D113" s="12">
        <v>8</v>
      </c>
      <c r="E113" s="51" t="s">
        <v>57</v>
      </c>
      <c r="F113" s="52"/>
      <c r="G113" s="52" t="s">
        <v>1327</v>
      </c>
      <c r="H113" s="51" t="s">
        <v>64</v>
      </c>
      <c r="I113" s="51"/>
      <c r="J113" s="51">
        <v>20</v>
      </c>
      <c r="K113" s="51">
        <v>3</v>
      </c>
      <c r="L113" s="51"/>
      <c r="M113" s="51"/>
      <c r="N113" s="51"/>
      <c r="O113" s="53" t="b">
        <v>0</v>
      </c>
      <c r="P113" s="53" t="b">
        <v>0</v>
      </c>
      <c r="Q113" s="4" t="s">
        <v>1500</v>
      </c>
      <c r="R113" s="4" t="str">
        <f t="shared" si="20"/>
        <v>product_name: 'Nagamaki'</v>
      </c>
      <c r="S113" s="4" t="str">
        <f t="shared" si="21"/>
        <v/>
      </c>
      <c r="T113" s="4" t="str">
        <f t="shared" si="22"/>
        <v>cost: 8</v>
      </c>
      <c r="U113" s="4" t="str">
        <f t="shared" ca="1" si="23"/>
        <v>stock: 16</v>
      </c>
      <c r="V113" s="4" t="str">
        <f t="shared" si="24"/>
        <v>weight: 10</v>
      </c>
      <c r="W113" s="4" t="str">
        <f t="shared" si="25"/>
        <v>category_id: 1</v>
      </c>
      <c r="X113" s="4" t="str">
        <f t="shared" si="26"/>
        <v>weapon_type: 'Martial'</v>
      </c>
      <c r="Y113" s="4" t="str">
        <f t="shared" si="27"/>
        <v/>
      </c>
      <c r="Z113" s="4" t="str">
        <f t="shared" si="28"/>
        <v>damage: '2d4'</v>
      </c>
      <c r="AA113" s="4" t="str">
        <f t="shared" si="29"/>
        <v>damage_type: 'Slashing'</v>
      </c>
      <c r="AB113" s="4" t="str">
        <f t="shared" si="30"/>
        <v/>
      </c>
      <c r="AC113" s="4" t="str">
        <f t="shared" si="31"/>
        <v>critical_range: 20</v>
      </c>
      <c r="AD113" s="4" t="str">
        <f t="shared" si="32"/>
        <v>critical_multiplier: 3</v>
      </c>
      <c r="AE113" s="4" t="str">
        <f t="shared" si="33"/>
        <v/>
      </c>
      <c r="AF113" s="4" t="str">
        <f t="shared" si="34"/>
        <v>range increment: -1</v>
      </c>
      <c r="AG113" s="4" t="str">
        <f t="shared" si="35"/>
        <v>melee_penalty: -1</v>
      </c>
      <c r="AH113" s="4" t="str">
        <f t="shared" si="36"/>
        <v>is_finesse: 'false'</v>
      </c>
      <c r="AI113" s="4" t="str">
        <f t="shared" si="37"/>
        <v>has_reach: 'false'</v>
      </c>
      <c r="AK113" s="4" t="str">
        <f t="shared" ca="1" si="38"/>
        <v>{product_name: 'Nagamaki', cost: 8, stock: 16, weight: 10, category_id: 1, additional_information: JSON.stringify({weapon_type: 'Martial', damage: '2d4', damage_type: 'Slashing', critical_range: 20, critical_multiplier: 3, range increment: -1, melee_penalty: -1, is_finesse: 'false', has_reach: 'false'})},</v>
      </c>
    </row>
    <row r="114" spans="1:37" outlineLevel="1" x14ac:dyDescent="0.2">
      <c r="A114" s="11" t="s">
        <v>221</v>
      </c>
      <c r="C114" s="12">
        <v>3</v>
      </c>
      <c r="D114" s="12"/>
      <c r="E114" s="51" t="s">
        <v>45</v>
      </c>
      <c r="F114" s="52"/>
      <c r="G114" s="52" t="s">
        <v>1320</v>
      </c>
      <c r="H114" s="51" t="s">
        <v>47</v>
      </c>
      <c r="I114" s="51"/>
      <c r="J114" s="51">
        <v>20</v>
      </c>
      <c r="K114" s="51">
        <v>2</v>
      </c>
      <c r="L114" s="51" t="s">
        <v>41</v>
      </c>
      <c r="M114" s="51">
        <v>20</v>
      </c>
      <c r="N114" s="51"/>
      <c r="O114" s="53" t="b">
        <v>0</v>
      </c>
      <c r="P114" s="53" t="b">
        <v>0</v>
      </c>
      <c r="Q114" s="4" t="s">
        <v>1500</v>
      </c>
      <c r="R114" s="4" t="str">
        <f t="shared" si="20"/>
        <v>product_name: 'Nage-yari'</v>
      </c>
      <c r="S114" s="4" t="str">
        <f t="shared" si="21"/>
        <v/>
      </c>
      <c r="T114" s="4" t="str">
        <f t="shared" si="22"/>
        <v>cost: -1</v>
      </c>
      <c r="U114" s="4" t="str">
        <f t="shared" ca="1" si="23"/>
        <v>stock: 1</v>
      </c>
      <c r="V114" s="4" t="str">
        <f t="shared" si="24"/>
        <v>weight: 3</v>
      </c>
      <c r="W114" s="4" t="str">
        <f t="shared" si="25"/>
        <v>category_id: 1</v>
      </c>
      <c r="X114" s="4" t="str">
        <f t="shared" si="26"/>
        <v>weapon_type: 'Simple'</v>
      </c>
      <c r="Y114" s="4" t="str">
        <f t="shared" si="27"/>
        <v/>
      </c>
      <c r="Z114" s="4" t="str">
        <f t="shared" si="28"/>
        <v>damage: 'd6'</v>
      </c>
      <c r="AA114" s="4" t="str">
        <f t="shared" si="29"/>
        <v>damage_type: 'Piercing'</v>
      </c>
      <c r="AB114" s="4" t="str">
        <f t="shared" si="30"/>
        <v/>
      </c>
      <c r="AC114" s="4" t="str">
        <f t="shared" si="31"/>
        <v>critical_range: 20</v>
      </c>
      <c r="AD114" s="4" t="str">
        <f t="shared" si="32"/>
        <v>critical_multiplier: 2</v>
      </c>
      <c r="AE114" s="4" t="str">
        <f t="shared" si="33"/>
        <v>delivery: 'thrown'</v>
      </c>
      <c r="AF114" s="4" t="str">
        <f t="shared" si="34"/>
        <v>range increment: 20</v>
      </c>
      <c r="AG114" s="4" t="str">
        <f t="shared" si="35"/>
        <v>melee_penalty: -1</v>
      </c>
      <c r="AH114" s="4" t="str">
        <f t="shared" si="36"/>
        <v>is_finesse: 'false'</v>
      </c>
      <c r="AI114" s="4" t="str">
        <f t="shared" si="37"/>
        <v>has_reach: 'false'</v>
      </c>
      <c r="AK114" s="4" t="str">
        <f t="shared" ca="1" si="38"/>
        <v>{product_name: 'Nage-yari', cost: -1, stock: 1, weight: 3, category_id: 1, additional_information: JSON.stringify({weapon_type: 'Simple', damage: 'd6', damage_type: 'Piercing', critical_range: 20, critical_multiplier: 2, delivery: 'thrown', range increment: 20, melee_penalty: -1, is_finesse: 'false', has_reach: 'false'})},</v>
      </c>
    </row>
    <row r="115" spans="1:37" outlineLevel="1" x14ac:dyDescent="0.2">
      <c r="A115" s="11" t="s">
        <v>222</v>
      </c>
      <c r="C115" s="12">
        <v>15</v>
      </c>
      <c r="D115" s="12">
        <v>10</v>
      </c>
      <c r="E115" s="51" t="s">
        <v>57</v>
      </c>
      <c r="F115" s="52" t="s">
        <v>177</v>
      </c>
      <c r="G115" s="52" t="s">
        <v>1324</v>
      </c>
      <c r="H115" s="51" t="s">
        <v>64</v>
      </c>
      <c r="I115" s="51"/>
      <c r="J115" s="51">
        <v>20</v>
      </c>
      <c r="K115" s="51">
        <v>3</v>
      </c>
      <c r="L115" s="51"/>
      <c r="M115" s="51"/>
      <c r="N115" s="51"/>
      <c r="O115" s="53" t="b">
        <v>0</v>
      </c>
      <c r="P115" s="53" t="b">
        <v>0</v>
      </c>
      <c r="Q115" s="4" t="s">
        <v>1500</v>
      </c>
      <c r="R115" s="4" t="str">
        <f t="shared" si="20"/>
        <v>product_name: 'Naginata'</v>
      </c>
      <c r="S115" s="4" t="str">
        <f t="shared" si="21"/>
        <v/>
      </c>
      <c r="T115" s="4" t="str">
        <f t="shared" si="22"/>
        <v>cost: 10</v>
      </c>
      <c r="U115" s="4" t="str">
        <f t="shared" ca="1" si="23"/>
        <v>stock: 11</v>
      </c>
      <c r="V115" s="4" t="str">
        <f t="shared" si="24"/>
        <v>weight: 15</v>
      </c>
      <c r="W115" s="4" t="str">
        <f t="shared" si="25"/>
        <v>category_id: 1</v>
      </c>
      <c r="X115" s="4" t="str">
        <f t="shared" si="26"/>
        <v>weapon_type: 'Martial'</v>
      </c>
      <c r="Y115" s="4" t="str">
        <f t="shared" si="27"/>
        <v>ua_weapon_group: 'Polearm'</v>
      </c>
      <c r="Z115" s="4" t="str">
        <f t="shared" si="28"/>
        <v>damage: 'd10'</v>
      </c>
      <c r="AA115" s="4" t="str">
        <f t="shared" si="29"/>
        <v>damage_type: 'Slashing'</v>
      </c>
      <c r="AB115" s="4" t="str">
        <f t="shared" si="30"/>
        <v/>
      </c>
      <c r="AC115" s="4" t="str">
        <f t="shared" si="31"/>
        <v>critical_range: 20</v>
      </c>
      <c r="AD115" s="4" t="str">
        <f t="shared" si="32"/>
        <v>critical_multiplier: 3</v>
      </c>
      <c r="AE115" s="4" t="str">
        <f t="shared" si="33"/>
        <v/>
      </c>
      <c r="AF115" s="4" t="str">
        <f t="shared" si="34"/>
        <v>range increment: -1</v>
      </c>
      <c r="AG115" s="4" t="str">
        <f t="shared" si="35"/>
        <v>melee_penalty: -1</v>
      </c>
      <c r="AH115" s="4" t="str">
        <f t="shared" si="36"/>
        <v>is_finesse: 'false'</v>
      </c>
      <c r="AI115" s="4" t="str">
        <f t="shared" si="37"/>
        <v>has_reach: 'false'</v>
      </c>
      <c r="AK115" s="4" t="str">
        <f t="shared" ca="1" si="38"/>
        <v>{product_name: 'Naginata', cost: 10, stock: 11, weight: 15, category_id: 1, additional_information: JSON.stringify({weapon_type: 'Martial', ua_weapon_group: 'Polearm', damage: 'd10', damage_type: 'Slashing', critical_range: 20, critical_multiplier: 3, range increment: -1, melee_penalty: -1, is_finesse: 'false', has_reach: 'false'})},</v>
      </c>
    </row>
    <row r="116" spans="1:37" outlineLevel="1" x14ac:dyDescent="0.2">
      <c r="A116" s="11" t="s">
        <v>223</v>
      </c>
      <c r="C116" s="12">
        <v>2</v>
      </c>
      <c r="D116" s="12">
        <v>2</v>
      </c>
      <c r="E116" s="51" t="s">
        <v>68</v>
      </c>
      <c r="F116" s="52"/>
      <c r="G116" s="52" t="s">
        <v>1321</v>
      </c>
      <c r="H116" s="51" t="s">
        <v>47</v>
      </c>
      <c r="I116" s="51"/>
      <c r="J116" s="51">
        <v>20</v>
      </c>
      <c r="K116" s="51">
        <v>2</v>
      </c>
      <c r="L116" s="51"/>
      <c r="M116" s="51"/>
      <c r="N116" s="51"/>
      <c r="O116" s="53" t="b">
        <v>0</v>
      </c>
      <c r="P116" s="53" t="b">
        <v>0</v>
      </c>
      <c r="Q116" s="4" t="s">
        <v>1500</v>
      </c>
      <c r="R116" s="4" t="str">
        <f t="shared" si="20"/>
        <v>product_name: 'Nekode'</v>
      </c>
      <c r="S116" s="4" t="str">
        <f t="shared" si="21"/>
        <v/>
      </c>
      <c r="T116" s="4" t="str">
        <f t="shared" si="22"/>
        <v>cost: 2</v>
      </c>
      <c r="U116" s="4" t="str">
        <f t="shared" ca="1" si="23"/>
        <v>stock: 12</v>
      </c>
      <c r="V116" s="4" t="str">
        <f t="shared" si="24"/>
        <v>weight: 2</v>
      </c>
      <c r="W116" s="4" t="str">
        <f t="shared" si="25"/>
        <v>category_id: 1</v>
      </c>
      <c r="X116" s="4" t="str">
        <f t="shared" si="26"/>
        <v>weapon_type: 'Exotic'</v>
      </c>
      <c r="Y116" s="4" t="str">
        <f t="shared" si="27"/>
        <v/>
      </c>
      <c r="Z116" s="4" t="str">
        <f t="shared" si="28"/>
        <v>damage: 'd4'</v>
      </c>
      <c r="AA116" s="4" t="str">
        <f t="shared" si="29"/>
        <v>damage_type: 'Piercing'</v>
      </c>
      <c r="AB116" s="4" t="str">
        <f t="shared" si="30"/>
        <v/>
      </c>
      <c r="AC116" s="4" t="str">
        <f t="shared" si="31"/>
        <v>critical_range: 20</v>
      </c>
      <c r="AD116" s="4" t="str">
        <f t="shared" si="32"/>
        <v>critical_multiplier: 2</v>
      </c>
      <c r="AE116" s="4" t="str">
        <f t="shared" si="33"/>
        <v/>
      </c>
      <c r="AF116" s="4" t="str">
        <f t="shared" si="34"/>
        <v>range increment: -1</v>
      </c>
      <c r="AG116" s="4" t="str">
        <f t="shared" si="35"/>
        <v>melee_penalty: -1</v>
      </c>
      <c r="AH116" s="4" t="str">
        <f t="shared" si="36"/>
        <v>is_finesse: 'false'</v>
      </c>
      <c r="AI116" s="4" t="str">
        <f t="shared" si="37"/>
        <v>has_reach: 'false'</v>
      </c>
      <c r="AK116" s="4" t="str">
        <f t="shared" ca="1" si="38"/>
        <v>{product_name: 'Nekode', cost: 2, stock: 12, weight: 2, category_id: 1, additional_information: JSON.stringify({weapon_type: 'Exotic', damage: 'd4', damage_type: 'Piercing', critical_range: 20, critical_multiplier: 2, range increment: -1, melee_penalty: -1, is_finesse: 'false', has_reach: 'false'})},</v>
      </c>
    </row>
    <row r="117" spans="1:37" ht="220" outlineLevel="1" x14ac:dyDescent="0.2">
      <c r="A117" s="11" t="s">
        <v>224</v>
      </c>
      <c r="B117" s="35" t="s">
        <v>225</v>
      </c>
      <c r="C117" s="12">
        <v>10</v>
      </c>
      <c r="D117" s="12">
        <v>20</v>
      </c>
      <c r="E117" s="51" t="s">
        <v>68</v>
      </c>
      <c r="F117" s="52" t="s">
        <v>90</v>
      </c>
      <c r="G117" s="52" t="s">
        <v>1322</v>
      </c>
      <c r="H117" s="51" t="s">
        <v>64</v>
      </c>
      <c r="I117" s="51" t="s">
        <v>9</v>
      </c>
      <c r="J117" s="51" t="s">
        <v>9</v>
      </c>
      <c r="K117" s="51" t="s">
        <v>9</v>
      </c>
      <c r="L117" s="51" t="s">
        <v>41</v>
      </c>
      <c r="M117" s="51">
        <v>10</v>
      </c>
      <c r="N117" s="51"/>
      <c r="O117" s="53" t="b">
        <v>0</v>
      </c>
      <c r="P117" s="53" t="b">
        <v>0</v>
      </c>
      <c r="R117" s="4" t="str">
        <f t="shared" si="20"/>
        <v>product_name: 'Net'</v>
      </c>
      <c r="S117" s="4" t="str">
        <f t="shared" si="21"/>
        <v>description: 'A net is used to entangle enemies. When you throw a net, you make a ranged touch attack against your target. A net’s maximum range is 10 feet. If you hit, the target is entangled. An entangled creature takes a –2 penalty on attack rolls and a –4 penalty on Dexterity, can move at only half speed, and cannot charge or run. If you control the trailing rope by succeeding on an opposed Strength check while holding it, the entangled creature can move only within the limits that the rope allows. If the entangled creature attempts to cast a spell, it must make a DC 15 Concentration check or be unable to cast the spell.\nAn entangled creature can escape with a DC 20 Escape Artist check (a full-round action). The net has 5 hit points and can be burst with a DC 25 Strength check (also a full-round action).\nA net is useful only against creatures within one size category of you.\nA net must be folded to be thrown effectively. The first time you throw your net in a fight, you make a normal ranged touch attack roll. After the net is unfolded, you take a –4 penalty on attack rolls with it. It takes 2 rounds for a proficient user to fold a net and twice that long for a nonproficient one to do so.'</v>
      </c>
      <c r="T117" s="4" t="str">
        <f t="shared" si="22"/>
        <v>cost: 20</v>
      </c>
      <c r="U117" s="4" t="str">
        <f t="shared" ca="1" si="23"/>
        <v>stock: 14</v>
      </c>
      <c r="V117" s="4" t="str">
        <f t="shared" si="24"/>
        <v>weight: 10</v>
      </c>
      <c r="W117" s="4" t="str">
        <f t="shared" si="25"/>
        <v>category_id: 1</v>
      </c>
      <c r="X117" s="4" t="str">
        <f t="shared" si="26"/>
        <v>weapon_type: 'Exotic'</v>
      </c>
      <c r="Y117" s="4" t="str">
        <f t="shared" si="27"/>
        <v>ua_weapon_group: 'Other'</v>
      </c>
      <c r="Z117" s="4" t="str">
        <f t="shared" si="28"/>
        <v>damage: 'd'</v>
      </c>
      <c r="AA117" s="4" t="str">
        <f t="shared" si="29"/>
        <v>damage_type: 'Slashing'</v>
      </c>
      <c r="AB117" s="4" t="str">
        <f t="shared" si="30"/>
        <v>special_damage: 'Special'</v>
      </c>
      <c r="AC117" s="4" t="str">
        <f t="shared" si="31"/>
        <v>critical_range: -1</v>
      </c>
      <c r="AD117" s="4" t="str">
        <f t="shared" si="32"/>
        <v>critical_multiplier: -1</v>
      </c>
      <c r="AE117" s="4" t="str">
        <f t="shared" si="33"/>
        <v>delivery: 'thrown'</v>
      </c>
      <c r="AF117" s="4" t="str">
        <f t="shared" si="34"/>
        <v>range increment: 10</v>
      </c>
      <c r="AG117" s="4" t="str">
        <f t="shared" si="35"/>
        <v>melee_penalty: -1</v>
      </c>
      <c r="AH117" s="4" t="str">
        <f t="shared" si="36"/>
        <v>is_finesse: 'false'</v>
      </c>
      <c r="AI117" s="4" t="str">
        <f t="shared" si="37"/>
        <v>has_reach: 'false'</v>
      </c>
      <c r="AK117" s="4" t="str">
        <f t="shared" ca="1" si="38"/>
        <v>{product_name: 'Net', description: 'A net is used to entangle enemies. When you throw a net, you make a ranged touch attack against your target. A net’s maximum range is 10 feet. If you hit, the target is entangled. An entangled creature takes a –2 penalty on attack rolls and a –4 penalty on Dexterity, can move at only half speed, and cannot charge or run. If you control the trailing rope by succeeding on an opposed Strength check while holding it, the entangled creature can move only within the limits that the rope allows. If the entangled creature attempts to cast a spell, it must make a DC 15 Concentration check or be unable to cast the spell.\nAn entangled creature can escape with a DC 20 Escape Artist check (a full-round action). The net has 5 hit points and can be burst with a DC 25 Strength check (also a full-round action).\nA net is useful only against creatures within one size category of you.\nA net must be folded to be thrown effectively. The first time you throw your net in a fight, you make a normal ranged touch attack roll. After the net is unfolded, you take a –4 penalty on attack rolls with it. It takes 2 rounds for a proficient user to fold a net and twice that long for a nonproficient one to do so.', cost: 20, stock: 14, weight: 10, category_id: 1, additional_information: JSON.stringify({weapon_type: 'Exotic', ua_weapon_group: 'Other', damage: 'd', damage_type: 'Slashing', special_damage: 'Special', critical_range: -1, critical_multiplier: -1, delivery: 'thrown', range increment: 10, melee_penalty: -1, is_finesse: 'false', has_reach: 'false'})},</v>
      </c>
    </row>
    <row r="118" spans="1:37" outlineLevel="1" x14ac:dyDescent="0.2">
      <c r="A118" s="11" t="s">
        <v>226</v>
      </c>
      <c r="C118" s="12">
        <v>3</v>
      </c>
      <c r="D118" s="12">
        <v>10</v>
      </c>
      <c r="E118" s="51" t="s">
        <v>68</v>
      </c>
      <c r="F118" s="52" t="s">
        <v>152</v>
      </c>
      <c r="G118" s="52" t="s">
        <v>1320</v>
      </c>
      <c r="H118" s="51" t="s">
        <v>64</v>
      </c>
      <c r="I118" s="51"/>
      <c r="J118" s="51">
        <v>19</v>
      </c>
      <c r="K118" s="51">
        <v>2</v>
      </c>
      <c r="L118" s="51"/>
      <c r="M118" s="51"/>
      <c r="N118" s="51"/>
      <c r="O118" s="53" t="b">
        <v>0</v>
      </c>
      <c r="P118" s="53" t="b">
        <v>0</v>
      </c>
      <c r="R118" s="4" t="str">
        <f t="shared" si="20"/>
        <v>product_name: 'Ninja-to'</v>
      </c>
      <c r="S118" s="4" t="str">
        <f t="shared" si="21"/>
        <v/>
      </c>
      <c r="T118" s="4" t="str">
        <f t="shared" si="22"/>
        <v>cost: 10</v>
      </c>
      <c r="U118" s="4" t="str">
        <f t="shared" ca="1" si="23"/>
        <v>stock: 17</v>
      </c>
      <c r="V118" s="4" t="str">
        <f t="shared" si="24"/>
        <v>weight: 3</v>
      </c>
      <c r="W118" s="4" t="str">
        <f t="shared" si="25"/>
        <v>category_id: 1</v>
      </c>
      <c r="X118" s="4" t="str">
        <f t="shared" si="26"/>
        <v>weapon_type: 'Exotic'</v>
      </c>
      <c r="Y118" s="4" t="str">
        <f t="shared" si="27"/>
        <v>ua_weapon_group: 'Sword'</v>
      </c>
      <c r="Z118" s="4" t="str">
        <f t="shared" si="28"/>
        <v>damage: 'd6'</v>
      </c>
      <c r="AA118" s="4" t="str">
        <f t="shared" si="29"/>
        <v>damage_type: 'Slashing'</v>
      </c>
      <c r="AB118" s="4" t="str">
        <f t="shared" si="30"/>
        <v/>
      </c>
      <c r="AC118" s="4" t="str">
        <f t="shared" si="31"/>
        <v>critical_range: 19</v>
      </c>
      <c r="AD118" s="4" t="str">
        <f t="shared" si="32"/>
        <v>critical_multiplier: 2</v>
      </c>
      <c r="AE118" s="4" t="str">
        <f t="shared" si="33"/>
        <v/>
      </c>
      <c r="AF118" s="4" t="str">
        <f t="shared" si="34"/>
        <v>range increment: -1</v>
      </c>
      <c r="AG118" s="4" t="str">
        <f t="shared" si="35"/>
        <v>melee_penalty: -1</v>
      </c>
      <c r="AH118" s="4" t="str">
        <f t="shared" si="36"/>
        <v>is_finesse: 'false'</v>
      </c>
      <c r="AI118" s="4" t="str">
        <f t="shared" si="37"/>
        <v>has_reach: 'false'</v>
      </c>
      <c r="AK118" s="4" t="str">
        <f t="shared" ca="1" si="38"/>
        <v>{product_name: 'Ninja-to', cost: 10, stock: 17, weight: 3, category_id: 1, additional_information: JSON.stringify({weapon_type: 'Exotic', ua_weapon_group: 'Sword', damage: 'd6', damage_type: 'Slashing', critical_range: 19, critical_multiplier: 2, range increment: -1, melee_penalty: -1, is_finesse: 'false', has_reach: 'false'})},</v>
      </c>
    </row>
    <row r="119" spans="1:37" outlineLevel="1" x14ac:dyDescent="0.2">
      <c r="A119" s="11" t="s">
        <v>227</v>
      </c>
      <c r="C119" s="12">
        <v>12</v>
      </c>
      <c r="D119" s="12"/>
      <c r="E119" s="51" t="s">
        <v>57</v>
      </c>
      <c r="F119" s="52" t="s">
        <v>152</v>
      </c>
      <c r="G119" s="52" t="s">
        <v>1329</v>
      </c>
      <c r="H119" s="51" t="s">
        <v>64</v>
      </c>
      <c r="I119" s="51"/>
      <c r="J119" s="51">
        <v>19</v>
      </c>
      <c r="K119" s="51">
        <v>2</v>
      </c>
      <c r="L119" s="51"/>
      <c r="M119" s="51"/>
      <c r="N119" s="51"/>
      <c r="O119" s="53" t="b">
        <v>0</v>
      </c>
      <c r="P119" s="53" t="b">
        <v>0</v>
      </c>
      <c r="R119" s="4" t="str">
        <f t="shared" si="20"/>
        <v>product_name: 'No-dachi'</v>
      </c>
      <c r="S119" s="4" t="str">
        <f t="shared" si="21"/>
        <v/>
      </c>
      <c r="T119" s="4" t="str">
        <f t="shared" si="22"/>
        <v>cost: -1</v>
      </c>
      <c r="U119" s="4" t="str">
        <f t="shared" ca="1" si="23"/>
        <v>stock: 5</v>
      </c>
      <c r="V119" s="4" t="str">
        <f t="shared" si="24"/>
        <v>weight: 12</v>
      </c>
      <c r="W119" s="4" t="str">
        <f t="shared" si="25"/>
        <v>category_id: 1</v>
      </c>
      <c r="X119" s="4" t="str">
        <f t="shared" si="26"/>
        <v>weapon_type: 'Martial'</v>
      </c>
      <c r="Y119" s="4" t="str">
        <f t="shared" si="27"/>
        <v>ua_weapon_group: 'Sword'</v>
      </c>
      <c r="Z119" s="4" t="str">
        <f t="shared" si="28"/>
        <v>damage: '2d6'</v>
      </c>
      <c r="AA119" s="4" t="str">
        <f t="shared" si="29"/>
        <v>damage_type: 'Slashing'</v>
      </c>
      <c r="AB119" s="4" t="str">
        <f t="shared" si="30"/>
        <v/>
      </c>
      <c r="AC119" s="4" t="str">
        <f t="shared" si="31"/>
        <v>critical_range: 19</v>
      </c>
      <c r="AD119" s="4" t="str">
        <f t="shared" si="32"/>
        <v>critical_multiplier: 2</v>
      </c>
      <c r="AE119" s="4" t="str">
        <f t="shared" si="33"/>
        <v/>
      </c>
      <c r="AF119" s="4" t="str">
        <f t="shared" si="34"/>
        <v>range increment: -1</v>
      </c>
      <c r="AG119" s="4" t="str">
        <f t="shared" si="35"/>
        <v>melee_penalty: -1</v>
      </c>
      <c r="AH119" s="4" t="str">
        <f t="shared" si="36"/>
        <v>is_finesse: 'false'</v>
      </c>
      <c r="AI119" s="4" t="str">
        <f t="shared" si="37"/>
        <v>has_reach: 'false'</v>
      </c>
      <c r="AK119" s="4" t="str">
        <f t="shared" ca="1" si="38"/>
        <v>{product_name: 'No-dachi', cost: -1, stock: 5, weight: 12, category_id: 1, additional_information: JSON.stringify({weapon_type: 'Martial', ua_weapon_group: 'Sword', damage: '2d6', damage_type: 'Slashing', critical_range: 19, critical_multiplier: 2, range increment: -1, melee_penalty: -1, is_finesse: 'false', has_reach: 'false'})},</v>
      </c>
    </row>
    <row r="120" spans="1:37" ht="50" outlineLevel="1" x14ac:dyDescent="0.2">
      <c r="A120" s="11" t="s">
        <v>228</v>
      </c>
      <c r="B120" s="35" t="s">
        <v>229</v>
      </c>
      <c r="C120" s="12">
        <v>2</v>
      </c>
      <c r="D120" s="12">
        <v>2</v>
      </c>
      <c r="E120" s="51" t="s">
        <v>68</v>
      </c>
      <c r="F120" s="52"/>
      <c r="G120" s="52" t="s">
        <v>1320</v>
      </c>
      <c r="H120" s="51" t="s">
        <v>95</v>
      </c>
      <c r="I120" s="51"/>
      <c r="J120" s="51">
        <v>20</v>
      </c>
      <c r="K120" s="51">
        <v>2</v>
      </c>
      <c r="L120" s="51"/>
      <c r="M120" s="51"/>
      <c r="N120" s="51"/>
      <c r="O120" s="53" t="b">
        <v>0</v>
      </c>
      <c r="P120" s="53" t="b">
        <v>0</v>
      </c>
      <c r="R120" s="4" t="str">
        <f t="shared" si="20"/>
        <v>product_name: 'Nunchaku'</v>
      </c>
      <c r="S120" s="4" t="str">
        <f t="shared" si="21"/>
        <v>description: 'The nunchaku is a special monk weapon. This designation gives a monk wielding a nunchaku special options. With a nunchaku, you get a +2 bonus on opposed attack rolls made to disarm an enemy (including the roll to avoid being disarmed if such an attempt fails).'</v>
      </c>
      <c r="T120" s="4" t="str">
        <f t="shared" si="22"/>
        <v>cost: 2</v>
      </c>
      <c r="U120" s="4" t="str">
        <f t="shared" ca="1" si="23"/>
        <v>stock: 9</v>
      </c>
      <c r="V120" s="4" t="str">
        <f t="shared" si="24"/>
        <v>weight: 2</v>
      </c>
      <c r="W120" s="4" t="str">
        <f t="shared" si="25"/>
        <v>category_id: 1</v>
      </c>
      <c r="X120" s="4" t="str">
        <f t="shared" si="26"/>
        <v>weapon_type: 'Exotic'</v>
      </c>
      <c r="Y120" s="4" t="str">
        <f t="shared" si="27"/>
        <v/>
      </c>
      <c r="Z120" s="4" t="str">
        <f t="shared" si="28"/>
        <v>damage: 'd6'</v>
      </c>
      <c r="AA120" s="4" t="str">
        <f t="shared" si="29"/>
        <v>damage_type: 'Bludgeoning'</v>
      </c>
      <c r="AB120" s="4" t="str">
        <f t="shared" si="30"/>
        <v/>
      </c>
      <c r="AC120" s="4" t="str">
        <f t="shared" si="31"/>
        <v>critical_range: 20</v>
      </c>
      <c r="AD120" s="4" t="str">
        <f t="shared" si="32"/>
        <v>critical_multiplier: 2</v>
      </c>
      <c r="AE120" s="4" t="str">
        <f t="shared" si="33"/>
        <v/>
      </c>
      <c r="AF120" s="4" t="str">
        <f t="shared" si="34"/>
        <v>range increment: -1</v>
      </c>
      <c r="AG120" s="4" t="str">
        <f t="shared" si="35"/>
        <v>melee_penalty: -1</v>
      </c>
      <c r="AH120" s="4" t="str">
        <f t="shared" si="36"/>
        <v>is_finesse: 'false'</v>
      </c>
      <c r="AI120" s="4" t="str">
        <f t="shared" si="37"/>
        <v>has_reach: 'false'</v>
      </c>
      <c r="AK120" s="4" t="str">
        <f t="shared" ca="1" si="38"/>
        <v>{product_name: 'Nunchaku', description: 'The nunchaku is a special monk weapon. This designation gives a monk wielding a nunchaku special options. With a nunchaku, you get a +2 bonus on opposed attack rolls made to disarm an enemy (including the roll to avoid being disarmed if such an attempt fails).', cost: 2, stock: 9, weight: 2, category_id: 1, additional_information: JSON.stringify({weapon_type: 'Exotic', damage: 'd6', damage_type: 'Bludgeoning', critical_range: 20, critical_multiplier: 2, range increment: -1, melee_penalty: -1, is_finesse: 'false', has_reach: 'false'})},</v>
      </c>
    </row>
    <row r="121" spans="1:37" outlineLevel="1" x14ac:dyDescent="0.2">
      <c r="A121" s="11" t="s">
        <v>230</v>
      </c>
      <c r="C121" s="12">
        <v>10</v>
      </c>
      <c r="D121" s="12"/>
      <c r="E121" s="51" t="s">
        <v>57</v>
      </c>
      <c r="F121" s="52"/>
      <c r="G121" s="52" t="s">
        <v>1324</v>
      </c>
      <c r="H121" s="51" t="s">
        <v>64</v>
      </c>
      <c r="I121" s="51"/>
      <c r="J121" s="51">
        <v>20</v>
      </c>
      <c r="K121" s="51">
        <v>3</v>
      </c>
      <c r="L121" s="51"/>
      <c r="M121" s="51"/>
      <c r="N121" s="51"/>
      <c r="O121" s="53" t="b">
        <v>0</v>
      </c>
      <c r="P121" s="53" t="b">
        <v>0</v>
      </c>
      <c r="R121" s="4" t="str">
        <f t="shared" si="20"/>
        <v>product_name: 'Ono'</v>
      </c>
      <c r="S121" s="4" t="str">
        <f t="shared" si="21"/>
        <v/>
      </c>
      <c r="T121" s="4" t="str">
        <f t="shared" si="22"/>
        <v>cost: -1</v>
      </c>
      <c r="U121" s="4" t="str">
        <f t="shared" ca="1" si="23"/>
        <v>stock: 12</v>
      </c>
      <c r="V121" s="4" t="str">
        <f t="shared" si="24"/>
        <v>weight: 10</v>
      </c>
      <c r="W121" s="4" t="str">
        <f t="shared" si="25"/>
        <v>category_id: 1</v>
      </c>
      <c r="X121" s="4" t="str">
        <f t="shared" si="26"/>
        <v>weapon_type: 'Martial'</v>
      </c>
      <c r="Y121" s="4" t="str">
        <f t="shared" si="27"/>
        <v/>
      </c>
      <c r="Z121" s="4" t="str">
        <f t="shared" si="28"/>
        <v>damage: 'd10'</v>
      </c>
      <c r="AA121" s="4" t="str">
        <f t="shared" si="29"/>
        <v>damage_type: 'Slashing'</v>
      </c>
      <c r="AB121" s="4" t="str">
        <f t="shared" si="30"/>
        <v/>
      </c>
      <c r="AC121" s="4" t="str">
        <f t="shared" si="31"/>
        <v>critical_range: 20</v>
      </c>
      <c r="AD121" s="4" t="str">
        <f t="shared" si="32"/>
        <v>critical_multiplier: 3</v>
      </c>
      <c r="AE121" s="4" t="str">
        <f t="shared" si="33"/>
        <v/>
      </c>
      <c r="AF121" s="4" t="str">
        <f t="shared" si="34"/>
        <v>range increment: -1</v>
      </c>
      <c r="AG121" s="4" t="str">
        <f t="shared" si="35"/>
        <v>melee_penalty: -1</v>
      </c>
      <c r="AH121" s="4" t="str">
        <f t="shared" si="36"/>
        <v>is_finesse: 'false'</v>
      </c>
      <c r="AI121" s="4" t="str">
        <f t="shared" si="37"/>
        <v>has_reach: 'false'</v>
      </c>
      <c r="AK121" s="4" t="str">
        <f t="shared" ca="1" si="38"/>
        <v>{product_name: 'Ono', cost: -1, stock: 12, weight: 10, category_id: 1, additional_information: JSON.stringify({weapon_type: 'Martial', damage: 'd10', damage_type: 'Slashing', critical_range: 20, critical_multiplier: 3, range increment: -1, melee_penalty: -1, is_finesse: 'false', has_reach: 'false'})},</v>
      </c>
    </row>
    <row r="122" spans="1:37" outlineLevel="1" x14ac:dyDescent="0.2">
      <c r="A122" s="11" t="s">
        <v>231</v>
      </c>
      <c r="C122" s="12">
        <v>6</v>
      </c>
      <c r="D122" s="12">
        <v>8</v>
      </c>
      <c r="E122" s="51" t="s">
        <v>57</v>
      </c>
      <c r="F122" s="52" t="s">
        <v>137</v>
      </c>
      <c r="G122" s="52" t="s">
        <v>1320</v>
      </c>
      <c r="H122" s="51" t="s">
        <v>47</v>
      </c>
      <c r="I122" s="51"/>
      <c r="J122" s="51">
        <v>20</v>
      </c>
      <c r="K122" s="51">
        <v>4</v>
      </c>
      <c r="L122" s="51"/>
      <c r="M122" s="51"/>
      <c r="N122" s="51"/>
      <c r="O122" s="53" t="b">
        <v>0</v>
      </c>
      <c r="P122" s="53" t="b">
        <v>0</v>
      </c>
      <c r="R122" s="4" t="str">
        <f t="shared" si="20"/>
        <v>product_name: 'Pick, Heavy'</v>
      </c>
      <c r="S122" s="4" t="str">
        <f t="shared" si="21"/>
        <v/>
      </c>
      <c r="T122" s="4" t="str">
        <f t="shared" si="22"/>
        <v>cost: 8</v>
      </c>
      <c r="U122" s="4" t="str">
        <f t="shared" ca="1" si="23"/>
        <v>stock: 13</v>
      </c>
      <c r="V122" s="4" t="str">
        <f t="shared" si="24"/>
        <v>weight: 6</v>
      </c>
      <c r="W122" s="4" t="str">
        <f t="shared" si="25"/>
        <v>category_id: 1</v>
      </c>
      <c r="X122" s="4" t="str">
        <f t="shared" si="26"/>
        <v>weapon_type: 'Martial'</v>
      </c>
      <c r="Y122" s="4" t="str">
        <f t="shared" si="27"/>
        <v>ua_weapon_group: 'Impact'</v>
      </c>
      <c r="Z122" s="4" t="str">
        <f t="shared" si="28"/>
        <v>damage: 'd6'</v>
      </c>
      <c r="AA122" s="4" t="str">
        <f t="shared" si="29"/>
        <v>damage_type: 'Piercing'</v>
      </c>
      <c r="AB122" s="4" t="str">
        <f t="shared" si="30"/>
        <v/>
      </c>
      <c r="AC122" s="4" t="str">
        <f t="shared" si="31"/>
        <v>critical_range: 20</v>
      </c>
      <c r="AD122" s="4" t="str">
        <f t="shared" si="32"/>
        <v>critical_multiplier: 4</v>
      </c>
      <c r="AE122" s="4" t="str">
        <f t="shared" si="33"/>
        <v/>
      </c>
      <c r="AF122" s="4" t="str">
        <f t="shared" si="34"/>
        <v>range increment: -1</v>
      </c>
      <c r="AG122" s="4" t="str">
        <f t="shared" si="35"/>
        <v>melee_penalty: -1</v>
      </c>
      <c r="AH122" s="4" t="str">
        <f t="shared" si="36"/>
        <v>is_finesse: 'false'</v>
      </c>
      <c r="AI122" s="4" t="str">
        <f t="shared" si="37"/>
        <v>has_reach: 'false'</v>
      </c>
      <c r="AK122" s="4" t="str">
        <f t="shared" ca="1" si="38"/>
        <v>{product_name: 'Pick, Heavy', cost: 8, stock: 13, weight: 6, category_id: 1, additional_information: JSON.stringify({weapon_type: 'Martial', ua_weapon_group: 'Impact', damage: 'd6', damage_type: 'Piercing', critical_range: 20, critical_multiplier: 4, range increment: -1, melee_penalty: -1, is_finesse: 'false', has_reach: 'false'})},</v>
      </c>
    </row>
    <row r="123" spans="1:37" outlineLevel="1" x14ac:dyDescent="0.2">
      <c r="A123" s="11" t="s">
        <v>232</v>
      </c>
      <c r="C123" s="12">
        <v>4</v>
      </c>
      <c r="D123" s="12">
        <v>4</v>
      </c>
      <c r="E123" s="51" t="s">
        <v>57</v>
      </c>
      <c r="F123" s="52" t="s">
        <v>137</v>
      </c>
      <c r="G123" s="52" t="s">
        <v>1321</v>
      </c>
      <c r="H123" s="51" t="s">
        <v>47</v>
      </c>
      <c r="I123" s="51"/>
      <c r="J123" s="51">
        <v>20</v>
      </c>
      <c r="K123" s="51">
        <v>4</v>
      </c>
      <c r="L123" s="51"/>
      <c r="M123" s="51"/>
      <c r="N123" s="51"/>
      <c r="O123" s="53" t="b">
        <v>0</v>
      </c>
      <c r="P123" s="53" t="b">
        <v>0</v>
      </c>
      <c r="R123" s="4" t="str">
        <f t="shared" si="20"/>
        <v>product_name: 'Pick, Light'</v>
      </c>
      <c r="S123" s="4" t="str">
        <f t="shared" si="21"/>
        <v/>
      </c>
      <c r="T123" s="4" t="str">
        <f t="shared" si="22"/>
        <v>cost: 4</v>
      </c>
      <c r="U123" s="4" t="str">
        <f t="shared" ca="1" si="23"/>
        <v>stock: 1</v>
      </c>
      <c r="V123" s="4" t="str">
        <f t="shared" si="24"/>
        <v>weight: 4</v>
      </c>
      <c r="W123" s="4" t="str">
        <f t="shared" si="25"/>
        <v>category_id: 1</v>
      </c>
      <c r="X123" s="4" t="str">
        <f t="shared" si="26"/>
        <v>weapon_type: 'Martial'</v>
      </c>
      <c r="Y123" s="4" t="str">
        <f t="shared" si="27"/>
        <v>ua_weapon_group: 'Impact'</v>
      </c>
      <c r="Z123" s="4" t="str">
        <f t="shared" si="28"/>
        <v>damage: 'd4'</v>
      </c>
      <c r="AA123" s="4" t="str">
        <f t="shared" si="29"/>
        <v>damage_type: 'Piercing'</v>
      </c>
      <c r="AB123" s="4" t="str">
        <f t="shared" si="30"/>
        <v/>
      </c>
      <c r="AC123" s="4" t="str">
        <f t="shared" si="31"/>
        <v>critical_range: 20</v>
      </c>
      <c r="AD123" s="4" t="str">
        <f t="shared" si="32"/>
        <v>critical_multiplier: 4</v>
      </c>
      <c r="AE123" s="4" t="str">
        <f t="shared" si="33"/>
        <v/>
      </c>
      <c r="AF123" s="4" t="str">
        <f t="shared" si="34"/>
        <v>range increment: -1</v>
      </c>
      <c r="AG123" s="4" t="str">
        <f t="shared" si="35"/>
        <v>melee_penalty: -1</v>
      </c>
      <c r="AH123" s="4" t="str">
        <f t="shared" si="36"/>
        <v>is_finesse: 'false'</v>
      </c>
      <c r="AI123" s="4" t="str">
        <f t="shared" si="37"/>
        <v>has_reach: 'false'</v>
      </c>
      <c r="AK123" s="4" t="str">
        <f t="shared" ca="1" si="38"/>
        <v>{product_name: 'Pick, Light', cost: 4, stock: 1, weight: 4, category_id: 1, additional_information: JSON.stringify({weapon_type: 'Martial', ua_weapon_group: 'Impact', damage: 'd4', damage_type: 'Piercing', critical_range: 20, critical_multiplier: 4, range increment: -1, melee_penalty: -1, is_finesse: 'false', has_reach: 'false'})},</v>
      </c>
    </row>
    <row r="124" spans="1:37" outlineLevel="1" x14ac:dyDescent="0.2">
      <c r="A124" s="11" t="s">
        <v>233</v>
      </c>
      <c r="C124" s="12">
        <v>4</v>
      </c>
      <c r="D124" s="12"/>
      <c r="E124" s="51" t="s">
        <v>68</v>
      </c>
      <c r="F124" s="52" t="s">
        <v>137</v>
      </c>
      <c r="G124" s="52" t="s">
        <v>1320</v>
      </c>
      <c r="H124" s="51" t="s">
        <v>95</v>
      </c>
      <c r="I124" s="51"/>
      <c r="J124" s="51">
        <v>20</v>
      </c>
      <c r="K124" s="51">
        <v>3</v>
      </c>
      <c r="L124" s="51"/>
      <c r="M124" s="51"/>
      <c r="N124" s="51"/>
      <c r="O124" s="53" t="b">
        <v>0</v>
      </c>
      <c r="P124" s="53" t="b">
        <v>0</v>
      </c>
      <c r="R124" s="4" t="str">
        <f t="shared" si="20"/>
        <v>product_name: 'Pipe, Machi-kanshisha'</v>
      </c>
      <c r="S124" s="4" t="str">
        <f t="shared" si="21"/>
        <v/>
      </c>
      <c r="T124" s="4" t="str">
        <f t="shared" si="22"/>
        <v>cost: -1</v>
      </c>
      <c r="U124" s="4" t="str">
        <f t="shared" ca="1" si="23"/>
        <v>stock: 7</v>
      </c>
      <c r="V124" s="4" t="str">
        <f t="shared" si="24"/>
        <v>weight: 4</v>
      </c>
      <c r="W124" s="4" t="str">
        <f t="shared" si="25"/>
        <v>category_id: 1</v>
      </c>
      <c r="X124" s="4" t="str">
        <f t="shared" si="26"/>
        <v>weapon_type: 'Exotic'</v>
      </c>
      <c r="Y124" s="4" t="str">
        <f t="shared" si="27"/>
        <v>ua_weapon_group: 'Impact'</v>
      </c>
      <c r="Z124" s="4" t="str">
        <f t="shared" si="28"/>
        <v>damage: 'd6'</v>
      </c>
      <c r="AA124" s="4" t="str">
        <f t="shared" si="29"/>
        <v>damage_type: 'Bludgeoning'</v>
      </c>
      <c r="AB124" s="4" t="str">
        <f t="shared" si="30"/>
        <v/>
      </c>
      <c r="AC124" s="4" t="str">
        <f t="shared" si="31"/>
        <v>critical_range: 20</v>
      </c>
      <c r="AD124" s="4" t="str">
        <f t="shared" si="32"/>
        <v>critical_multiplier: 3</v>
      </c>
      <c r="AE124" s="4" t="str">
        <f t="shared" si="33"/>
        <v/>
      </c>
      <c r="AF124" s="4" t="str">
        <f t="shared" si="34"/>
        <v>range increment: -1</v>
      </c>
      <c r="AG124" s="4" t="str">
        <f t="shared" si="35"/>
        <v>melee_penalty: -1</v>
      </c>
      <c r="AH124" s="4" t="str">
        <f t="shared" si="36"/>
        <v>is_finesse: 'false'</v>
      </c>
      <c r="AI124" s="4" t="str">
        <f t="shared" si="37"/>
        <v>has_reach: 'false'</v>
      </c>
      <c r="AK124" s="4" t="str">
        <f t="shared" ca="1" si="38"/>
        <v>{product_name: 'Pipe, Machi-kanshisha', cost: -1, stock: 7, weight: 4, category_id: 1, additional_information: JSON.stringify({weapon_type: 'Exotic', ua_weapon_group: 'Impact', damage: 'd6', damage_type: 'Bludgeoning', critical_range: 20, critical_multiplier: 3, range increment: -1, melee_penalty: -1, is_finesse: 'false', has_reach: 'false'})},</v>
      </c>
    </row>
    <row r="125" spans="1:37" ht="50" outlineLevel="1" x14ac:dyDescent="0.2">
      <c r="A125" s="11" t="s">
        <v>234</v>
      </c>
      <c r="B125" s="35" t="s">
        <v>235</v>
      </c>
      <c r="C125" s="12">
        <v>15</v>
      </c>
      <c r="D125" s="12">
        <v>10</v>
      </c>
      <c r="E125" s="51" t="s">
        <v>57</v>
      </c>
      <c r="F125" s="52" t="s">
        <v>177</v>
      </c>
      <c r="G125" s="52" t="s">
        <v>1327</v>
      </c>
      <c r="H125" s="51" t="s">
        <v>47</v>
      </c>
      <c r="I125" s="51"/>
      <c r="J125" s="51">
        <v>20</v>
      </c>
      <c r="K125" s="51">
        <v>3</v>
      </c>
      <c r="L125" s="51"/>
      <c r="M125" s="51"/>
      <c r="N125" s="51"/>
      <c r="O125" s="53" t="b">
        <v>0</v>
      </c>
      <c r="P125" s="53" t="b">
        <v>1</v>
      </c>
      <c r="R125" s="4" t="str">
        <f t="shared" si="20"/>
        <v>product_name: 'Ranseur'</v>
      </c>
      <c r="S125" s="4" t="str">
        <f t="shared" si="21"/>
        <v>description: 'A ranseur has reach. You can strike opponents 10 feet away with it, but you can’t use it against an adjacent foe.\nWith a ranseur, you get a +2 bonus on opposed attack rolls made to disarm an opponent (including the roll to avoid being disarmed if such an attempt fails).'</v>
      </c>
      <c r="T125" s="4" t="str">
        <f t="shared" si="22"/>
        <v>cost: 10</v>
      </c>
      <c r="U125" s="4" t="str">
        <f t="shared" ca="1" si="23"/>
        <v>stock: 1</v>
      </c>
      <c r="V125" s="4" t="str">
        <f t="shared" si="24"/>
        <v>weight: 15</v>
      </c>
      <c r="W125" s="4" t="str">
        <f t="shared" si="25"/>
        <v>category_id: 1</v>
      </c>
      <c r="X125" s="4" t="str">
        <f t="shared" si="26"/>
        <v>weapon_type: 'Martial'</v>
      </c>
      <c r="Y125" s="4" t="str">
        <f t="shared" si="27"/>
        <v>ua_weapon_group: 'Polearm'</v>
      </c>
      <c r="Z125" s="4" t="str">
        <f t="shared" si="28"/>
        <v>damage: '2d4'</v>
      </c>
      <c r="AA125" s="4" t="str">
        <f t="shared" si="29"/>
        <v>damage_type: 'Piercing'</v>
      </c>
      <c r="AB125" s="4" t="str">
        <f t="shared" si="30"/>
        <v/>
      </c>
      <c r="AC125" s="4" t="str">
        <f t="shared" si="31"/>
        <v>critical_range: 20</v>
      </c>
      <c r="AD125" s="4" t="str">
        <f t="shared" si="32"/>
        <v>critical_multiplier: 3</v>
      </c>
      <c r="AE125" s="4" t="str">
        <f t="shared" si="33"/>
        <v/>
      </c>
      <c r="AF125" s="4" t="str">
        <f t="shared" si="34"/>
        <v>range increment: -1</v>
      </c>
      <c r="AG125" s="4" t="str">
        <f t="shared" si="35"/>
        <v>melee_penalty: -1</v>
      </c>
      <c r="AH125" s="4" t="str">
        <f t="shared" si="36"/>
        <v>is_finesse: 'false'</v>
      </c>
      <c r="AI125" s="4" t="str">
        <f t="shared" si="37"/>
        <v>has_reach: 'true'</v>
      </c>
      <c r="AK125" s="4" t="str">
        <f t="shared" ca="1" si="38"/>
        <v>{product_name: 'Ranseur', description: 'A ranseur has reach. You can strike opponents 10 feet away with it, but you can’t use it against an adjacent foe.\nWith a ranseur, you get a +2 bonus on opposed attack rolls made to disarm an opponent (including the roll to avoid being disarmed if such an attempt fails).', cost: 10, stock: 1, weight: 15, category_id: 1, additional_information: JSON.stringify({weapon_type: 'Martial', ua_weapon_group: 'Polearm', damage: '2d4', damage_type: 'Piercing', critical_range: 20, critical_multiplier: 3, range increment: -1, melee_penalty: -1, is_finesse: 'false', has_reach: 'true'})},</v>
      </c>
    </row>
    <row r="126" spans="1:37" ht="50" outlineLevel="1" x14ac:dyDescent="0.2">
      <c r="A126" s="11" t="s">
        <v>236</v>
      </c>
      <c r="B126" s="35" t="s">
        <v>237</v>
      </c>
      <c r="C126" s="12">
        <v>3</v>
      </c>
      <c r="D126" s="12">
        <v>20</v>
      </c>
      <c r="E126" s="51" t="s">
        <v>57</v>
      </c>
      <c r="F126" s="52" t="s">
        <v>152</v>
      </c>
      <c r="G126" s="52" t="s">
        <v>1320</v>
      </c>
      <c r="H126" s="51" t="s">
        <v>47</v>
      </c>
      <c r="I126" s="51"/>
      <c r="J126" s="51">
        <v>18</v>
      </c>
      <c r="K126" s="51">
        <v>2</v>
      </c>
      <c r="L126" s="51"/>
      <c r="M126" s="51"/>
      <c r="N126" s="51"/>
      <c r="O126" s="53" t="b">
        <v>1</v>
      </c>
      <c r="P126" s="53" t="b">
        <v>0</v>
      </c>
      <c r="R126" s="4" t="str">
        <f t="shared" si="20"/>
        <v>product_name: 'Rapier'</v>
      </c>
      <c r="S126" s="4" t="str">
        <f t="shared" si="21"/>
        <v>description: 'You can use the Weapon Finesse feat to apply your Dexterity modifier instead of your Strength modifier to attack rolls with a rapier sized for you, even though it isn’t a light weapon for you. You can’t wield a rapier in two hands in order to apply 1-1/2 times your Strength bonus to damage.'</v>
      </c>
      <c r="T126" s="4" t="str">
        <f t="shared" si="22"/>
        <v>cost: 20</v>
      </c>
      <c r="U126" s="4" t="str">
        <f t="shared" ca="1" si="23"/>
        <v>stock: 5</v>
      </c>
      <c r="V126" s="4" t="str">
        <f t="shared" si="24"/>
        <v>weight: 3</v>
      </c>
      <c r="W126" s="4" t="str">
        <f t="shared" si="25"/>
        <v>category_id: 1</v>
      </c>
      <c r="X126" s="4" t="str">
        <f t="shared" si="26"/>
        <v>weapon_type: 'Martial'</v>
      </c>
      <c r="Y126" s="4" t="str">
        <f t="shared" si="27"/>
        <v>ua_weapon_group: 'Sword'</v>
      </c>
      <c r="Z126" s="4" t="str">
        <f t="shared" si="28"/>
        <v>damage: 'd6'</v>
      </c>
      <c r="AA126" s="4" t="str">
        <f t="shared" si="29"/>
        <v>damage_type: 'Piercing'</v>
      </c>
      <c r="AB126" s="4" t="str">
        <f t="shared" si="30"/>
        <v/>
      </c>
      <c r="AC126" s="4" t="str">
        <f t="shared" si="31"/>
        <v>critical_range: 18</v>
      </c>
      <c r="AD126" s="4" t="str">
        <f t="shared" si="32"/>
        <v>critical_multiplier: 2</v>
      </c>
      <c r="AE126" s="4" t="str">
        <f t="shared" si="33"/>
        <v/>
      </c>
      <c r="AF126" s="4" t="str">
        <f t="shared" si="34"/>
        <v>range increment: -1</v>
      </c>
      <c r="AG126" s="4" t="str">
        <f t="shared" si="35"/>
        <v>melee_penalty: -1</v>
      </c>
      <c r="AH126" s="4" t="str">
        <f t="shared" si="36"/>
        <v>is_finesse: 'true'</v>
      </c>
      <c r="AI126" s="4" t="str">
        <f t="shared" si="37"/>
        <v>has_reach: 'false'</v>
      </c>
      <c r="AK126" s="4" t="str">
        <f t="shared" ca="1" si="38"/>
        <v>{product_name: 'Rapier', description: 'You can use the Weapon Finesse feat to apply your Dexterity modifier instead of your Strength modifier to attack rolls with a rapier sized for you, even though it isn’t a light weapon for you. You can’t wield a rapier in two hands in order to apply 1-1/2 times your Strength bonus to damage.', cost: 20, stock: 5, weight: 3, category_id: 1, additional_information: JSON.stringify({weapon_type: 'Martial', ua_weapon_group: 'Sword', damage: 'd6', damage_type: 'Piercing', critical_range: 18, critical_multiplier: 2, range increment: -1, melee_penalty: -1, is_finesse: 'true', has_reach: 'false'})},</v>
      </c>
    </row>
    <row r="127" spans="1:37" outlineLevel="1" x14ac:dyDescent="0.2">
      <c r="A127" s="11" t="s">
        <v>238</v>
      </c>
      <c r="C127" s="12">
        <v>0.5</v>
      </c>
      <c r="D127" s="12"/>
      <c r="E127" s="51" t="s">
        <v>45</v>
      </c>
      <c r="F127" s="52" t="s">
        <v>61</v>
      </c>
      <c r="G127" s="52" t="s">
        <v>1330</v>
      </c>
      <c r="H127" s="51" t="s">
        <v>95</v>
      </c>
      <c r="I127" s="51"/>
      <c r="J127" s="51">
        <v>20</v>
      </c>
      <c r="K127" s="51">
        <v>2</v>
      </c>
      <c r="L127" s="51" t="s">
        <v>41</v>
      </c>
      <c r="M127" s="51">
        <v>10</v>
      </c>
      <c r="N127" s="51"/>
      <c r="O127" s="53" t="b">
        <v>0</v>
      </c>
      <c r="P127" s="53" t="b">
        <v>0</v>
      </c>
      <c r="R127" s="4" t="str">
        <f t="shared" si="20"/>
        <v>product_name: 'Rock'</v>
      </c>
      <c r="S127" s="4" t="str">
        <f t="shared" si="21"/>
        <v/>
      </c>
      <c r="T127" s="4" t="str">
        <f t="shared" si="22"/>
        <v>cost: -1</v>
      </c>
      <c r="U127" s="4" t="str">
        <f t="shared" ca="1" si="23"/>
        <v>stock: 17</v>
      </c>
      <c r="V127" s="4" t="str">
        <f t="shared" si="24"/>
        <v>weight: 0.5</v>
      </c>
      <c r="W127" s="4" t="str">
        <f t="shared" si="25"/>
        <v>category_id: 1</v>
      </c>
      <c r="X127" s="4" t="str">
        <f t="shared" si="26"/>
        <v>weapon_type: 'Simple'</v>
      </c>
      <c r="Y127" s="4" t="str">
        <f t="shared" si="27"/>
        <v>ua_weapon_group: 'Improvised'</v>
      </c>
      <c r="Z127" s="4" t="str">
        <f t="shared" si="28"/>
        <v>damage: 'd2'</v>
      </c>
      <c r="AA127" s="4" t="str">
        <f t="shared" si="29"/>
        <v>damage_type: 'Bludgeoning'</v>
      </c>
      <c r="AB127" s="4" t="str">
        <f t="shared" si="30"/>
        <v/>
      </c>
      <c r="AC127" s="4" t="str">
        <f t="shared" si="31"/>
        <v>critical_range: 20</v>
      </c>
      <c r="AD127" s="4" t="str">
        <f t="shared" si="32"/>
        <v>critical_multiplier: 2</v>
      </c>
      <c r="AE127" s="4" t="str">
        <f t="shared" si="33"/>
        <v>delivery: 'thrown'</v>
      </c>
      <c r="AF127" s="4" t="str">
        <f t="shared" si="34"/>
        <v>range increment: 10</v>
      </c>
      <c r="AG127" s="4" t="str">
        <f t="shared" si="35"/>
        <v>melee_penalty: -1</v>
      </c>
      <c r="AH127" s="4" t="str">
        <f t="shared" si="36"/>
        <v>is_finesse: 'false'</v>
      </c>
      <c r="AI127" s="4" t="str">
        <f t="shared" si="37"/>
        <v>has_reach: 'false'</v>
      </c>
      <c r="AK127" s="4" t="str">
        <f t="shared" ca="1" si="38"/>
        <v>{product_name: 'Rock', cost: -1, stock: 17, weight: 0.5, category_id: 1, additional_information: JSON.stringify({weapon_type: 'Simple', ua_weapon_group: 'Improvised', damage: 'd2', damage_type: 'Bludgeoning', critical_range: 20, critical_multiplier: 2, delivery: 'thrown', range increment: 10, melee_penalty: -1, is_finesse: 'false', has_reach: 'false'})},</v>
      </c>
    </row>
    <row r="128" spans="1:37" outlineLevel="1" x14ac:dyDescent="0.2">
      <c r="A128" s="11" t="s">
        <v>239</v>
      </c>
      <c r="C128" s="12">
        <v>4</v>
      </c>
      <c r="D128" s="12">
        <v>20</v>
      </c>
      <c r="E128" s="51" t="s">
        <v>57</v>
      </c>
      <c r="F128" s="52" t="s">
        <v>152</v>
      </c>
      <c r="G128" s="52" t="s">
        <v>1323</v>
      </c>
      <c r="H128" s="51" t="s">
        <v>135</v>
      </c>
      <c r="I128" s="51"/>
      <c r="J128" s="51">
        <v>19</v>
      </c>
      <c r="K128" s="51">
        <v>2</v>
      </c>
      <c r="L128" s="51"/>
      <c r="M128" s="51"/>
      <c r="N128" s="51"/>
      <c r="O128" s="53" t="b">
        <v>0</v>
      </c>
      <c r="P128" s="53" t="b">
        <v>0</v>
      </c>
      <c r="R128" s="4" t="str">
        <f t="shared" si="20"/>
        <v>product_name: 'Saber'</v>
      </c>
      <c r="S128" s="4" t="str">
        <f t="shared" si="21"/>
        <v/>
      </c>
      <c r="T128" s="4" t="str">
        <f t="shared" si="22"/>
        <v>cost: 20</v>
      </c>
      <c r="U128" s="4" t="str">
        <f t="shared" ca="1" si="23"/>
        <v>stock: 0</v>
      </c>
      <c r="V128" s="4" t="str">
        <f t="shared" si="24"/>
        <v>weight: 4</v>
      </c>
      <c r="W128" s="4" t="str">
        <f t="shared" si="25"/>
        <v>category_id: 1</v>
      </c>
      <c r="X128" s="4" t="str">
        <f t="shared" si="26"/>
        <v>weapon_type: 'Martial'</v>
      </c>
      <c r="Y128" s="4" t="str">
        <f t="shared" si="27"/>
        <v>ua_weapon_group: 'Sword'</v>
      </c>
      <c r="Z128" s="4" t="str">
        <f t="shared" si="28"/>
        <v>damage: 'd8'</v>
      </c>
      <c r="AA128" s="4" t="str">
        <f t="shared" si="29"/>
        <v>damage_type: 'Slashing or Piercing'</v>
      </c>
      <c r="AB128" s="4" t="str">
        <f t="shared" si="30"/>
        <v/>
      </c>
      <c r="AC128" s="4" t="str">
        <f t="shared" si="31"/>
        <v>critical_range: 19</v>
      </c>
      <c r="AD128" s="4" t="str">
        <f t="shared" si="32"/>
        <v>critical_multiplier: 2</v>
      </c>
      <c r="AE128" s="4" t="str">
        <f t="shared" si="33"/>
        <v/>
      </c>
      <c r="AF128" s="4" t="str">
        <f t="shared" si="34"/>
        <v>range increment: -1</v>
      </c>
      <c r="AG128" s="4" t="str">
        <f t="shared" si="35"/>
        <v>melee_penalty: -1</v>
      </c>
      <c r="AH128" s="4" t="str">
        <f t="shared" si="36"/>
        <v>is_finesse: 'false'</v>
      </c>
      <c r="AI128" s="4" t="str">
        <f t="shared" si="37"/>
        <v>has_reach: 'false'</v>
      </c>
      <c r="AK128" s="4" t="str">
        <f t="shared" ca="1" si="38"/>
        <v>{product_name: 'Saber', cost: 20, stock: 0, weight: 4, category_id: 1, additional_information: JSON.stringify({weapon_type: 'Martial', ua_weapon_group: 'Sword', damage: 'd8', damage_type: 'Slashing or Piercing', critical_range: 19, critical_multiplier: 2, range increment: -1, melee_penalty: -1, is_finesse: 'false', has_reach: 'false'})},</v>
      </c>
    </row>
    <row r="129" spans="1:37" ht="50" outlineLevel="1" x14ac:dyDescent="0.2">
      <c r="A129" s="11" t="s">
        <v>240</v>
      </c>
      <c r="B129" s="35" t="s">
        <v>241</v>
      </c>
      <c r="C129" s="12">
        <v>2</v>
      </c>
      <c r="D129" s="12">
        <v>1</v>
      </c>
      <c r="E129" s="51" t="s">
        <v>68</v>
      </c>
      <c r="F129" s="52" t="s">
        <v>87</v>
      </c>
      <c r="G129" s="52" t="s">
        <v>1321</v>
      </c>
      <c r="H129" s="51" t="s">
        <v>95</v>
      </c>
      <c r="I129" s="51"/>
      <c r="J129" s="51">
        <v>20</v>
      </c>
      <c r="K129" s="51">
        <v>2</v>
      </c>
      <c r="L129" s="51"/>
      <c r="M129" s="51"/>
      <c r="N129" s="51"/>
      <c r="O129" s="53" t="b">
        <v>0</v>
      </c>
      <c r="P129" s="53" t="b">
        <v>0</v>
      </c>
      <c r="R129" s="4" t="str">
        <f t="shared" si="20"/>
        <v>product_name: 'Sai'</v>
      </c>
      <c r="S129" s="4" t="str">
        <f t="shared" si="21"/>
        <v>description: 'With a sai, you get a +4 bonus on opposed attack rolls made to disarm an enemy (including the roll to avoid being disarmed if such an attempt fails).\nThe sai is a special monk weapon. This designation gives a monk wielding a sai special options.'</v>
      </c>
      <c r="T129" s="4" t="str">
        <f t="shared" si="22"/>
        <v>cost: 1</v>
      </c>
      <c r="U129" s="4" t="str">
        <f t="shared" ca="1" si="23"/>
        <v>stock: 6</v>
      </c>
      <c r="V129" s="4" t="str">
        <f t="shared" si="24"/>
        <v>weight: 2</v>
      </c>
      <c r="W129" s="4" t="str">
        <f t="shared" si="25"/>
        <v>category_id: 1</v>
      </c>
      <c r="X129" s="4" t="str">
        <f t="shared" si="26"/>
        <v>weapon_type: 'Exotic'</v>
      </c>
      <c r="Y129" s="4" t="str">
        <f t="shared" si="27"/>
        <v>ua_weapon_group: 'Dagger'</v>
      </c>
      <c r="Z129" s="4" t="str">
        <f t="shared" si="28"/>
        <v>damage: 'd4'</v>
      </c>
      <c r="AA129" s="4" t="str">
        <f t="shared" si="29"/>
        <v>damage_type: 'Bludgeoning'</v>
      </c>
      <c r="AB129" s="4" t="str">
        <f t="shared" si="30"/>
        <v/>
      </c>
      <c r="AC129" s="4" t="str">
        <f t="shared" si="31"/>
        <v>critical_range: 20</v>
      </c>
      <c r="AD129" s="4" t="str">
        <f t="shared" si="32"/>
        <v>critical_multiplier: 2</v>
      </c>
      <c r="AE129" s="4" t="str">
        <f t="shared" si="33"/>
        <v/>
      </c>
      <c r="AF129" s="4" t="str">
        <f t="shared" si="34"/>
        <v>range increment: -1</v>
      </c>
      <c r="AG129" s="4" t="str">
        <f t="shared" si="35"/>
        <v>melee_penalty: -1</v>
      </c>
      <c r="AH129" s="4" t="str">
        <f t="shared" si="36"/>
        <v>is_finesse: 'false'</v>
      </c>
      <c r="AI129" s="4" t="str">
        <f t="shared" si="37"/>
        <v>has_reach: 'false'</v>
      </c>
      <c r="AK129" s="4" t="str">
        <f t="shared" ca="1" si="38"/>
        <v>{product_name: 'Sai', description: 'With a sai, you get a +4 bonus on opposed attack rolls made to disarm an enemy (including the roll to avoid being disarmed if such an attempt fails).\nThe sai is a special monk weapon. This designation gives a monk wielding a sai special options.', cost: 1, stock: 6, weight: 2, category_id: 1, additional_information: JSON.stringify({weapon_type: 'Exotic', ua_weapon_group: 'Dagger', damage: 'd4', damage_type: 'Bludgeoning', critical_range: 20, critical_multiplier: 2, range increment: -1, melee_penalty: -1, is_finesse: 'false', has_reach: 'false'})},</v>
      </c>
    </row>
    <row r="130" spans="1:37" outlineLevel="1" x14ac:dyDescent="0.2">
      <c r="A130" s="11" t="s">
        <v>242</v>
      </c>
      <c r="C130" s="12">
        <v>10</v>
      </c>
      <c r="D130" s="12">
        <v>95</v>
      </c>
      <c r="E130" s="51" t="s">
        <v>68</v>
      </c>
      <c r="F130" s="52"/>
      <c r="G130" s="52" t="s">
        <v>1323</v>
      </c>
      <c r="H130" s="51" t="s">
        <v>47</v>
      </c>
      <c r="I130" s="51"/>
      <c r="J130" s="51">
        <v>20</v>
      </c>
      <c r="K130" s="51">
        <v>3</v>
      </c>
      <c r="L130" s="51"/>
      <c r="M130" s="51"/>
      <c r="N130" s="51"/>
      <c r="O130" s="53" t="b">
        <v>0</v>
      </c>
      <c r="P130" s="53" t="b">
        <v>0</v>
      </c>
      <c r="R130" s="4" t="str">
        <f t="shared" si="20"/>
        <v>product_name: 'Sang Kauw'</v>
      </c>
      <c r="S130" s="4" t="str">
        <f t="shared" si="21"/>
        <v/>
      </c>
      <c r="T130" s="4" t="str">
        <f t="shared" si="22"/>
        <v>cost: 95</v>
      </c>
      <c r="U130" s="4" t="str">
        <f t="shared" ca="1" si="23"/>
        <v>stock: 4</v>
      </c>
      <c r="V130" s="4" t="str">
        <f t="shared" si="24"/>
        <v>weight: 10</v>
      </c>
      <c r="W130" s="4" t="str">
        <f t="shared" si="25"/>
        <v>category_id: 1</v>
      </c>
      <c r="X130" s="4" t="str">
        <f t="shared" si="26"/>
        <v>weapon_type: 'Exotic'</v>
      </c>
      <c r="Y130" s="4" t="str">
        <f t="shared" si="27"/>
        <v/>
      </c>
      <c r="Z130" s="4" t="str">
        <f t="shared" si="28"/>
        <v>damage: 'd8'</v>
      </c>
      <c r="AA130" s="4" t="str">
        <f t="shared" si="29"/>
        <v>damage_type: 'Piercing'</v>
      </c>
      <c r="AB130" s="4" t="str">
        <f t="shared" si="30"/>
        <v/>
      </c>
      <c r="AC130" s="4" t="str">
        <f t="shared" si="31"/>
        <v>critical_range: 20</v>
      </c>
      <c r="AD130" s="4" t="str">
        <f t="shared" si="32"/>
        <v>critical_multiplier: 3</v>
      </c>
      <c r="AE130" s="4" t="str">
        <f t="shared" si="33"/>
        <v/>
      </c>
      <c r="AF130" s="4" t="str">
        <f t="shared" si="34"/>
        <v>range increment: -1</v>
      </c>
      <c r="AG130" s="4" t="str">
        <f t="shared" si="35"/>
        <v>melee_penalty: -1</v>
      </c>
      <c r="AH130" s="4" t="str">
        <f t="shared" si="36"/>
        <v>is_finesse: 'false'</v>
      </c>
      <c r="AI130" s="4" t="str">
        <f t="shared" si="37"/>
        <v>has_reach: 'false'</v>
      </c>
      <c r="AK130" s="4" t="str">
        <f t="shared" ca="1" si="38"/>
        <v>{product_name: 'Sang Kauw', cost: 95, stock: 4, weight: 10, category_id: 1, additional_information: JSON.stringify({weapon_type: 'Exotic', damage: 'd8', damage_type: 'Piercing', critical_range: 20, critical_multiplier: 3, range increment: -1, melee_penalty: -1, is_finesse: 'false', has_reach: 'false'})},</v>
      </c>
    </row>
    <row r="131" spans="1:37" outlineLevel="1" x14ac:dyDescent="0.2">
      <c r="A131" s="11" t="s">
        <v>243</v>
      </c>
      <c r="C131" s="12">
        <v>3</v>
      </c>
      <c r="D131" s="12">
        <v>1</v>
      </c>
      <c r="E131" s="51" t="s">
        <v>57</v>
      </c>
      <c r="F131" s="52" t="s">
        <v>90</v>
      </c>
      <c r="G131" s="52" t="s">
        <v>1320</v>
      </c>
      <c r="H131" s="51" t="s">
        <v>95</v>
      </c>
      <c r="I131" s="51" t="s">
        <v>97</v>
      </c>
      <c r="J131" s="51">
        <v>20</v>
      </c>
      <c r="K131" s="51">
        <v>2</v>
      </c>
      <c r="L131" s="51"/>
      <c r="M131" s="51"/>
      <c r="N131" s="51"/>
      <c r="O131" s="53" t="b">
        <v>0</v>
      </c>
      <c r="P131" s="53" t="b">
        <v>0</v>
      </c>
      <c r="R131" s="4" t="str">
        <f t="shared" si="20"/>
        <v>product_name: 'Sap'</v>
      </c>
      <c r="S131" s="4" t="str">
        <f t="shared" si="21"/>
        <v/>
      </c>
      <c r="T131" s="4" t="str">
        <f t="shared" si="22"/>
        <v>cost: 1</v>
      </c>
      <c r="U131" s="4" t="str">
        <f t="shared" ca="1" si="23"/>
        <v>stock: 13</v>
      </c>
      <c r="V131" s="4" t="str">
        <f t="shared" si="24"/>
        <v>weight: 3</v>
      </c>
      <c r="W131" s="4" t="str">
        <f t="shared" si="25"/>
        <v>category_id: 1</v>
      </c>
      <c r="X131" s="4" t="str">
        <f t="shared" si="26"/>
        <v>weapon_type: 'Martial'</v>
      </c>
      <c r="Y131" s="4" t="str">
        <f t="shared" si="27"/>
        <v>ua_weapon_group: 'Other'</v>
      </c>
      <c r="Z131" s="4" t="str">
        <f t="shared" si="28"/>
        <v>damage: 'd6'</v>
      </c>
      <c r="AA131" s="4" t="str">
        <f t="shared" si="29"/>
        <v>damage_type: 'Bludgeoning'</v>
      </c>
      <c r="AB131" s="4" t="str">
        <f t="shared" si="30"/>
        <v>special_damage: 'Subdual'</v>
      </c>
      <c r="AC131" s="4" t="str">
        <f t="shared" si="31"/>
        <v>critical_range: 20</v>
      </c>
      <c r="AD131" s="4" t="str">
        <f t="shared" si="32"/>
        <v>critical_multiplier: 2</v>
      </c>
      <c r="AE131" s="4" t="str">
        <f t="shared" si="33"/>
        <v/>
      </c>
      <c r="AF131" s="4" t="str">
        <f t="shared" si="34"/>
        <v>range increment: -1</v>
      </c>
      <c r="AG131" s="4" t="str">
        <f t="shared" si="35"/>
        <v>melee_penalty: -1</v>
      </c>
      <c r="AH131" s="4" t="str">
        <f t="shared" si="36"/>
        <v>is_finesse: 'false'</v>
      </c>
      <c r="AI131" s="4" t="str">
        <f t="shared" si="37"/>
        <v>has_reach: 'false'</v>
      </c>
      <c r="AK131" s="4" t="str">
        <f t="shared" ca="1" si="38"/>
        <v>{product_name: 'Sap', cost: 1, stock: 13, weight: 3, category_id: 1, additional_information: JSON.stringify({weapon_type: 'Martial', ua_weapon_group: 'Other', damage: 'd6', damage_type: 'Bludgeoning', special_damage: 'Subdual', critical_range: 20, critical_multiplier: 2, range increment: -1, melee_penalty: -1, is_finesse: 'false', has_reach: 'false'})},</v>
      </c>
    </row>
    <row r="132" spans="1:37" outlineLevel="1" x14ac:dyDescent="0.2">
      <c r="A132" s="11" t="s">
        <v>244</v>
      </c>
      <c r="C132" s="12">
        <v>8</v>
      </c>
      <c r="D132" s="12">
        <v>8</v>
      </c>
      <c r="E132" s="51" t="s">
        <v>68</v>
      </c>
      <c r="F132" s="52"/>
      <c r="G132" s="52" t="s">
        <v>1321</v>
      </c>
      <c r="H132" s="51" t="s">
        <v>95</v>
      </c>
      <c r="I132" s="51" t="s">
        <v>97</v>
      </c>
      <c r="J132" s="51">
        <v>20</v>
      </c>
      <c r="K132" s="51">
        <v>2</v>
      </c>
      <c r="L132" s="51"/>
      <c r="M132" s="51"/>
      <c r="N132" s="51"/>
      <c r="O132" s="53" t="b">
        <v>0</v>
      </c>
      <c r="P132" s="53" t="b">
        <v>0</v>
      </c>
      <c r="R132" s="4" t="str">
        <f t="shared" si="20"/>
        <v>product_name: 'Sasumata'</v>
      </c>
      <c r="S132" s="4" t="str">
        <f t="shared" si="21"/>
        <v/>
      </c>
      <c r="T132" s="4" t="str">
        <f t="shared" si="22"/>
        <v>cost: 8</v>
      </c>
      <c r="U132" s="4" t="str">
        <f t="shared" ca="1" si="23"/>
        <v>stock: 2</v>
      </c>
      <c r="V132" s="4" t="str">
        <f t="shared" si="24"/>
        <v>weight: 8</v>
      </c>
      <c r="W132" s="4" t="str">
        <f t="shared" si="25"/>
        <v>category_id: 1</v>
      </c>
      <c r="X132" s="4" t="str">
        <f t="shared" si="26"/>
        <v>weapon_type: 'Exotic'</v>
      </c>
      <c r="Y132" s="4" t="str">
        <f t="shared" si="27"/>
        <v/>
      </c>
      <c r="Z132" s="4" t="str">
        <f t="shared" si="28"/>
        <v>damage: 'd4'</v>
      </c>
      <c r="AA132" s="4" t="str">
        <f t="shared" si="29"/>
        <v>damage_type: 'Bludgeoning'</v>
      </c>
      <c r="AB132" s="4" t="str">
        <f t="shared" si="30"/>
        <v>special_damage: 'Subdual'</v>
      </c>
      <c r="AC132" s="4" t="str">
        <f t="shared" si="31"/>
        <v>critical_range: 20</v>
      </c>
      <c r="AD132" s="4" t="str">
        <f t="shared" si="32"/>
        <v>critical_multiplier: 2</v>
      </c>
      <c r="AE132" s="4" t="str">
        <f t="shared" si="33"/>
        <v/>
      </c>
      <c r="AF132" s="4" t="str">
        <f t="shared" si="34"/>
        <v>range increment: -1</v>
      </c>
      <c r="AG132" s="4" t="str">
        <f t="shared" si="35"/>
        <v>melee_penalty: -1</v>
      </c>
      <c r="AH132" s="4" t="str">
        <f t="shared" si="36"/>
        <v>is_finesse: 'false'</v>
      </c>
      <c r="AI132" s="4" t="str">
        <f t="shared" si="37"/>
        <v>has_reach: 'false'</v>
      </c>
      <c r="AK132" s="4" t="str">
        <f t="shared" ca="1" si="38"/>
        <v>{product_name: 'Sasumata', cost: 8, stock: 2, weight: 8, category_id: 1, additional_information: JSON.stringify({weapon_type: 'Exotic', damage: 'd4', damage_type: 'Bludgeoning', special_damage: 'Subdual', critical_range: 20, critical_multiplier: 2, range increment: -1, melee_penalty: -1, is_finesse: 'false', has_reach: 'false'})},</v>
      </c>
    </row>
    <row r="133" spans="1:37" outlineLevel="1" x14ac:dyDescent="0.2">
      <c r="A133" s="11" t="s">
        <v>245</v>
      </c>
      <c r="C133" s="12">
        <v>4</v>
      </c>
      <c r="D133" s="12">
        <v>15</v>
      </c>
      <c r="E133" s="51" t="s">
        <v>57</v>
      </c>
      <c r="F133" s="52" t="s">
        <v>152</v>
      </c>
      <c r="G133" s="52" t="s">
        <v>1320</v>
      </c>
      <c r="H133" s="51" t="s">
        <v>64</v>
      </c>
      <c r="I133" s="51"/>
      <c r="J133" s="51">
        <v>18</v>
      </c>
      <c r="K133" s="51">
        <v>2</v>
      </c>
      <c r="L133" s="51"/>
      <c r="M133" s="51"/>
      <c r="N133" s="51"/>
      <c r="O133" s="53" t="b">
        <v>0</v>
      </c>
      <c r="P133" s="53" t="b">
        <v>0</v>
      </c>
      <c r="R133" s="4" t="str">
        <f t="shared" si="20"/>
        <v>product_name: 'Scimitar'</v>
      </c>
      <c r="S133" s="4" t="str">
        <f t="shared" si="21"/>
        <v/>
      </c>
      <c r="T133" s="4" t="str">
        <f t="shared" si="22"/>
        <v>cost: 15</v>
      </c>
      <c r="U133" s="4" t="str">
        <f t="shared" ca="1" si="23"/>
        <v>stock: 6</v>
      </c>
      <c r="V133" s="4" t="str">
        <f t="shared" si="24"/>
        <v>weight: 4</v>
      </c>
      <c r="W133" s="4" t="str">
        <f t="shared" si="25"/>
        <v>category_id: 1</v>
      </c>
      <c r="X133" s="4" t="str">
        <f t="shared" si="26"/>
        <v>weapon_type: 'Martial'</v>
      </c>
      <c r="Y133" s="4" t="str">
        <f t="shared" si="27"/>
        <v>ua_weapon_group: 'Sword'</v>
      </c>
      <c r="Z133" s="4" t="str">
        <f t="shared" si="28"/>
        <v>damage: 'd6'</v>
      </c>
      <c r="AA133" s="4" t="str">
        <f t="shared" si="29"/>
        <v>damage_type: 'Slashing'</v>
      </c>
      <c r="AB133" s="4" t="str">
        <f t="shared" si="30"/>
        <v/>
      </c>
      <c r="AC133" s="4" t="str">
        <f t="shared" si="31"/>
        <v>critical_range: 18</v>
      </c>
      <c r="AD133" s="4" t="str">
        <f t="shared" si="32"/>
        <v>critical_multiplier: 2</v>
      </c>
      <c r="AE133" s="4" t="str">
        <f t="shared" si="33"/>
        <v/>
      </c>
      <c r="AF133" s="4" t="str">
        <f t="shared" si="34"/>
        <v>range increment: -1</v>
      </c>
      <c r="AG133" s="4" t="str">
        <f t="shared" si="35"/>
        <v>melee_penalty: -1</v>
      </c>
      <c r="AH133" s="4" t="str">
        <f t="shared" si="36"/>
        <v>is_finesse: 'false'</v>
      </c>
      <c r="AI133" s="4" t="str">
        <f t="shared" si="37"/>
        <v>has_reach: 'false'</v>
      </c>
      <c r="AK133" s="4" t="str">
        <f t="shared" ca="1" si="38"/>
        <v>{product_name: 'Scimitar', cost: 15, stock: 6, weight: 4, category_id: 1, additional_information: JSON.stringify({weapon_type: 'Martial', ua_weapon_group: 'Sword', damage: 'd6', damage_type: 'Slashing', critical_range: 18, critical_multiplier: 2, range increment: -1, melee_penalty: -1, is_finesse: 'false', has_reach: 'false'})},</v>
      </c>
    </row>
    <row r="134" spans="1:37" outlineLevel="1" x14ac:dyDescent="0.2">
      <c r="A134" s="11" t="s">
        <v>246</v>
      </c>
      <c r="C134" s="12">
        <v>15</v>
      </c>
      <c r="D134" s="12"/>
      <c r="E134" s="51" t="s">
        <v>68</v>
      </c>
      <c r="F134" s="52" t="s">
        <v>152</v>
      </c>
      <c r="G134" s="52" t="s">
        <v>1320</v>
      </c>
      <c r="H134" s="51" t="s">
        <v>64</v>
      </c>
      <c r="I134" s="51"/>
      <c r="J134" s="51">
        <v>18</v>
      </c>
      <c r="K134" s="51">
        <v>2</v>
      </c>
      <c r="L134" s="51"/>
      <c r="M134" s="51"/>
      <c r="N134" s="51"/>
      <c r="O134" s="53" t="b">
        <v>0</v>
      </c>
      <c r="P134" s="53" t="b">
        <v>0</v>
      </c>
      <c r="R134" s="4" t="str">
        <f t="shared" ref="R134:R193" si="39">A$4&amp;": '"&amp;A134&amp;"'"</f>
        <v>product_name: 'Scimitar, Double'</v>
      </c>
      <c r="S134" s="4" t="str">
        <f t="shared" ref="S134:S193" si="40">IF(B134="","",$B$4&amp;": '"&amp;SUBSTITUTE(B134,CHAR(10),"\n")&amp;"'")</f>
        <v/>
      </c>
      <c r="T134" s="4" t="str">
        <f t="shared" ref="T134:T193" si="41">D$4&amp;": "&amp;IF(ISNUMBER(D134),D134,-1)</f>
        <v>cost: -1</v>
      </c>
      <c r="U134" s="4" t="str">
        <f t="shared" ref="U134:U193" ca="1" si="42">"stock: "&amp;TRUNC(RAND()*20)</f>
        <v>stock: 13</v>
      </c>
      <c r="V134" s="4" t="str">
        <f t="shared" ref="V134:V193" si="43">C$4&amp;": "&amp;IF(ISNUMBER(C134),C134,-1)</f>
        <v>weight: 15</v>
      </c>
      <c r="W134" s="4" t="str">
        <f t="shared" ref="W134:W193" si="44">$W$4&amp;": 1"</f>
        <v>category_id: 1</v>
      </c>
      <c r="X134" s="4" t="str">
        <f t="shared" ref="X134:X193" si="45">IF(E134="","",E$4&amp;": '"&amp;E134&amp;"'")</f>
        <v>weapon_type: 'Exotic'</v>
      </c>
      <c r="Y134" s="4" t="str">
        <f t="shared" ref="Y134:Y193" si="46">IF(F134="","",F$4&amp;": '"&amp;F134&amp;"'")</f>
        <v>ua_weapon_group: 'Sword'</v>
      </c>
      <c r="Z134" s="4" t="str">
        <f t="shared" ref="Z134:Z193" si="47">IF(G134="","",G$4&amp;": '"&amp;G134&amp;"'")</f>
        <v>damage: 'd6'</v>
      </c>
      <c r="AA134" s="4" t="str">
        <f t="shared" ref="AA134:AA193" si="48">IF(H134="","",H$4&amp;": '"&amp;H134&amp;"'")</f>
        <v>damage_type: 'Slashing'</v>
      </c>
      <c r="AB134" s="4" t="str">
        <f t="shared" ref="AB134:AB193" si="49">IF(I134="","",I$4&amp;": '"&amp;I134&amp;"'")</f>
        <v/>
      </c>
      <c r="AC134" s="4" t="str">
        <f t="shared" ref="AC134:AC193" si="50">J$4&amp;": "&amp;IF(ISNUMBER(J134),J134,-1)</f>
        <v>critical_range: 18</v>
      </c>
      <c r="AD134" s="4" t="str">
        <f t="shared" ref="AD134:AD193" si="51">K$4&amp;": "&amp;IF(ISNUMBER(K134),K134,-1)</f>
        <v>critical_multiplier: 2</v>
      </c>
      <c r="AE134" s="4" t="str">
        <f t="shared" ref="AE134:AE193" si="52">IF(L134="","",L$4&amp;": '"&amp;L134&amp;"'")</f>
        <v/>
      </c>
      <c r="AF134" s="4" t="str">
        <f t="shared" ref="AF134:AF193" si="53">M$4&amp;": "&amp;IF(ISNUMBER(M134),M134,-1)</f>
        <v>range increment: -1</v>
      </c>
      <c r="AG134" s="4" t="str">
        <f t="shared" ref="AG134:AG193" si="54">N$4&amp;": "&amp;IF(ISNUMBER(N134),N134,-1)</f>
        <v>melee_penalty: -1</v>
      </c>
      <c r="AH134" s="4" t="str">
        <f t="shared" ref="AH134:AH193" si="55">IF(O134="","",O$4&amp;": '"&amp;LOWER(O134)&amp;"'")</f>
        <v>is_finesse: 'false'</v>
      </c>
      <c r="AI134" s="4" t="str">
        <f t="shared" ref="AI134:AI193" si="56">IF(P134="","",P$4&amp;": '"&amp;LOWER(P134)&amp;"'")</f>
        <v>has_reach: 'false'</v>
      </c>
      <c r="AK134" s="4" t="str">
        <f t="shared" ref="AK134:AK193" ca="1" si="57">"{"&amp;_xlfn.TEXTJOIN(", ",,R134:W134,"additional_information: JSON.stringify({"&amp;_xlfn.TEXTJOIN(", ",,X134:AI134)&amp;"})")&amp;"},"</f>
        <v>{product_name: 'Scimitar, Double', cost: -1, stock: 13, weight: 15, category_id: 1, additional_information: JSON.stringify({weapon_type: 'Exotic', ua_weapon_group: 'Sword', damage: 'd6', damage_type: 'Slashing', critical_range: 18, critical_multiplier: 2, range increment: -1, melee_penalty: -1, is_finesse: 'false', has_reach: 'false'})},</v>
      </c>
    </row>
    <row r="135" spans="1:37" outlineLevel="1" x14ac:dyDescent="0.2">
      <c r="A135" s="11" t="s">
        <v>247</v>
      </c>
      <c r="C135" s="12">
        <v>2</v>
      </c>
      <c r="D135" s="12">
        <v>20</v>
      </c>
      <c r="E135" s="51" t="s">
        <v>68</v>
      </c>
      <c r="F135" s="52" t="s">
        <v>123</v>
      </c>
      <c r="G135" s="52" t="s">
        <v>1323</v>
      </c>
      <c r="H135" s="51" t="s">
        <v>64</v>
      </c>
      <c r="I135" s="51"/>
      <c r="J135" s="51">
        <v>20</v>
      </c>
      <c r="K135" s="51">
        <v>2</v>
      </c>
      <c r="L135" s="51"/>
      <c r="M135" s="51"/>
      <c r="N135" s="51"/>
      <c r="O135" s="53" t="b">
        <v>0</v>
      </c>
      <c r="P135" s="53" t="b">
        <v>0</v>
      </c>
      <c r="R135" s="4" t="str">
        <f t="shared" si="39"/>
        <v>product_name: 'Scourge'</v>
      </c>
      <c r="S135" s="4" t="str">
        <f t="shared" si="40"/>
        <v/>
      </c>
      <c r="T135" s="4" t="str">
        <f t="shared" si="41"/>
        <v>cost: 20</v>
      </c>
      <c r="U135" s="4" t="str">
        <f t="shared" ca="1" si="42"/>
        <v>stock: 17</v>
      </c>
      <c r="V135" s="4" t="str">
        <f t="shared" si="43"/>
        <v>weight: 2</v>
      </c>
      <c r="W135" s="4" t="str">
        <f t="shared" si="44"/>
        <v>category_id: 1</v>
      </c>
      <c r="X135" s="4" t="str">
        <f t="shared" si="45"/>
        <v>weapon_type: 'Exotic'</v>
      </c>
      <c r="Y135" s="4" t="str">
        <f t="shared" si="46"/>
        <v>ua_weapon_group: 'Whip'</v>
      </c>
      <c r="Z135" s="4" t="str">
        <f t="shared" si="47"/>
        <v>damage: 'd8'</v>
      </c>
      <c r="AA135" s="4" t="str">
        <f t="shared" si="48"/>
        <v>damage_type: 'Slashing'</v>
      </c>
      <c r="AB135" s="4" t="str">
        <f t="shared" si="49"/>
        <v/>
      </c>
      <c r="AC135" s="4" t="str">
        <f t="shared" si="50"/>
        <v>critical_range: 20</v>
      </c>
      <c r="AD135" s="4" t="str">
        <f t="shared" si="51"/>
        <v>critical_multiplier: 2</v>
      </c>
      <c r="AE135" s="4" t="str">
        <f t="shared" si="52"/>
        <v/>
      </c>
      <c r="AF135" s="4" t="str">
        <f t="shared" si="53"/>
        <v>range increment: -1</v>
      </c>
      <c r="AG135" s="4" t="str">
        <f t="shared" si="54"/>
        <v>melee_penalty: -1</v>
      </c>
      <c r="AH135" s="4" t="str">
        <f t="shared" si="55"/>
        <v>is_finesse: 'false'</v>
      </c>
      <c r="AI135" s="4" t="str">
        <f t="shared" si="56"/>
        <v>has_reach: 'false'</v>
      </c>
      <c r="AK135" s="4" t="str">
        <f t="shared" ca="1" si="57"/>
        <v>{product_name: 'Scourge', cost: 20, stock: 17, weight: 2, category_id: 1, additional_information: JSON.stringify({weapon_type: 'Exotic', ua_weapon_group: 'Whip', damage: 'd8', damage_type: 'Slashing', critical_range: 20, critical_multiplier: 2, range increment: -1, melee_penalty: -1, is_finesse: 'false', has_reach: 'false'})},</v>
      </c>
    </row>
    <row r="136" spans="1:37" ht="30" outlineLevel="1" x14ac:dyDescent="0.2">
      <c r="A136" s="11" t="s">
        <v>248</v>
      </c>
      <c r="B136" s="35" t="s">
        <v>249</v>
      </c>
      <c r="C136" s="12">
        <v>12</v>
      </c>
      <c r="D136" s="12">
        <v>18</v>
      </c>
      <c r="E136" s="51" t="s">
        <v>57</v>
      </c>
      <c r="F136" s="52" t="s">
        <v>177</v>
      </c>
      <c r="G136" s="52" t="s">
        <v>1327</v>
      </c>
      <c r="H136" s="51" t="s">
        <v>132</v>
      </c>
      <c r="I136" s="51"/>
      <c r="J136" s="51">
        <v>20</v>
      </c>
      <c r="K136" s="51">
        <v>4</v>
      </c>
      <c r="L136" s="51"/>
      <c r="M136" s="51"/>
      <c r="N136" s="51"/>
      <c r="O136" s="53" t="b">
        <v>0</v>
      </c>
      <c r="P136" s="53" t="b">
        <v>0</v>
      </c>
      <c r="R136" s="4" t="str">
        <f t="shared" si="39"/>
        <v>product_name: 'Scythe'</v>
      </c>
      <c r="S136" s="4" t="str">
        <f t="shared" si="40"/>
        <v>description: 'A scythe can be used to make trip attacks. If you are tripped during your own trip attempt, you can drop the scythe to avoid being tripped.'</v>
      </c>
      <c r="T136" s="4" t="str">
        <f t="shared" si="41"/>
        <v>cost: 18</v>
      </c>
      <c r="U136" s="4" t="str">
        <f t="shared" ca="1" si="42"/>
        <v>stock: 3</v>
      </c>
      <c r="V136" s="4" t="str">
        <f t="shared" si="43"/>
        <v>weight: 12</v>
      </c>
      <c r="W136" s="4" t="str">
        <f t="shared" si="44"/>
        <v>category_id: 1</v>
      </c>
      <c r="X136" s="4" t="str">
        <f t="shared" si="45"/>
        <v>weapon_type: 'Martial'</v>
      </c>
      <c r="Y136" s="4" t="str">
        <f t="shared" si="46"/>
        <v>ua_weapon_group: 'Polearm'</v>
      </c>
      <c r="Z136" s="4" t="str">
        <f t="shared" si="47"/>
        <v>damage: '2d4'</v>
      </c>
      <c r="AA136" s="4" t="str">
        <f t="shared" si="48"/>
        <v>damage_type: 'Slashing and Piercing'</v>
      </c>
      <c r="AB136" s="4" t="str">
        <f t="shared" si="49"/>
        <v/>
      </c>
      <c r="AC136" s="4" t="str">
        <f t="shared" si="50"/>
        <v>critical_range: 20</v>
      </c>
      <c r="AD136" s="4" t="str">
        <f t="shared" si="51"/>
        <v>critical_multiplier: 4</v>
      </c>
      <c r="AE136" s="4" t="str">
        <f t="shared" si="52"/>
        <v/>
      </c>
      <c r="AF136" s="4" t="str">
        <f t="shared" si="53"/>
        <v>range increment: -1</v>
      </c>
      <c r="AG136" s="4" t="str">
        <f t="shared" si="54"/>
        <v>melee_penalty: -1</v>
      </c>
      <c r="AH136" s="4" t="str">
        <f t="shared" si="55"/>
        <v>is_finesse: 'false'</v>
      </c>
      <c r="AI136" s="4" t="str">
        <f t="shared" si="56"/>
        <v>has_reach: 'false'</v>
      </c>
      <c r="AK136" s="4" t="str">
        <f t="shared" ca="1" si="57"/>
        <v>{product_name: 'Scythe', description: 'A scythe can be used to make trip attacks. If you are tripped during your own trip attempt, you can drop the scythe to avoid being tripped.', cost: 18, stock: 3, weight: 12, category_id: 1, additional_information: JSON.stringify({weapon_type: 'Martial', ua_weapon_group: 'Polearm', damage: '2d4', damage_type: 'Slashing and Piercing', critical_range: 20, critical_multiplier: 4, range increment: -1, melee_penalty: -1, is_finesse: 'false', has_reach: 'false'})},</v>
      </c>
    </row>
    <row r="137" spans="1:37" ht="20" outlineLevel="1" x14ac:dyDescent="0.2">
      <c r="A137" s="11" t="s">
        <v>250</v>
      </c>
      <c r="B137" s="35" t="s">
        <v>251</v>
      </c>
      <c r="C137" s="12">
        <v>15</v>
      </c>
      <c r="D137" s="12">
        <v>20</v>
      </c>
      <c r="E137" s="51" t="s">
        <v>57</v>
      </c>
      <c r="F137" s="52" t="s">
        <v>69</v>
      </c>
      <c r="G137" s="52" t="s">
        <v>1321</v>
      </c>
      <c r="H137" s="51" t="s">
        <v>95</v>
      </c>
      <c r="I137" s="51"/>
      <c r="J137" s="51">
        <v>20</v>
      </c>
      <c r="K137" s="51">
        <v>2</v>
      </c>
      <c r="L137" s="51"/>
      <c r="M137" s="51"/>
      <c r="N137" s="51"/>
      <c r="O137" s="53" t="b">
        <v>0</v>
      </c>
      <c r="P137" s="53" t="b">
        <v>0</v>
      </c>
      <c r="R137" s="4" t="str">
        <f t="shared" si="39"/>
        <v>product_name: 'Shield, Heavy'</v>
      </c>
      <c r="S137" s="4" t="str">
        <f t="shared" si="40"/>
        <v>description: 'You can bash with a shield instead of using it for defense. See Armor for details.'</v>
      </c>
      <c r="T137" s="4" t="str">
        <f t="shared" si="41"/>
        <v>cost: 20</v>
      </c>
      <c r="U137" s="4" t="str">
        <f t="shared" ca="1" si="42"/>
        <v>stock: 1</v>
      </c>
      <c r="V137" s="4" t="str">
        <f t="shared" si="43"/>
        <v>weight: 15</v>
      </c>
      <c r="W137" s="4" t="str">
        <f t="shared" si="44"/>
        <v>category_id: 1</v>
      </c>
      <c r="X137" s="4" t="str">
        <f t="shared" si="45"/>
        <v>weapon_type: 'Martial'</v>
      </c>
      <c r="Y137" s="4" t="str">
        <f t="shared" si="46"/>
        <v>ua_weapon_group: 'Shield'</v>
      </c>
      <c r="Z137" s="4" t="str">
        <f t="shared" si="47"/>
        <v>damage: 'd4'</v>
      </c>
      <c r="AA137" s="4" t="str">
        <f t="shared" si="48"/>
        <v>damage_type: 'Bludgeoning'</v>
      </c>
      <c r="AB137" s="4" t="str">
        <f t="shared" si="49"/>
        <v/>
      </c>
      <c r="AC137" s="4" t="str">
        <f t="shared" si="50"/>
        <v>critical_range: 20</v>
      </c>
      <c r="AD137" s="4" t="str">
        <f t="shared" si="51"/>
        <v>critical_multiplier: 2</v>
      </c>
      <c r="AE137" s="4" t="str">
        <f t="shared" si="52"/>
        <v/>
      </c>
      <c r="AF137" s="4" t="str">
        <f t="shared" si="53"/>
        <v>range increment: -1</v>
      </c>
      <c r="AG137" s="4" t="str">
        <f t="shared" si="54"/>
        <v>melee_penalty: -1</v>
      </c>
      <c r="AH137" s="4" t="str">
        <f t="shared" si="55"/>
        <v>is_finesse: 'false'</v>
      </c>
      <c r="AI137" s="4" t="str">
        <f t="shared" si="56"/>
        <v>has_reach: 'false'</v>
      </c>
      <c r="AK137" s="4" t="str">
        <f t="shared" ca="1" si="57"/>
        <v>{product_name: 'Shield, Heavy', description: 'You can bash with a shield instead of using it for defense. See Armor for details.', cost: 20, stock: 1, weight: 15, category_id: 1, additional_information: JSON.stringify({weapon_type: 'Martial', ua_weapon_group: 'Shield', damage: 'd4', damage_type: 'Bludgeoning', critical_range: 20, critical_multiplier: 2, range increment: -1, melee_penalty: -1, is_finesse: 'false', has_reach: 'false'})},</v>
      </c>
    </row>
    <row r="138" spans="1:37" ht="20" outlineLevel="1" x14ac:dyDescent="0.2">
      <c r="A138" s="11" t="s">
        <v>252</v>
      </c>
      <c r="B138" s="35" t="s">
        <v>251</v>
      </c>
      <c r="C138" s="12">
        <v>6</v>
      </c>
      <c r="D138" s="12">
        <v>9</v>
      </c>
      <c r="E138" s="51" t="s">
        <v>57</v>
      </c>
      <c r="F138" s="52" t="s">
        <v>69</v>
      </c>
      <c r="G138" s="52" t="s">
        <v>409</v>
      </c>
      <c r="H138" s="51" t="s">
        <v>95</v>
      </c>
      <c r="I138" s="51"/>
      <c r="J138" s="51">
        <v>20</v>
      </c>
      <c r="K138" s="51">
        <v>2</v>
      </c>
      <c r="L138" s="51"/>
      <c r="M138" s="51"/>
      <c r="N138" s="51"/>
      <c r="O138" s="53" t="b">
        <v>0</v>
      </c>
      <c r="P138" s="53" t="b">
        <v>0</v>
      </c>
      <c r="R138" s="4" t="str">
        <f t="shared" si="39"/>
        <v>product_name: 'Shield, Light'</v>
      </c>
      <c r="S138" s="4" t="str">
        <f t="shared" si="40"/>
        <v>description: 'You can bash with a shield instead of using it for defense. See Armor for details.'</v>
      </c>
      <c r="T138" s="4" t="str">
        <f t="shared" si="41"/>
        <v>cost: 9</v>
      </c>
      <c r="U138" s="4" t="str">
        <f t="shared" ca="1" si="42"/>
        <v>stock: 4</v>
      </c>
      <c r="V138" s="4" t="str">
        <f t="shared" si="43"/>
        <v>weight: 6</v>
      </c>
      <c r="W138" s="4" t="str">
        <f t="shared" si="44"/>
        <v>category_id: 1</v>
      </c>
      <c r="X138" s="4" t="str">
        <f t="shared" si="45"/>
        <v>weapon_type: 'Martial'</v>
      </c>
      <c r="Y138" s="4" t="str">
        <f t="shared" si="46"/>
        <v>ua_weapon_group: 'Shield'</v>
      </c>
      <c r="Z138" s="4" t="str">
        <f t="shared" si="47"/>
        <v>damage: 'd3'</v>
      </c>
      <c r="AA138" s="4" t="str">
        <f t="shared" si="48"/>
        <v>damage_type: 'Bludgeoning'</v>
      </c>
      <c r="AB138" s="4" t="str">
        <f t="shared" si="49"/>
        <v/>
      </c>
      <c r="AC138" s="4" t="str">
        <f t="shared" si="50"/>
        <v>critical_range: 20</v>
      </c>
      <c r="AD138" s="4" t="str">
        <f t="shared" si="51"/>
        <v>critical_multiplier: 2</v>
      </c>
      <c r="AE138" s="4" t="str">
        <f t="shared" si="52"/>
        <v/>
      </c>
      <c r="AF138" s="4" t="str">
        <f t="shared" si="53"/>
        <v>range increment: -1</v>
      </c>
      <c r="AG138" s="4" t="str">
        <f t="shared" si="54"/>
        <v>melee_penalty: -1</v>
      </c>
      <c r="AH138" s="4" t="str">
        <f t="shared" si="55"/>
        <v>is_finesse: 'false'</v>
      </c>
      <c r="AI138" s="4" t="str">
        <f t="shared" si="56"/>
        <v>has_reach: 'false'</v>
      </c>
      <c r="AK138" s="4" t="str">
        <f t="shared" ca="1" si="57"/>
        <v>{product_name: 'Shield, Light', description: 'You can bash with a shield instead of using it for defense. See Armor for details.', cost: 9, stock: 4, weight: 6, category_id: 1, additional_information: JSON.stringify({weapon_type: 'Martial', ua_weapon_group: 'Shield', damage: 'd3', damage_type: 'Bludgeoning', critical_range: 20, critical_multiplier: 2, range increment: -1, melee_penalty: -1, is_finesse: 'false', has_reach: 'false'})},</v>
      </c>
    </row>
    <row r="139" spans="1:37" ht="20" outlineLevel="1" x14ac:dyDescent="0.2">
      <c r="A139" s="11" t="s">
        <v>253</v>
      </c>
      <c r="B139" s="35" t="s">
        <v>251</v>
      </c>
      <c r="C139" s="12">
        <v>5</v>
      </c>
      <c r="D139" s="12">
        <v>10</v>
      </c>
      <c r="E139" s="51" t="s">
        <v>57</v>
      </c>
      <c r="F139" s="52" t="s">
        <v>69</v>
      </c>
      <c r="G139" s="52" t="s">
        <v>1320</v>
      </c>
      <c r="H139" s="51" t="s">
        <v>47</v>
      </c>
      <c r="I139" s="51"/>
      <c r="J139" s="51">
        <v>20</v>
      </c>
      <c r="K139" s="51">
        <v>2</v>
      </c>
      <c r="L139" s="51"/>
      <c r="M139" s="51"/>
      <c r="N139" s="51"/>
      <c r="O139" s="53" t="b">
        <v>0</v>
      </c>
      <c r="P139" s="53" t="b">
        <v>0</v>
      </c>
      <c r="R139" s="4" t="str">
        <f t="shared" si="39"/>
        <v>product_name: 'Shield, Spiked Heavy'</v>
      </c>
      <c r="S139" s="4" t="str">
        <f t="shared" si="40"/>
        <v>description: 'You can bash with a shield instead of using it for defense. See Armor for details.'</v>
      </c>
      <c r="T139" s="4" t="str">
        <f t="shared" si="41"/>
        <v>cost: 10</v>
      </c>
      <c r="U139" s="4" t="str">
        <f t="shared" ca="1" si="42"/>
        <v>stock: 8</v>
      </c>
      <c r="V139" s="4" t="str">
        <f t="shared" si="43"/>
        <v>weight: 5</v>
      </c>
      <c r="W139" s="4" t="str">
        <f t="shared" si="44"/>
        <v>category_id: 1</v>
      </c>
      <c r="X139" s="4" t="str">
        <f t="shared" si="45"/>
        <v>weapon_type: 'Martial'</v>
      </c>
      <c r="Y139" s="4" t="str">
        <f t="shared" si="46"/>
        <v>ua_weapon_group: 'Shield'</v>
      </c>
      <c r="Z139" s="4" t="str">
        <f t="shared" si="47"/>
        <v>damage: 'd6'</v>
      </c>
      <c r="AA139" s="4" t="str">
        <f t="shared" si="48"/>
        <v>damage_type: 'Piercing'</v>
      </c>
      <c r="AB139" s="4" t="str">
        <f t="shared" si="49"/>
        <v/>
      </c>
      <c r="AC139" s="4" t="str">
        <f t="shared" si="50"/>
        <v>critical_range: 20</v>
      </c>
      <c r="AD139" s="4" t="str">
        <f t="shared" si="51"/>
        <v>critical_multiplier: 2</v>
      </c>
      <c r="AE139" s="4" t="str">
        <f t="shared" si="52"/>
        <v/>
      </c>
      <c r="AF139" s="4" t="str">
        <f t="shared" si="53"/>
        <v>range increment: -1</v>
      </c>
      <c r="AG139" s="4" t="str">
        <f t="shared" si="54"/>
        <v>melee_penalty: -1</v>
      </c>
      <c r="AH139" s="4" t="str">
        <f t="shared" si="55"/>
        <v>is_finesse: 'false'</v>
      </c>
      <c r="AI139" s="4" t="str">
        <f t="shared" si="56"/>
        <v>has_reach: 'false'</v>
      </c>
      <c r="AK139" s="4" t="str">
        <f t="shared" ca="1" si="57"/>
        <v>{product_name: 'Shield, Spiked Heavy', description: 'You can bash with a shield instead of using it for defense. See Armor for details.', cost: 10, stock: 8, weight: 5, category_id: 1, additional_information: JSON.stringify({weapon_type: 'Martial', ua_weapon_group: 'Shield', damage: 'd6', damage_type: 'Piercing', critical_range: 20, critical_multiplier: 2, range increment: -1, melee_penalty: -1, is_finesse: 'false', has_reach: 'false'})},</v>
      </c>
    </row>
    <row r="140" spans="1:37" ht="20" outlineLevel="1" x14ac:dyDescent="0.2">
      <c r="A140" s="11" t="s">
        <v>254</v>
      </c>
      <c r="B140" s="35" t="s">
        <v>251</v>
      </c>
      <c r="C140" s="12">
        <v>5</v>
      </c>
      <c r="D140" s="12">
        <v>10</v>
      </c>
      <c r="E140" s="51" t="s">
        <v>57</v>
      </c>
      <c r="F140" s="52" t="s">
        <v>69</v>
      </c>
      <c r="G140" s="52" t="s">
        <v>409</v>
      </c>
      <c r="H140" s="51" t="s">
        <v>47</v>
      </c>
      <c r="I140" s="51"/>
      <c r="J140" s="51">
        <v>20</v>
      </c>
      <c r="K140" s="51">
        <v>2</v>
      </c>
      <c r="L140" s="51"/>
      <c r="M140" s="51"/>
      <c r="N140" s="51"/>
      <c r="O140" s="53" t="b">
        <v>0</v>
      </c>
      <c r="P140" s="53" t="b">
        <v>0</v>
      </c>
      <c r="R140" s="4" t="str">
        <f t="shared" si="39"/>
        <v>product_name: 'Shield, Spiked Light'</v>
      </c>
      <c r="S140" s="4" t="str">
        <f t="shared" si="40"/>
        <v>description: 'You can bash with a shield instead of using it for defense. See Armor for details.'</v>
      </c>
      <c r="T140" s="4" t="str">
        <f t="shared" si="41"/>
        <v>cost: 10</v>
      </c>
      <c r="U140" s="4" t="str">
        <f t="shared" ca="1" si="42"/>
        <v>stock: 3</v>
      </c>
      <c r="V140" s="4" t="str">
        <f t="shared" si="43"/>
        <v>weight: 5</v>
      </c>
      <c r="W140" s="4" t="str">
        <f t="shared" si="44"/>
        <v>category_id: 1</v>
      </c>
      <c r="X140" s="4" t="str">
        <f t="shared" si="45"/>
        <v>weapon_type: 'Martial'</v>
      </c>
      <c r="Y140" s="4" t="str">
        <f t="shared" si="46"/>
        <v>ua_weapon_group: 'Shield'</v>
      </c>
      <c r="Z140" s="4" t="str">
        <f t="shared" si="47"/>
        <v>damage: 'd3'</v>
      </c>
      <c r="AA140" s="4" t="str">
        <f t="shared" si="48"/>
        <v>damage_type: 'Piercing'</v>
      </c>
      <c r="AB140" s="4" t="str">
        <f t="shared" si="49"/>
        <v/>
      </c>
      <c r="AC140" s="4" t="str">
        <f t="shared" si="50"/>
        <v>critical_range: 20</v>
      </c>
      <c r="AD140" s="4" t="str">
        <f t="shared" si="51"/>
        <v>critical_multiplier: 2</v>
      </c>
      <c r="AE140" s="4" t="str">
        <f t="shared" si="52"/>
        <v/>
      </c>
      <c r="AF140" s="4" t="str">
        <f t="shared" si="53"/>
        <v>range increment: -1</v>
      </c>
      <c r="AG140" s="4" t="str">
        <f t="shared" si="54"/>
        <v>melee_penalty: -1</v>
      </c>
      <c r="AH140" s="4" t="str">
        <f t="shared" si="55"/>
        <v>is_finesse: 'false'</v>
      </c>
      <c r="AI140" s="4" t="str">
        <f t="shared" si="56"/>
        <v>has_reach: 'false'</v>
      </c>
      <c r="AK140" s="4" t="str">
        <f t="shared" ca="1" si="57"/>
        <v>{product_name: 'Shield, Spiked Light', description: 'You can bash with a shield instead of using it for defense. See Armor for details.', cost: 10, stock: 3, weight: 5, category_id: 1, additional_information: JSON.stringify({weapon_type: 'Martial', ua_weapon_group: 'Shield', damage: 'd3', damage_type: 'Piercing', critical_range: 20, critical_multiplier: 2, range increment: -1, melee_penalty: -1, is_finesse: 'false', has_reach: 'false'})},</v>
      </c>
    </row>
    <row r="141" spans="1:37" outlineLevel="1" x14ac:dyDescent="0.2">
      <c r="A141" s="11" t="s">
        <v>255</v>
      </c>
      <c r="C141" s="12">
        <v>5</v>
      </c>
      <c r="D141" s="12">
        <v>12</v>
      </c>
      <c r="E141" s="51" t="s">
        <v>68</v>
      </c>
      <c r="F141" s="52"/>
      <c r="G141" s="52" t="s">
        <v>1323</v>
      </c>
      <c r="H141" s="51" t="s">
        <v>47</v>
      </c>
      <c r="I141" s="51"/>
      <c r="J141" s="51">
        <v>20</v>
      </c>
      <c r="K141" s="51">
        <v>3</v>
      </c>
      <c r="L141" s="51"/>
      <c r="M141" s="51"/>
      <c r="N141" s="51"/>
      <c r="O141" s="53" t="b">
        <v>0</v>
      </c>
      <c r="P141" s="53" t="b">
        <v>0</v>
      </c>
      <c r="R141" s="4" t="str">
        <f t="shared" si="39"/>
        <v>product_name: 'Shikomi-zue'</v>
      </c>
      <c r="S141" s="4" t="str">
        <f t="shared" si="40"/>
        <v/>
      </c>
      <c r="T141" s="4" t="str">
        <f t="shared" si="41"/>
        <v>cost: 12</v>
      </c>
      <c r="U141" s="4" t="str">
        <f t="shared" ca="1" si="42"/>
        <v>stock: 18</v>
      </c>
      <c r="V141" s="4" t="str">
        <f t="shared" si="43"/>
        <v>weight: 5</v>
      </c>
      <c r="W141" s="4" t="str">
        <f t="shared" si="44"/>
        <v>category_id: 1</v>
      </c>
      <c r="X141" s="4" t="str">
        <f t="shared" si="45"/>
        <v>weapon_type: 'Exotic'</v>
      </c>
      <c r="Y141" s="4" t="str">
        <f t="shared" si="46"/>
        <v/>
      </c>
      <c r="Z141" s="4" t="str">
        <f t="shared" si="47"/>
        <v>damage: 'd8'</v>
      </c>
      <c r="AA141" s="4" t="str">
        <f t="shared" si="48"/>
        <v>damage_type: 'Piercing'</v>
      </c>
      <c r="AB141" s="4" t="str">
        <f t="shared" si="49"/>
        <v/>
      </c>
      <c r="AC141" s="4" t="str">
        <f t="shared" si="50"/>
        <v>critical_range: 20</v>
      </c>
      <c r="AD141" s="4" t="str">
        <f t="shared" si="51"/>
        <v>critical_multiplier: 3</v>
      </c>
      <c r="AE141" s="4" t="str">
        <f t="shared" si="52"/>
        <v/>
      </c>
      <c r="AF141" s="4" t="str">
        <f t="shared" si="53"/>
        <v>range increment: -1</v>
      </c>
      <c r="AG141" s="4" t="str">
        <f t="shared" si="54"/>
        <v>melee_penalty: -1</v>
      </c>
      <c r="AH141" s="4" t="str">
        <f t="shared" si="55"/>
        <v>is_finesse: 'false'</v>
      </c>
      <c r="AI141" s="4" t="str">
        <f t="shared" si="56"/>
        <v>has_reach: 'false'</v>
      </c>
      <c r="AK141" s="4" t="str">
        <f t="shared" ca="1" si="57"/>
        <v>{product_name: 'Shikomi-zue', cost: 12, stock: 18, weight: 5, category_id: 1, additional_information: JSON.stringify({weapon_type: 'Exotic', damage: 'd8', damage_type: 'Piercing', critical_range: 20, critical_multiplier: 3, range increment: -1, melee_penalty: -1, is_finesse: 'false', has_reach: 'false'})},</v>
      </c>
    </row>
    <row r="142" spans="1:37" outlineLevel="1" x14ac:dyDescent="0.2">
      <c r="A142" s="11" t="s">
        <v>256</v>
      </c>
      <c r="C142" s="12">
        <v>15</v>
      </c>
      <c r="D142" s="12"/>
      <c r="E142" s="51" t="s">
        <v>68</v>
      </c>
      <c r="F142" s="52"/>
      <c r="G142" s="52" t="s">
        <v>1329</v>
      </c>
      <c r="H142" s="51" t="s">
        <v>95</v>
      </c>
      <c r="I142" s="51"/>
      <c r="J142" s="51">
        <v>19</v>
      </c>
      <c r="K142" s="51">
        <v>3</v>
      </c>
      <c r="L142" s="51" t="s">
        <v>41</v>
      </c>
      <c r="M142" s="51">
        <v>10</v>
      </c>
      <c r="N142" s="51"/>
      <c r="O142" s="53" t="b">
        <v>0</v>
      </c>
      <c r="P142" s="53" t="b">
        <v>0</v>
      </c>
      <c r="R142" s="4" t="str">
        <f t="shared" si="39"/>
        <v>product_name: 'Shotput, Orc'</v>
      </c>
      <c r="S142" s="4" t="str">
        <f t="shared" si="40"/>
        <v/>
      </c>
      <c r="T142" s="4" t="str">
        <f t="shared" si="41"/>
        <v>cost: -1</v>
      </c>
      <c r="U142" s="4" t="str">
        <f t="shared" ca="1" si="42"/>
        <v>stock: 15</v>
      </c>
      <c r="V142" s="4" t="str">
        <f t="shared" si="43"/>
        <v>weight: 15</v>
      </c>
      <c r="W142" s="4" t="str">
        <f t="shared" si="44"/>
        <v>category_id: 1</v>
      </c>
      <c r="X142" s="4" t="str">
        <f t="shared" si="45"/>
        <v>weapon_type: 'Exotic'</v>
      </c>
      <c r="Y142" s="4" t="str">
        <f t="shared" si="46"/>
        <v/>
      </c>
      <c r="Z142" s="4" t="str">
        <f t="shared" si="47"/>
        <v>damage: '2d6'</v>
      </c>
      <c r="AA142" s="4" t="str">
        <f t="shared" si="48"/>
        <v>damage_type: 'Bludgeoning'</v>
      </c>
      <c r="AB142" s="4" t="str">
        <f t="shared" si="49"/>
        <v/>
      </c>
      <c r="AC142" s="4" t="str">
        <f t="shared" si="50"/>
        <v>critical_range: 19</v>
      </c>
      <c r="AD142" s="4" t="str">
        <f t="shared" si="51"/>
        <v>critical_multiplier: 3</v>
      </c>
      <c r="AE142" s="4" t="str">
        <f t="shared" si="52"/>
        <v>delivery: 'thrown'</v>
      </c>
      <c r="AF142" s="4" t="str">
        <f t="shared" si="53"/>
        <v>range increment: 10</v>
      </c>
      <c r="AG142" s="4" t="str">
        <f t="shared" si="54"/>
        <v>melee_penalty: -1</v>
      </c>
      <c r="AH142" s="4" t="str">
        <f t="shared" si="55"/>
        <v>is_finesse: 'false'</v>
      </c>
      <c r="AI142" s="4" t="str">
        <f t="shared" si="56"/>
        <v>has_reach: 'false'</v>
      </c>
      <c r="AK142" s="4" t="str">
        <f t="shared" ca="1" si="57"/>
        <v>{product_name: 'Shotput, Orc', cost: -1, stock: 15, weight: 15, category_id: 1, additional_information: JSON.stringify({weapon_type: 'Exotic', damage: '2d6', damage_type: 'Bludgeoning', critical_range: 19, critical_multiplier: 3, delivery: 'thrown', range increment: 10, melee_penalty: -1, is_finesse: 'false', has_reach: 'false'})},</v>
      </c>
    </row>
    <row r="143" spans="1:37" ht="70" outlineLevel="1" x14ac:dyDescent="0.2">
      <c r="A143" s="11" t="s">
        <v>257</v>
      </c>
      <c r="B143" s="35" t="s">
        <v>258</v>
      </c>
      <c r="C143" s="12">
        <v>0.1</v>
      </c>
      <c r="D143" s="12">
        <v>1</v>
      </c>
      <c r="E143" s="51" t="s">
        <v>68</v>
      </c>
      <c r="F143" s="52"/>
      <c r="G143" s="52" t="s">
        <v>1326</v>
      </c>
      <c r="H143" s="51" t="s">
        <v>47</v>
      </c>
      <c r="I143" s="51"/>
      <c r="J143" s="51">
        <v>20</v>
      </c>
      <c r="K143" s="51">
        <v>2</v>
      </c>
      <c r="L143" s="51" t="s">
        <v>41</v>
      </c>
      <c r="M143" s="51">
        <v>10</v>
      </c>
      <c r="N143" s="51"/>
      <c r="O143" s="53" t="b">
        <v>0</v>
      </c>
      <c r="P143" s="53" t="b">
        <v>0</v>
      </c>
      <c r="R143" s="4" t="str">
        <f t="shared" si="39"/>
        <v>product_name: 'Shuriken'</v>
      </c>
      <c r="S143" s="4" t="str">
        <f t="shared" si="40"/>
        <v>description: 'A shuriken is a special monk weapon. This designation gives a monk wielding shuriken special options. A shuriken can’t be used as a melee weapon.\nAlthough they are thrown weapons, shuriken are treated as ammunition for the purposes of drawing them, crafting masterwork or otherwise special versions of them and what happens to them after they are thrown.'</v>
      </c>
      <c r="T143" s="4" t="str">
        <f t="shared" si="41"/>
        <v>cost: 1</v>
      </c>
      <c r="U143" s="4" t="str">
        <f t="shared" ca="1" si="42"/>
        <v>stock: 15</v>
      </c>
      <c r="V143" s="4" t="str">
        <f t="shared" si="43"/>
        <v>weight: 0.1</v>
      </c>
      <c r="W143" s="4" t="str">
        <f t="shared" si="44"/>
        <v>category_id: 1</v>
      </c>
      <c r="X143" s="4" t="str">
        <f t="shared" si="45"/>
        <v>weapon_type: 'Exotic'</v>
      </c>
      <c r="Y143" s="4" t="str">
        <f t="shared" si="46"/>
        <v/>
      </c>
      <c r="Z143" s="4" t="str">
        <f t="shared" si="47"/>
        <v>damage: 'd1'</v>
      </c>
      <c r="AA143" s="4" t="str">
        <f t="shared" si="48"/>
        <v>damage_type: 'Piercing'</v>
      </c>
      <c r="AB143" s="4" t="str">
        <f t="shared" si="49"/>
        <v/>
      </c>
      <c r="AC143" s="4" t="str">
        <f t="shared" si="50"/>
        <v>critical_range: 20</v>
      </c>
      <c r="AD143" s="4" t="str">
        <f t="shared" si="51"/>
        <v>critical_multiplier: 2</v>
      </c>
      <c r="AE143" s="4" t="str">
        <f t="shared" si="52"/>
        <v>delivery: 'thrown'</v>
      </c>
      <c r="AF143" s="4" t="str">
        <f t="shared" si="53"/>
        <v>range increment: 10</v>
      </c>
      <c r="AG143" s="4" t="str">
        <f t="shared" si="54"/>
        <v>melee_penalty: -1</v>
      </c>
      <c r="AH143" s="4" t="str">
        <f t="shared" si="55"/>
        <v>is_finesse: 'false'</v>
      </c>
      <c r="AI143" s="4" t="str">
        <f t="shared" si="56"/>
        <v>has_reach: 'false'</v>
      </c>
      <c r="AK143" s="4" t="str">
        <f t="shared" ca="1" si="57"/>
        <v>{product_name: 'Shuriken', description: 'A shuriken is a special monk weapon. This designation gives a monk wielding shuriken special options. A shuriken can’t be used as a melee weapon.\nAlthough they are thrown weapons, shuriken are treated as ammunition for the purposes of drawing them, crafting masterwork or otherwise special versions of them and what happens to them after they are thrown.', cost: 1, stock: 15, weight: 0.1, category_id: 1, additional_information: JSON.stringify({weapon_type: 'Exotic', damage: 'd1', damage_type: 'Piercing', critical_range: 20, critical_multiplier: 2, delivery: 'thrown', range increment: 10, melee_penalty: -1, is_finesse: 'false', has_reach: 'false'})},</v>
      </c>
    </row>
    <row r="144" spans="1:37" ht="20" outlineLevel="1" x14ac:dyDescent="0.2">
      <c r="A144" s="11" t="s">
        <v>259</v>
      </c>
      <c r="B144" s="35" t="s">
        <v>260</v>
      </c>
      <c r="C144" s="12">
        <v>1</v>
      </c>
      <c r="D144" s="12">
        <v>3</v>
      </c>
      <c r="E144" s="51" t="s">
        <v>68</v>
      </c>
      <c r="F144" s="52"/>
      <c r="G144" s="52" t="s">
        <v>1320</v>
      </c>
      <c r="H144" s="51" t="s">
        <v>47</v>
      </c>
      <c r="I144" s="51"/>
      <c r="J144" s="51">
        <v>20</v>
      </c>
      <c r="K144" s="51">
        <v>2</v>
      </c>
      <c r="L144" s="51"/>
      <c r="M144" s="51"/>
      <c r="N144" s="51"/>
      <c r="O144" s="53" t="b">
        <v>0</v>
      </c>
      <c r="P144" s="53" t="b">
        <v>0</v>
      </c>
      <c r="R144" s="4" t="str">
        <f t="shared" si="39"/>
        <v>product_name: 'Siangham'</v>
      </c>
      <c r="S144" s="4" t="str">
        <f t="shared" si="40"/>
        <v>description: 'The siangham is a special monk weapon. This designation gives a monk wielding a siangham special options.'</v>
      </c>
      <c r="T144" s="4" t="str">
        <f t="shared" si="41"/>
        <v>cost: 3</v>
      </c>
      <c r="U144" s="4" t="str">
        <f t="shared" ca="1" si="42"/>
        <v>stock: 17</v>
      </c>
      <c r="V144" s="4" t="str">
        <f t="shared" si="43"/>
        <v>weight: 1</v>
      </c>
      <c r="W144" s="4" t="str">
        <f t="shared" si="44"/>
        <v>category_id: 1</v>
      </c>
      <c r="X144" s="4" t="str">
        <f t="shared" si="45"/>
        <v>weapon_type: 'Exotic'</v>
      </c>
      <c r="Y144" s="4" t="str">
        <f t="shared" si="46"/>
        <v/>
      </c>
      <c r="Z144" s="4" t="str">
        <f t="shared" si="47"/>
        <v>damage: 'd6'</v>
      </c>
      <c r="AA144" s="4" t="str">
        <f t="shared" si="48"/>
        <v>damage_type: 'Piercing'</v>
      </c>
      <c r="AB144" s="4" t="str">
        <f t="shared" si="49"/>
        <v/>
      </c>
      <c r="AC144" s="4" t="str">
        <f t="shared" si="50"/>
        <v>critical_range: 20</v>
      </c>
      <c r="AD144" s="4" t="str">
        <f t="shared" si="51"/>
        <v>critical_multiplier: 2</v>
      </c>
      <c r="AE144" s="4" t="str">
        <f t="shared" si="52"/>
        <v/>
      </c>
      <c r="AF144" s="4" t="str">
        <f t="shared" si="53"/>
        <v>range increment: -1</v>
      </c>
      <c r="AG144" s="4" t="str">
        <f t="shared" si="54"/>
        <v>melee_penalty: -1</v>
      </c>
      <c r="AH144" s="4" t="str">
        <f t="shared" si="55"/>
        <v>is_finesse: 'false'</v>
      </c>
      <c r="AI144" s="4" t="str">
        <f t="shared" si="56"/>
        <v>has_reach: 'false'</v>
      </c>
      <c r="AK144" s="4" t="str">
        <f t="shared" ca="1" si="57"/>
        <v>{product_name: 'Siangham', description: 'The siangham is a special monk weapon. This designation gives a monk wielding a siangham special options.', cost: 3, stock: 17, weight: 1, category_id: 1, additional_information: JSON.stringify({weapon_type: 'Exotic', damage: 'd6', damage_type: 'Piercing', critical_range: 20, critical_multiplier: 2, range increment: -1, melee_penalty: -1, is_finesse: 'false', has_reach: 'false'})},</v>
      </c>
    </row>
    <row r="145" spans="1:37" ht="30" outlineLevel="1" x14ac:dyDescent="0.2">
      <c r="A145" s="11" t="s">
        <v>261</v>
      </c>
      <c r="B145" s="35" t="s">
        <v>262</v>
      </c>
      <c r="C145" s="12">
        <v>3</v>
      </c>
      <c r="D145" s="12">
        <v>6</v>
      </c>
      <c r="E145" s="51" t="s">
        <v>45</v>
      </c>
      <c r="F145" s="52" t="s">
        <v>90</v>
      </c>
      <c r="G145" s="52" t="s">
        <v>1320</v>
      </c>
      <c r="H145" s="51" t="s">
        <v>64</v>
      </c>
      <c r="I145" s="51"/>
      <c r="J145" s="51">
        <v>20</v>
      </c>
      <c r="K145" s="51">
        <v>2</v>
      </c>
      <c r="L145" s="51"/>
      <c r="M145" s="51"/>
      <c r="N145" s="51"/>
      <c r="O145" s="53" t="b">
        <v>0</v>
      </c>
      <c r="P145" s="53" t="b">
        <v>0</v>
      </c>
      <c r="R145" s="4" t="str">
        <f t="shared" si="39"/>
        <v>product_name: 'Sickle'</v>
      </c>
      <c r="S145" s="4" t="str">
        <f t="shared" si="40"/>
        <v>description: 'A sickle can be used to make trip attacks. If you are tripped during your own trip attempt, you can drop the sickle to avoid being tripped.'</v>
      </c>
      <c r="T145" s="4" t="str">
        <f t="shared" si="41"/>
        <v>cost: 6</v>
      </c>
      <c r="U145" s="4" t="str">
        <f t="shared" ca="1" si="42"/>
        <v>stock: 19</v>
      </c>
      <c r="V145" s="4" t="str">
        <f t="shared" si="43"/>
        <v>weight: 3</v>
      </c>
      <c r="W145" s="4" t="str">
        <f t="shared" si="44"/>
        <v>category_id: 1</v>
      </c>
      <c r="X145" s="4" t="str">
        <f t="shared" si="45"/>
        <v>weapon_type: 'Simple'</v>
      </c>
      <c r="Y145" s="4" t="str">
        <f t="shared" si="46"/>
        <v>ua_weapon_group: 'Other'</v>
      </c>
      <c r="Z145" s="4" t="str">
        <f t="shared" si="47"/>
        <v>damage: 'd6'</v>
      </c>
      <c r="AA145" s="4" t="str">
        <f t="shared" si="48"/>
        <v>damage_type: 'Slashing'</v>
      </c>
      <c r="AB145" s="4" t="str">
        <f t="shared" si="49"/>
        <v/>
      </c>
      <c r="AC145" s="4" t="str">
        <f t="shared" si="50"/>
        <v>critical_range: 20</v>
      </c>
      <c r="AD145" s="4" t="str">
        <f t="shared" si="51"/>
        <v>critical_multiplier: 2</v>
      </c>
      <c r="AE145" s="4" t="str">
        <f t="shared" si="52"/>
        <v/>
      </c>
      <c r="AF145" s="4" t="str">
        <f t="shared" si="53"/>
        <v>range increment: -1</v>
      </c>
      <c r="AG145" s="4" t="str">
        <f t="shared" si="54"/>
        <v>melee_penalty: -1</v>
      </c>
      <c r="AH145" s="4" t="str">
        <f t="shared" si="55"/>
        <v>is_finesse: 'false'</v>
      </c>
      <c r="AI145" s="4" t="str">
        <f t="shared" si="56"/>
        <v>has_reach: 'false'</v>
      </c>
      <c r="AK145" s="4" t="str">
        <f t="shared" ca="1" si="57"/>
        <v>{product_name: 'Sickle', description: 'A sickle can be used to make trip attacks. If you are tripped during your own trip attempt, you can drop the sickle to avoid being tripped.', cost: 6, stock: 19, weight: 3, category_id: 1, additional_information: JSON.stringify({weapon_type: 'Simple', ua_weapon_group: 'Other', damage: 'd6', damage_type: 'Slashing', critical_range: 20, critical_multiplier: 2, range increment: -1, melee_penalty: -1, is_finesse: 'false', has_reach: 'false'})},</v>
      </c>
    </row>
    <row r="146" spans="1:37" outlineLevel="1" x14ac:dyDescent="0.2">
      <c r="A146" s="11" t="s">
        <v>263</v>
      </c>
      <c r="C146" s="12">
        <v>0.25</v>
      </c>
      <c r="D146" s="12"/>
      <c r="E146" s="51" t="s">
        <v>68</v>
      </c>
      <c r="F146" s="52"/>
      <c r="G146" s="52" t="s">
        <v>409</v>
      </c>
      <c r="H146" s="51" t="s">
        <v>95</v>
      </c>
      <c r="I146" s="51"/>
      <c r="J146" s="51">
        <v>20</v>
      </c>
      <c r="K146" s="51">
        <v>2</v>
      </c>
      <c r="L146" s="51" t="s">
        <v>41</v>
      </c>
      <c r="M146" s="51">
        <v>10</v>
      </c>
      <c r="N146" s="51"/>
      <c r="O146" s="53" t="b">
        <v>0</v>
      </c>
      <c r="P146" s="53" t="b">
        <v>0</v>
      </c>
      <c r="R146" s="4" t="str">
        <f t="shared" si="39"/>
        <v>product_name: 'Skiprock, Halfling'</v>
      </c>
      <c r="S146" s="4" t="str">
        <f t="shared" si="40"/>
        <v/>
      </c>
      <c r="T146" s="4" t="str">
        <f t="shared" si="41"/>
        <v>cost: -1</v>
      </c>
      <c r="U146" s="4" t="str">
        <f t="shared" ca="1" si="42"/>
        <v>stock: 12</v>
      </c>
      <c r="V146" s="4" t="str">
        <f t="shared" si="43"/>
        <v>weight: 0.25</v>
      </c>
      <c r="W146" s="4" t="str">
        <f t="shared" si="44"/>
        <v>category_id: 1</v>
      </c>
      <c r="X146" s="4" t="str">
        <f t="shared" si="45"/>
        <v>weapon_type: 'Exotic'</v>
      </c>
      <c r="Y146" s="4" t="str">
        <f t="shared" si="46"/>
        <v/>
      </c>
      <c r="Z146" s="4" t="str">
        <f t="shared" si="47"/>
        <v>damage: 'd3'</v>
      </c>
      <c r="AA146" s="4" t="str">
        <f t="shared" si="48"/>
        <v>damage_type: 'Bludgeoning'</v>
      </c>
      <c r="AB146" s="4" t="str">
        <f t="shared" si="49"/>
        <v/>
      </c>
      <c r="AC146" s="4" t="str">
        <f t="shared" si="50"/>
        <v>critical_range: 20</v>
      </c>
      <c r="AD146" s="4" t="str">
        <f t="shared" si="51"/>
        <v>critical_multiplier: 2</v>
      </c>
      <c r="AE146" s="4" t="str">
        <f t="shared" si="52"/>
        <v>delivery: 'thrown'</v>
      </c>
      <c r="AF146" s="4" t="str">
        <f t="shared" si="53"/>
        <v>range increment: 10</v>
      </c>
      <c r="AG146" s="4" t="str">
        <f t="shared" si="54"/>
        <v>melee_penalty: -1</v>
      </c>
      <c r="AH146" s="4" t="str">
        <f t="shared" si="55"/>
        <v>is_finesse: 'false'</v>
      </c>
      <c r="AI146" s="4" t="str">
        <f t="shared" si="56"/>
        <v>has_reach: 'false'</v>
      </c>
      <c r="AK146" s="4" t="str">
        <f t="shared" ca="1" si="57"/>
        <v>{product_name: 'Skiprock, Halfling', cost: -1, stock: 12, weight: 0.25, category_id: 1, additional_information: JSON.stringify({weapon_type: 'Exotic', damage: 'd3', damage_type: 'Bludgeoning', critical_range: 20, critical_multiplier: 2, delivery: 'thrown', range increment: 10, melee_penalty: -1, is_finesse: 'false', has_reach: 'false'})},</v>
      </c>
    </row>
    <row r="147" spans="1:37" outlineLevel="1" x14ac:dyDescent="0.2">
      <c r="A147" s="11" t="s">
        <v>265</v>
      </c>
      <c r="C147" s="12"/>
      <c r="D147" s="12"/>
      <c r="E147" s="51" t="s">
        <v>84</v>
      </c>
      <c r="F147" s="52" t="s">
        <v>84</v>
      </c>
      <c r="G147" s="52" t="s">
        <v>1326</v>
      </c>
      <c r="H147" s="51" t="s">
        <v>95</v>
      </c>
      <c r="I147" s="51"/>
      <c r="J147" s="51">
        <v>20</v>
      </c>
      <c r="K147" s="51">
        <v>2</v>
      </c>
      <c r="L147" s="51"/>
      <c r="M147" s="51"/>
      <c r="N147" s="51"/>
      <c r="O147" s="53" t="b">
        <v>1</v>
      </c>
      <c r="P147" s="53" t="b">
        <v>0</v>
      </c>
      <c r="R147" s="4" t="str">
        <f t="shared" si="39"/>
        <v>product_name: 'Slam'</v>
      </c>
      <c r="S147" s="4" t="str">
        <f t="shared" si="40"/>
        <v/>
      </c>
      <c r="T147" s="4" t="str">
        <f t="shared" si="41"/>
        <v>cost: -1</v>
      </c>
      <c r="U147" s="4" t="str">
        <f t="shared" ca="1" si="42"/>
        <v>stock: 14</v>
      </c>
      <c r="V147" s="4" t="str">
        <f t="shared" si="43"/>
        <v>weight: -1</v>
      </c>
      <c r="W147" s="4" t="str">
        <f t="shared" si="44"/>
        <v>category_id: 1</v>
      </c>
      <c r="X147" s="4" t="str">
        <f t="shared" si="45"/>
        <v>weapon_type: 'Natural'</v>
      </c>
      <c r="Y147" s="4" t="str">
        <f t="shared" si="46"/>
        <v>ua_weapon_group: 'Natural'</v>
      </c>
      <c r="Z147" s="4" t="str">
        <f t="shared" si="47"/>
        <v>damage: 'd1'</v>
      </c>
      <c r="AA147" s="4" t="str">
        <f t="shared" si="48"/>
        <v>damage_type: 'Bludgeoning'</v>
      </c>
      <c r="AB147" s="4" t="str">
        <f t="shared" si="49"/>
        <v/>
      </c>
      <c r="AC147" s="4" t="str">
        <f t="shared" si="50"/>
        <v>critical_range: 20</v>
      </c>
      <c r="AD147" s="4" t="str">
        <f t="shared" si="51"/>
        <v>critical_multiplier: 2</v>
      </c>
      <c r="AE147" s="4" t="str">
        <f t="shared" si="52"/>
        <v/>
      </c>
      <c r="AF147" s="4" t="str">
        <f t="shared" si="53"/>
        <v>range increment: -1</v>
      </c>
      <c r="AG147" s="4" t="str">
        <f t="shared" si="54"/>
        <v>melee_penalty: -1</v>
      </c>
      <c r="AH147" s="4" t="str">
        <f t="shared" si="55"/>
        <v>is_finesse: 'true'</v>
      </c>
      <c r="AI147" s="4" t="str">
        <f t="shared" si="56"/>
        <v>has_reach: 'false'</v>
      </c>
      <c r="AK147" s="4" t="str">
        <f t="shared" ca="1" si="57"/>
        <v>{product_name: 'Slam', cost: -1, stock: 14, weight: -1, category_id: 1, additional_information: JSON.stringify({weapon_type: 'Natural', ua_weapon_group: 'Natural', damage: 'd1', damage_type: 'Bludgeoning', critical_range: 20, critical_multiplier: 2, range increment: -1, melee_penalty: -1, is_finesse: 'true', has_reach: 'false'})},</v>
      </c>
    </row>
    <row r="148" spans="1:37" outlineLevel="1" x14ac:dyDescent="0.2">
      <c r="A148" s="11" t="s">
        <v>266</v>
      </c>
      <c r="C148" s="12"/>
      <c r="D148" s="12"/>
      <c r="E148" s="51" t="s">
        <v>84</v>
      </c>
      <c r="F148" s="52" t="s">
        <v>84</v>
      </c>
      <c r="G148" s="52" t="s">
        <v>1326</v>
      </c>
      <c r="H148" s="51" t="s">
        <v>95</v>
      </c>
      <c r="I148" s="51"/>
      <c r="J148" s="51">
        <v>20</v>
      </c>
      <c r="K148" s="51">
        <v>2</v>
      </c>
      <c r="L148" s="51"/>
      <c r="M148" s="51"/>
      <c r="N148" s="51"/>
      <c r="O148" s="53" t="b">
        <v>1</v>
      </c>
      <c r="P148" s="53" t="b">
        <v>0</v>
      </c>
      <c r="R148" s="4" t="str">
        <f t="shared" si="39"/>
        <v>product_name: 'Slap'</v>
      </c>
      <c r="S148" s="4" t="str">
        <f t="shared" si="40"/>
        <v/>
      </c>
      <c r="T148" s="4" t="str">
        <f t="shared" si="41"/>
        <v>cost: -1</v>
      </c>
      <c r="U148" s="4" t="str">
        <f t="shared" ca="1" si="42"/>
        <v>stock: 16</v>
      </c>
      <c r="V148" s="4" t="str">
        <f t="shared" si="43"/>
        <v>weight: -1</v>
      </c>
      <c r="W148" s="4" t="str">
        <f t="shared" si="44"/>
        <v>category_id: 1</v>
      </c>
      <c r="X148" s="4" t="str">
        <f t="shared" si="45"/>
        <v>weapon_type: 'Natural'</v>
      </c>
      <c r="Y148" s="4" t="str">
        <f t="shared" si="46"/>
        <v>ua_weapon_group: 'Natural'</v>
      </c>
      <c r="Z148" s="4" t="str">
        <f t="shared" si="47"/>
        <v>damage: 'd1'</v>
      </c>
      <c r="AA148" s="4" t="str">
        <f t="shared" si="48"/>
        <v>damage_type: 'Bludgeoning'</v>
      </c>
      <c r="AB148" s="4" t="str">
        <f t="shared" si="49"/>
        <v/>
      </c>
      <c r="AC148" s="4" t="str">
        <f t="shared" si="50"/>
        <v>critical_range: 20</v>
      </c>
      <c r="AD148" s="4" t="str">
        <f t="shared" si="51"/>
        <v>critical_multiplier: 2</v>
      </c>
      <c r="AE148" s="4" t="str">
        <f t="shared" si="52"/>
        <v/>
      </c>
      <c r="AF148" s="4" t="str">
        <f t="shared" si="53"/>
        <v>range increment: -1</v>
      </c>
      <c r="AG148" s="4" t="str">
        <f t="shared" si="54"/>
        <v>melee_penalty: -1</v>
      </c>
      <c r="AH148" s="4" t="str">
        <f t="shared" si="55"/>
        <v>is_finesse: 'true'</v>
      </c>
      <c r="AI148" s="4" t="str">
        <f t="shared" si="56"/>
        <v>has_reach: 'false'</v>
      </c>
      <c r="AK148" s="4" t="str">
        <f t="shared" ca="1" si="57"/>
        <v>{product_name: 'Slap', cost: -1, stock: 16, weight: -1, category_id: 1, additional_information: JSON.stringify({weapon_type: 'Natural', ua_weapon_group: 'Natural', damage: 'd1', damage_type: 'Bludgeoning', critical_range: 20, critical_multiplier: 2, range increment: -1, melee_penalty: -1, is_finesse: 'true', has_reach: 'false'})},</v>
      </c>
    </row>
    <row r="149" spans="1:37" ht="130" outlineLevel="1" x14ac:dyDescent="0.2">
      <c r="A149" s="11" t="s">
        <v>267</v>
      </c>
      <c r="B149" s="35" t="s">
        <v>268</v>
      </c>
      <c r="C149" s="12"/>
      <c r="D149" s="12"/>
      <c r="E149" s="51" t="s">
        <v>45</v>
      </c>
      <c r="F149" s="52" t="s">
        <v>90</v>
      </c>
      <c r="G149" s="52" t="s">
        <v>1321</v>
      </c>
      <c r="H149" s="51" t="s">
        <v>95</v>
      </c>
      <c r="I149" s="51"/>
      <c r="J149" s="51">
        <v>20</v>
      </c>
      <c r="K149" s="51">
        <v>2</v>
      </c>
      <c r="L149" s="51" t="s">
        <v>41</v>
      </c>
      <c r="M149" s="51">
        <v>50</v>
      </c>
      <c r="N149" s="51"/>
      <c r="O149" s="53" t="b">
        <v>0</v>
      </c>
      <c r="P149" s="53" t="b">
        <v>0</v>
      </c>
      <c r="R149" s="4" t="str">
        <f t="shared" si="39"/>
        <v>product_name: 'Sling'</v>
      </c>
      <c r="S149" s="4" t="str">
        <f t="shared" si="40"/>
        <v>description: 'Bullets come in a leather pouch that holds 10 bullets. A bullet that hits its target is destroyed; one that misses has a 50% chance of being destroyed or lost.\nYour Strength modifier applies to damage rolls when you use a sling, just as it does for thrown weapons. You can fire, but not load, a sling with one hand. Loading a sling is a move action that requires two hands and provokes attacks of opportunity.\nYou can hurl ordinary stones with a sling, but stones are not as dense or as round as bullets. Thus, such an attack deals damage as if the weapon were designed for a creature one size category smaller than you and you take a –1 penalty on attack rolls.'</v>
      </c>
      <c r="T149" s="4" t="str">
        <f t="shared" si="41"/>
        <v>cost: -1</v>
      </c>
      <c r="U149" s="4" t="str">
        <f t="shared" ca="1" si="42"/>
        <v>stock: 8</v>
      </c>
      <c r="V149" s="4" t="str">
        <f t="shared" si="43"/>
        <v>weight: -1</v>
      </c>
      <c r="W149" s="4" t="str">
        <f t="shared" si="44"/>
        <v>category_id: 1</v>
      </c>
      <c r="X149" s="4" t="str">
        <f t="shared" si="45"/>
        <v>weapon_type: 'Simple'</v>
      </c>
      <c r="Y149" s="4" t="str">
        <f t="shared" si="46"/>
        <v>ua_weapon_group: 'Other'</v>
      </c>
      <c r="Z149" s="4" t="str">
        <f t="shared" si="47"/>
        <v>damage: 'd4'</v>
      </c>
      <c r="AA149" s="4" t="str">
        <f t="shared" si="48"/>
        <v>damage_type: 'Bludgeoning'</v>
      </c>
      <c r="AB149" s="4" t="str">
        <f t="shared" si="49"/>
        <v/>
      </c>
      <c r="AC149" s="4" t="str">
        <f t="shared" si="50"/>
        <v>critical_range: 20</v>
      </c>
      <c r="AD149" s="4" t="str">
        <f t="shared" si="51"/>
        <v>critical_multiplier: 2</v>
      </c>
      <c r="AE149" s="4" t="str">
        <f t="shared" si="52"/>
        <v>delivery: 'thrown'</v>
      </c>
      <c r="AF149" s="4" t="str">
        <f t="shared" si="53"/>
        <v>range increment: 50</v>
      </c>
      <c r="AG149" s="4" t="str">
        <f t="shared" si="54"/>
        <v>melee_penalty: -1</v>
      </c>
      <c r="AH149" s="4" t="str">
        <f t="shared" si="55"/>
        <v>is_finesse: 'false'</v>
      </c>
      <c r="AI149" s="4" t="str">
        <f t="shared" si="56"/>
        <v>has_reach: 'false'</v>
      </c>
      <c r="AK149" s="4" t="str">
        <f t="shared" ca="1" si="57"/>
        <v>{product_name: 'Sling', description: 'Bullets come in a leather pouch that holds 10 bullets. A bullet that hits its target is destroyed; one that misses has a 50% chance of being destroyed or lost.\nYour Strength modifier applies to damage rolls when you use a sling, just as it does for thrown weapons. You can fire, but not load, a sling with one hand. Loading a sling is a move action that requires two hands and provokes attacks of opportunity.\nYou can hurl ordinary stones with a sling, but stones are not as dense or as round as bullets. Thus, such an attack deals damage as if the weapon were designed for a creature one size category smaller than you and you take a –1 penalty on attack rolls.', cost: -1, stock: 8, weight: -1, category_id: 1, additional_information: JSON.stringify({weapon_type: 'Simple', ua_weapon_group: 'Other', damage: 'd4', damage_type: 'Bludgeoning', critical_range: 20, critical_multiplier: 2, delivery: 'thrown', range increment: 50, melee_penalty: -1, is_finesse: 'false', has_reach: 'false'})},</v>
      </c>
    </row>
    <row r="150" spans="1:37" outlineLevel="1" x14ac:dyDescent="0.2">
      <c r="A150" s="11" t="s">
        <v>269</v>
      </c>
      <c r="C150" s="12">
        <v>5</v>
      </c>
      <c r="D150" s="12">
        <v>4</v>
      </c>
      <c r="E150" s="51" t="s">
        <v>68</v>
      </c>
      <c r="F150" s="52"/>
      <c r="G150" s="52" t="s">
        <v>1321</v>
      </c>
      <c r="H150" s="51" t="s">
        <v>47</v>
      </c>
      <c r="I150" s="51"/>
      <c r="J150" s="51">
        <v>20</v>
      </c>
      <c r="K150" s="51">
        <v>2</v>
      </c>
      <c r="L150" s="51"/>
      <c r="M150" s="51"/>
      <c r="N150" s="51"/>
      <c r="O150" s="53" t="b">
        <v>0</v>
      </c>
      <c r="P150" s="53" t="b">
        <v>0</v>
      </c>
      <c r="R150" s="4" t="str">
        <f t="shared" si="39"/>
        <v>product_name: 'Sodegarami'</v>
      </c>
      <c r="S150" s="4" t="str">
        <f t="shared" si="40"/>
        <v/>
      </c>
      <c r="T150" s="4" t="str">
        <f t="shared" si="41"/>
        <v>cost: 4</v>
      </c>
      <c r="U150" s="4" t="str">
        <f t="shared" ca="1" si="42"/>
        <v>stock: 12</v>
      </c>
      <c r="V150" s="4" t="str">
        <f t="shared" si="43"/>
        <v>weight: 5</v>
      </c>
      <c r="W150" s="4" t="str">
        <f t="shared" si="44"/>
        <v>category_id: 1</v>
      </c>
      <c r="X150" s="4" t="str">
        <f t="shared" si="45"/>
        <v>weapon_type: 'Exotic'</v>
      </c>
      <c r="Y150" s="4" t="str">
        <f t="shared" si="46"/>
        <v/>
      </c>
      <c r="Z150" s="4" t="str">
        <f t="shared" si="47"/>
        <v>damage: 'd4'</v>
      </c>
      <c r="AA150" s="4" t="str">
        <f t="shared" si="48"/>
        <v>damage_type: 'Piercing'</v>
      </c>
      <c r="AB150" s="4" t="str">
        <f t="shared" si="49"/>
        <v/>
      </c>
      <c r="AC150" s="4" t="str">
        <f t="shared" si="50"/>
        <v>critical_range: 20</v>
      </c>
      <c r="AD150" s="4" t="str">
        <f t="shared" si="51"/>
        <v>critical_multiplier: 2</v>
      </c>
      <c r="AE150" s="4" t="str">
        <f t="shared" si="52"/>
        <v/>
      </c>
      <c r="AF150" s="4" t="str">
        <f t="shared" si="53"/>
        <v>range increment: -1</v>
      </c>
      <c r="AG150" s="4" t="str">
        <f t="shared" si="54"/>
        <v>melee_penalty: -1</v>
      </c>
      <c r="AH150" s="4" t="str">
        <f t="shared" si="55"/>
        <v>is_finesse: 'false'</v>
      </c>
      <c r="AI150" s="4" t="str">
        <f t="shared" si="56"/>
        <v>has_reach: 'false'</v>
      </c>
      <c r="AK150" s="4" t="str">
        <f t="shared" ca="1" si="57"/>
        <v>{product_name: 'Sodegarami', cost: 4, stock: 12, weight: 5, category_id: 1, additional_information: JSON.stringify({weapon_type: 'Exotic', damage: 'd4', damage_type: 'Piercing', critical_range: 20, critical_multiplier: 2, range increment: -1, melee_penalty: -1, is_finesse: 'false', has_reach: 'false'})},</v>
      </c>
    </row>
    <row r="151" spans="1:37" ht="30" outlineLevel="1" x14ac:dyDescent="0.2">
      <c r="A151" s="11" t="s">
        <v>270</v>
      </c>
      <c r="B151" s="35" t="s">
        <v>271</v>
      </c>
      <c r="C151" s="12">
        <v>3</v>
      </c>
      <c r="D151" s="12">
        <v>1</v>
      </c>
      <c r="E151" s="51" t="s">
        <v>45</v>
      </c>
      <c r="F151" s="52" t="s">
        <v>177</v>
      </c>
      <c r="G151" s="52" t="s">
        <v>1320</v>
      </c>
      <c r="H151" s="51" t="s">
        <v>47</v>
      </c>
      <c r="I151" s="51"/>
      <c r="J151" s="51">
        <v>20</v>
      </c>
      <c r="K151" s="51">
        <v>3</v>
      </c>
      <c r="L151" s="51" t="s">
        <v>41</v>
      </c>
      <c r="M151" s="51">
        <v>20</v>
      </c>
      <c r="N151" s="51"/>
      <c r="O151" s="53" t="b">
        <v>0</v>
      </c>
      <c r="P151" s="53" t="b">
        <v>0</v>
      </c>
      <c r="R151" s="4" t="str">
        <f t="shared" si="39"/>
        <v>product_name: 'Spear'</v>
      </c>
      <c r="S151" s="4" t="str">
        <f t="shared" si="40"/>
        <v>description: 'A spear can be thrown. If you use a ready action to set a spear against a charge, you deal double damage on a successful hit against a charging character.'</v>
      </c>
      <c r="T151" s="4" t="str">
        <f t="shared" si="41"/>
        <v>cost: 1</v>
      </c>
      <c r="U151" s="4" t="str">
        <f t="shared" ca="1" si="42"/>
        <v>stock: 0</v>
      </c>
      <c r="V151" s="4" t="str">
        <f t="shared" si="43"/>
        <v>weight: 3</v>
      </c>
      <c r="W151" s="4" t="str">
        <f t="shared" si="44"/>
        <v>category_id: 1</v>
      </c>
      <c r="X151" s="4" t="str">
        <f t="shared" si="45"/>
        <v>weapon_type: 'Simple'</v>
      </c>
      <c r="Y151" s="4" t="str">
        <f t="shared" si="46"/>
        <v>ua_weapon_group: 'Polearm'</v>
      </c>
      <c r="Z151" s="4" t="str">
        <f t="shared" si="47"/>
        <v>damage: 'd6'</v>
      </c>
      <c r="AA151" s="4" t="str">
        <f t="shared" si="48"/>
        <v>damage_type: 'Piercing'</v>
      </c>
      <c r="AB151" s="4" t="str">
        <f t="shared" si="49"/>
        <v/>
      </c>
      <c r="AC151" s="4" t="str">
        <f t="shared" si="50"/>
        <v>critical_range: 20</v>
      </c>
      <c r="AD151" s="4" t="str">
        <f t="shared" si="51"/>
        <v>critical_multiplier: 3</v>
      </c>
      <c r="AE151" s="4" t="str">
        <f t="shared" si="52"/>
        <v>delivery: 'thrown'</v>
      </c>
      <c r="AF151" s="4" t="str">
        <f t="shared" si="53"/>
        <v>range increment: 20</v>
      </c>
      <c r="AG151" s="4" t="str">
        <f t="shared" si="54"/>
        <v>melee_penalty: -1</v>
      </c>
      <c r="AH151" s="4" t="str">
        <f t="shared" si="55"/>
        <v>is_finesse: 'false'</v>
      </c>
      <c r="AI151" s="4" t="str">
        <f t="shared" si="56"/>
        <v>has_reach: 'false'</v>
      </c>
      <c r="AK151" s="4" t="str">
        <f t="shared" ca="1" si="57"/>
        <v>{product_name: 'Spear', description: 'A spear can be thrown. If you use a ready action to set a spear against a charge, you deal double damage on a successful hit against a charging character.', cost: 1, stock: 0, weight: 3, category_id: 1, additional_information: JSON.stringify({weapon_type: 'Simple', ua_weapon_group: 'Polearm', damage: 'd6', damage_type: 'Piercing', critical_range: 20, critical_multiplier: 3, delivery: 'thrown', range increment: 20, melee_penalty: -1, is_finesse: 'false', has_reach: 'false'})},</v>
      </c>
    </row>
    <row r="152" spans="1:37" ht="50" outlineLevel="1" x14ac:dyDescent="0.2">
      <c r="A152" s="11" t="s">
        <v>272</v>
      </c>
      <c r="B152" s="35" t="s">
        <v>273</v>
      </c>
      <c r="C152" s="12">
        <v>9</v>
      </c>
      <c r="D152" s="12">
        <v>5</v>
      </c>
      <c r="E152" s="51" t="s">
        <v>57</v>
      </c>
      <c r="F152" s="52" t="s">
        <v>177</v>
      </c>
      <c r="G152" s="52" t="s">
        <v>1323</v>
      </c>
      <c r="H152" s="51" t="s">
        <v>47</v>
      </c>
      <c r="I152" s="51"/>
      <c r="J152" s="51">
        <v>20</v>
      </c>
      <c r="K152" s="51">
        <v>3</v>
      </c>
      <c r="L152" s="51"/>
      <c r="M152" s="51"/>
      <c r="N152" s="51"/>
      <c r="O152" s="53" t="b">
        <v>0</v>
      </c>
      <c r="P152" s="53" t="b">
        <v>1</v>
      </c>
      <c r="R152" s="4" t="str">
        <f t="shared" si="39"/>
        <v>product_name: 'Spear, Long'</v>
      </c>
      <c r="S152" s="4" t="str">
        <f t="shared" si="40"/>
        <v>description: 'A longspear has reach. You can strike opponents 10 feet away with it, but you can’t use it against an adjacent foe. If you use a ready action to set a longspear against a charge, you deal double damage on a successful hit against a charging character.'</v>
      </c>
      <c r="T152" s="4" t="str">
        <f t="shared" si="41"/>
        <v>cost: 5</v>
      </c>
      <c r="U152" s="4" t="str">
        <f t="shared" ca="1" si="42"/>
        <v>stock: 15</v>
      </c>
      <c r="V152" s="4" t="str">
        <f t="shared" si="43"/>
        <v>weight: 9</v>
      </c>
      <c r="W152" s="4" t="str">
        <f t="shared" si="44"/>
        <v>category_id: 1</v>
      </c>
      <c r="X152" s="4" t="str">
        <f t="shared" si="45"/>
        <v>weapon_type: 'Martial'</v>
      </c>
      <c r="Y152" s="4" t="str">
        <f t="shared" si="46"/>
        <v>ua_weapon_group: 'Polearm'</v>
      </c>
      <c r="Z152" s="4" t="str">
        <f t="shared" si="47"/>
        <v>damage: 'd8'</v>
      </c>
      <c r="AA152" s="4" t="str">
        <f t="shared" si="48"/>
        <v>damage_type: 'Piercing'</v>
      </c>
      <c r="AB152" s="4" t="str">
        <f t="shared" si="49"/>
        <v/>
      </c>
      <c r="AC152" s="4" t="str">
        <f t="shared" si="50"/>
        <v>critical_range: 20</v>
      </c>
      <c r="AD152" s="4" t="str">
        <f t="shared" si="51"/>
        <v>critical_multiplier: 3</v>
      </c>
      <c r="AE152" s="4" t="str">
        <f t="shared" si="52"/>
        <v/>
      </c>
      <c r="AF152" s="4" t="str">
        <f t="shared" si="53"/>
        <v>range increment: -1</v>
      </c>
      <c r="AG152" s="4" t="str">
        <f t="shared" si="54"/>
        <v>melee_penalty: -1</v>
      </c>
      <c r="AH152" s="4" t="str">
        <f t="shared" si="55"/>
        <v>is_finesse: 'false'</v>
      </c>
      <c r="AI152" s="4" t="str">
        <f t="shared" si="56"/>
        <v>has_reach: 'true'</v>
      </c>
      <c r="AK152" s="4" t="str">
        <f t="shared" ca="1" si="57"/>
        <v>{product_name: 'Spear, Long', description: 'A longspear has reach. You can strike opponents 10 feet away with it, but you can’t use it against an adjacent foe. If you use a ready action to set a longspear against a charge, you deal double damage on a successful hit against a charging character.', cost: 5, stock: 15, weight: 9, category_id: 1, additional_information: JSON.stringify({weapon_type: 'Martial', ua_weapon_group: 'Polearm', damage: 'd8', damage_type: 'Piercing', critical_range: 20, critical_multiplier: 3, range increment: -1, melee_penalty: -1, is_finesse: 'false', has_reach: 'true'})},</v>
      </c>
    </row>
    <row r="153" spans="1:37" ht="20" outlineLevel="1" x14ac:dyDescent="0.2">
      <c r="A153" s="11" t="s">
        <v>274</v>
      </c>
      <c r="B153" s="35" t="s">
        <v>275</v>
      </c>
      <c r="C153" s="12">
        <v>5</v>
      </c>
      <c r="D153" s="12">
        <v>2</v>
      </c>
      <c r="E153" s="51" t="s">
        <v>45</v>
      </c>
      <c r="F153" s="52" t="s">
        <v>177</v>
      </c>
      <c r="G153" s="52" t="s">
        <v>1323</v>
      </c>
      <c r="H153" s="51" t="s">
        <v>47</v>
      </c>
      <c r="I153" s="51"/>
      <c r="J153" s="51">
        <v>20</v>
      </c>
      <c r="K153" s="51">
        <v>3</v>
      </c>
      <c r="L153" s="51" t="s">
        <v>41</v>
      </c>
      <c r="M153" s="51">
        <v>20</v>
      </c>
      <c r="N153" s="51"/>
      <c r="O153" s="53" t="b">
        <v>0</v>
      </c>
      <c r="P153" s="53" t="b">
        <v>0</v>
      </c>
      <c r="R153" s="4" t="str">
        <f t="shared" si="39"/>
        <v>product_name: 'Spear, Short'</v>
      </c>
      <c r="S153" s="4" t="str">
        <f t="shared" si="40"/>
        <v>description: 'A shortspear is small enough to wield one-handed. It may also be thrown.'</v>
      </c>
      <c r="T153" s="4" t="str">
        <f t="shared" si="41"/>
        <v>cost: 2</v>
      </c>
      <c r="U153" s="4" t="str">
        <f t="shared" ca="1" si="42"/>
        <v>stock: 15</v>
      </c>
      <c r="V153" s="4" t="str">
        <f t="shared" si="43"/>
        <v>weight: 5</v>
      </c>
      <c r="W153" s="4" t="str">
        <f t="shared" si="44"/>
        <v>category_id: 1</v>
      </c>
      <c r="X153" s="4" t="str">
        <f t="shared" si="45"/>
        <v>weapon_type: 'Simple'</v>
      </c>
      <c r="Y153" s="4" t="str">
        <f t="shared" si="46"/>
        <v>ua_weapon_group: 'Polearm'</v>
      </c>
      <c r="Z153" s="4" t="str">
        <f t="shared" si="47"/>
        <v>damage: 'd8'</v>
      </c>
      <c r="AA153" s="4" t="str">
        <f t="shared" si="48"/>
        <v>damage_type: 'Piercing'</v>
      </c>
      <c r="AB153" s="4" t="str">
        <f t="shared" si="49"/>
        <v/>
      </c>
      <c r="AC153" s="4" t="str">
        <f t="shared" si="50"/>
        <v>critical_range: 20</v>
      </c>
      <c r="AD153" s="4" t="str">
        <f t="shared" si="51"/>
        <v>critical_multiplier: 3</v>
      </c>
      <c r="AE153" s="4" t="str">
        <f t="shared" si="52"/>
        <v>delivery: 'thrown'</v>
      </c>
      <c r="AF153" s="4" t="str">
        <f t="shared" si="53"/>
        <v>range increment: 20</v>
      </c>
      <c r="AG153" s="4" t="str">
        <f t="shared" si="54"/>
        <v>melee_penalty: -1</v>
      </c>
      <c r="AH153" s="4" t="str">
        <f t="shared" si="55"/>
        <v>is_finesse: 'false'</v>
      </c>
      <c r="AI153" s="4" t="str">
        <f t="shared" si="56"/>
        <v>has_reach: 'false'</v>
      </c>
      <c r="AK153" s="4" t="str">
        <f t="shared" ca="1" si="57"/>
        <v>{product_name: 'Spear, Short', description: 'A shortspear is small enough to wield one-handed. It may also be thrown.', cost: 2, stock: 15, weight: 5, category_id: 1, additional_information: JSON.stringify({weapon_type: 'Simple', ua_weapon_group: 'Polearm', damage: 'd8', damage_type: 'Piercing', critical_range: 20, critical_multiplier: 3, delivery: 'thrown', range increment: 20, melee_penalty: -1, is_finesse: 'false', has_reach: 'false'})},</v>
      </c>
    </row>
    <row r="154" spans="1:37" outlineLevel="1" x14ac:dyDescent="0.2">
      <c r="A154" s="11" t="s">
        <v>276</v>
      </c>
      <c r="C154" s="12"/>
      <c r="D154" s="12"/>
      <c r="E154" s="51" t="s">
        <v>84</v>
      </c>
      <c r="F154" s="52" t="s">
        <v>84</v>
      </c>
      <c r="G154" s="52" t="s">
        <v>1323</v>
      </c>
      <c r="H154" s="51" t="s">
        <v>47</v>
      </c>
      <c r="I154" s="51"/>
      <c r="J154" s="51">
        <v>19</v>
      </c>
      <c r="K154" s="51">
        <v>2</v>
      </c>
      <c r="L154" s="51" t="s">
        <v>41</v>
      </c>
      <c r="M154" s="51">
        <v>180</v>
      </c>
      <c r="N154" s="51"/>
      <c r="O154" s="53" t="b">
        <v>0</v>
      </c>
      <c r="P154" s="53" t="b">
        <v>0</v>
      </c>
      <c r="R154" s="4" t="str">
        <f t="shared" si="39"/>
        <v>product_name: 'Spike, Manticore Tail'</v>
      </c>
      <c r="S154" s="4" t="str">
        <f t="shared" si="40"/>
        <v/>
      </c>
      <c r="T154" s="4" t="str">
        <f t="shared" si="41"/>
        <v>cost: -1</v>
      </c>
      <c r="U154" s="4" t="str">
        <f t="shared" ca="1" si="42"/>
        <v>stock: 4</v>
      </c>
      <c r="V154" s="4" t="str">
        <f t="shared" si="43"/>
        <v>weight: -1</v>
      </c>
      <c r="W154" s="4" t="str">
        <f t="shared" si="44"/>
        <v>category_id: 1</v>
      </c>
      <c r="X154" s="4" t="str">
        <f t="shared" si="45"/>
        <v>weapon_type: 'Natural'</v>
      </c>
      <c r="Y154" s="4" t="str">
        <f t="shared" si="46"/>
        <v>ua_weapon_group: 'Natural'</v>
      </c>
      <c r="Z154" s="4" t="str">
        <f t="shared" si="47"/>
        <v>damage: 'd8'</v>
      </c>
      <c r="AA154" s="4" t="str">
        <f t="shared" si="48"/>
        <v>damage_type: 'Piercing'</v>
      </c>
      <c r="AB154" s="4" t="str">
        <f t="shared" si="49"/>
        <v/>
      </c>
      <c r="AC154" s="4" t="str">
        <f t="shared" si="50"/>
        <v>critical_range: 19</v>
      </c>
      <c r="AD154" s="4" t="str">
        <f t="shared" si="51"/>
        <v>critical_multiplier: 2</v>
      </c>
      <c r="AE154" s="4" t="str">
        <f t="shared" si="52"/>
        <v>delivery: 'thrown'</v>
      </c>
      <c r="AF154" s="4" t="str">
        <f t="shared" si="53"/>
        <v>range increment: 180</v>
      </c>
      <c r="AG154" s="4" t="str">
        <f t="shared" si="54"/>
        <v>melee_penalty: -1</v>
      </c>
      <c r="AH154" s="4" t="str">
        <f t="shared" si="55"/>
        <v>is_finesse: 'false'</v>
      </c>
      <c r="AI154" s="4" t="str">
        <f t="shared" si="56"/>
        <v>has_reach: 'false'</v>
      </c>
      <c r="AK154" s="4" t="str">
        <f t="shared" ca="1" si="57"/>
        <v>{product_name: 'Spike, Manticore Tail', cost: -1, stock: 4, weight: -1, category_id: 1, additional_information: JSON.stringify({weapon_type: 'Natural', ua_weapon_group: 'Natural', damage: 'd8', damage_type: 'Piercing', critical_range: 19, critical_multiplier: 2, delivery: 'thrown', range increment: 180, melee_penalty: -1, is_finesse: 'false', has_reach: 'false'})},</v>
      </c>
    </row>
    <row r="155" spans="1:37" outlineLevel="1" x14ac:dyDescent="0.2">
      <c r="A155" s="11" t="s">
        <v>277</v>
      </c>
      <c r="C155" s="12">
        <v>0.5</v>
      </c>
      <c r="D155" s="12">
        <v>1</v>
      </c>
      <c r="E155" s="51" t="s">
        <v>68</v>
      </c>
      <c r="F155" s="52"/>
      <c r="G155" s="52" t="s">
        <v>1321</v>
      </c>
      <c r="H155" s="51" t="s">
        <v>47</v>
      </c>
      <c r="I155" s="51"/>
      <c r="J155" s="51">
        <v>20</v>
      </c>
      <c r="K155" s="51">
        <v>2</v>
      </c>
      <c r="L155" s="51"/>
      <c r="M155" s="51"/>
      <c r="N155" s="51"/>
      <c r="O155" s="53" t="b">
        <v>0</v>
      </c>
      <c r="P155" s="53" t="b">
        <v>0</v>
      </c>
      <c r="R155" s="4" t="str">
        <f t="shared" si="39"/>
        <v>product_name: 'Spikes, Ratling Tail'</v>
      </c>
      <c r="S155" s="4" t="str">
        <f t="shared" si="40"/>
        <v/>
      </c>
      <c r="T155" s="4" t="str">
        <f t="shared" si="41"/>
        <v>cost: 1</v>
      </c>
      <c r="U155" s="4" t="str">
        <f t="shared" ca="1" si="42"/>
        <v>stock: 10</v>
      </c>
      <c r="V155" s="4" t="str">
        <f t="shared" si="43"/>
        <v>weight: 0.5</v>
      </c>
      <c r="W155" s="4" t="str">
        <f t="shared" si="44"/>
        <v>category_id: 1</v>
      </c>
      <c r="X155" s="4" t="str">
        <f t="shared" si="45"/>
        <v>weapon_type: 'Exotic'</v>
      </c>
      <c r="Y155" s="4" t="str">
        <f t="shared" si="46"/>
        <v/>
      </c>
      <c r="Z155" s="4" t="str">
        <f t="shared" si="47"/>
        <v>damage: 'd4'</v>
      </c>
      <c r="AA155" s="4" t="str">
        <f t="shared" si="48"/>
        <v>damage_type: 'Piercing'</v>
      </c>
      <c r="AB155" s="4" t="str">
        <f t="shared" si="49"/>
        <v/>
      </c>
      <c r="AC155" s="4" t="str">
        <f t="shared" si="50"/>
        <v>critical_range: 20</v>
      </c>
      <c r="AD155" s="4" t="str">
        <f t="shared" si="51"/>
        <v>critical_multiplier: 2</v>
      </c>
      <c r="AE155" s="4" t="str">
        <f t="shared" si="52"/>
        <v/>
      </c>
      <c r="AF155" s="4" t="str">
        <f t="shared" si="53"/>
        <v>range increment: -1</v>
      </c>
      <c r="AG155" s="4" t="str">
        <f t="shared" si="54"/>
        <v>melee_penalty: -1</v>
      </c>
      <c r="AH155" s="4" t="str">
        <f t="shared" si="55"/>
        <v>is_finesse: 'false'</v>
      </c>
      <c r="AI155" s="4" t="str">
        <f t="shared" si="56"/>
        <v>has_reach: 'false'</v>
      </c>
      <c r="AK155" s="4" t="str">
        <f t="shared" ca="1" si="57"/>
        <v>{product_name: 'Spikes, Ratling Tail', cost: 1, stock: 10, weight: 0.5, category_id: 1, additional_information: JSON.stringify({weapon_type: 'Exotic', damage: 'd4', damage_type: 'Piercing', critical_range: 20, critical_multiplier: 2, range increment: -1, melee_penalty: -1, is_finesse: 'false', has_reach: 'false'})},</v>
      </c>
    </row>
    <row r="156" spans="1:37" outlineLevel="1" x14ac:dyDescent="0.2">
      <c r="A156" s="11" t="s">
        <v>279</v>
      </c>
      <c r="C156" s="12">
        <v>10</v>
      </c>
      <c r="D156" s="12"/>
      <c r="E156" s="51" t="s">
        <v>68</v>
      </c>
      <c r="F156" s="52" t="s">
        <v>177</v>
      </c>
      <c r="G156" s="52" t="s">
        <v>1323</v>
      </c>
      <c r="H156" s="51" t="s">
        <v>64</v>
      </c>
      <c r="I156" s="51"/>
      <c r="J156" s="51">
        <v>20</v>
      </c>
      <c r="K156" s="51">
        <v>2</v>
      </c>
      <c r="L156" s="51" t="s">
        <v>41</v>
      </c>
      <c r="M156" s="51">
        <v>20</v>
      </c>
      <c r="N156" s="51"/>
      <c r="O156" s="53" t="b">
        <v>0</v>
      </c>
      <c r="P156" s="53" t="b">
        <v>0</v>
      </c>
      <c r="R156" s="4" t="str">
        <f t="shared" si="39"/>
        <v>product_name: 'Staff, Bladed'</v>
      </c>
      <c r="S156" s="4" t="str">
        <f t="shared" si="40"/>
        <v/>
      </c>
      <c r="T156" s="4" t="str">
        <f t="shared" si="41"/>
        <v>cost: -1</v>
      </c>
      <c r="U156" s="4" t="str">
        <f t="shared" ca="1" si="42"/>
        <v>stock: 0</v>
      </c>
      <c r="V156" s="4" t="str">
        <f t="shared" si="43"/>
        <v>weight: 10</v>
      </c>
      <c r="W156" s="4" t="str">
        <f t="shared" si="44"/>
        <v>category_id: 1</v>
      </c>
      <c r="X156" s="4" t="str">
        <f t="shared" si="45"/>
        <v>weapon_type: 'Exotic'</v>
      </c>
      <c r="Y156" s="4" t="str">
        <f t="shared" si="46"/>
        <v>ua_weapon_group: 'Polearm'</v>
      </c>
      <c r="Z156" s="4" t="str">
        <f t="shared" si="47"/>
        <v>damage: 'd8'</v>
      </c>
      <c r="AA156" s="4" t="str">
        <f t="shared" si="48"/>
        <v>damage_type: 'Slashing'</v>
      </c>
      <c r="AB156" s="4" t="str">
        <f t="shared" si="49"/>
        <v/>
      </c>
      <c r="AC156" s="4" t="str">
        <f t="shared" si="50"/>
        <v>critical_range: 20</v>
      </c>
      <c r="AD156" s="4" t="str">
        <f t="shared" si="51"/>
        <v>critical_multiplier: 2</v>
      </c>
      <c r="AE156" s="4" t="str">
        <f t="shared" si="52"/>
        <v>delivery: 'thrown'</v>
      </c>
      <c r="AF156" s="4" t="str">
        <f t="shared" si="53"/>
        <v>range increment: 20</v>
      </c>
      <c r="AG156" s="4" t="str">
        <f t="shared" si="54"/>
        <v>melee_penalty: -1</v>
      </c>
      <c r="AH156" s="4" t="str">
        <f t="shared" si="55"/>
        <v>is_finesse: 'false'</v>
      </c>
      <c r="AI156" s="4" t="str">
        <f t="shared" si="56"/>
        <v>has_reach: 'false'</v>
      </c>
      <c r="AK156" s="4" t="str">
        <f t="shared" ca="1" si="57"/>
        <v>{product_name: 'Staff, Bladed', cost: -1, stock: 0, weight: 10, category_id: 1, additional_information: JSON.stringify({weapon_type: 'Exotic', ua_weapon_group: 'Polearm', damage: 'd8', damage_type: 'Slashing', critical_range: 20, critical_multiplier: 2, delivery: 'thrown', range increment: 20, melee_penalty: -1, is_finesse: 'false', has_reach: 'false'})},</v>
      </c>
    </row>
    <row r="157" spans="1:37" ht="90" outlineLevel="1" x14ac:dyDescent="0.2">
      <c r="A157" s="11" t="s">
        <v>280</v>
      </c>
      <c r="B157" s="35" t="s">
        <v>281</v>
      </c>
      <c r="C157" s="12">
        <v>4</v>
      </c>
      <c r="D157" s="12"/>
      <c r="E157" s="51" t="s">
        <v>45</v>
      </c>
      <c r="F157" s="52" t="s">
        <v>177</v>
      </c>
      <c r="G157" s="52" t="s">
        <v>1320</v>
      </c>
      <c r="H157" s="51" t="s">
        <v>95</v>
      </c>
      <c r="I157" s="51"/>
      <c r="J157" s="51">
        <v>20</v>
      </c>
      <c r="K157" s="51">
        <v>2</v>
      </c>
      <c r="L157" s="51"/>
      <c r="M157" s="51"/>
      <c r="N157" s="51"/>
      <c r="O157" s="53" t="b">
        <v>0</v>
      </c>
      <c r="P157" s="53" t="b">
        <v>0</v>
      </c>
      <c r="R157" s="4" t="str">
        <f t="shared" si="39"/>
        <v>product_name: 'Staff, Quarter'</v>
      </c>
      <c r="S157" s="4" t="str">
        <f t="shared" si="40"/>
        <v>description: 'A quarterstaff is a double weapon. You can fight with it as if fighting with two weapons, but if you do, you incur all the normal attack penalties associated with fighting with two weapons, just as if you were using a one-handed weapon and a light weapon. A creature wielding a quarterstaff in one hand can’t use it as a double weapon—only one end of the weapon can be used in any given round.\nThe quarterstaff is a special monk weapon. This designation gives a monk wielding a quarterstaff special options.'</v>
      </c>
      <c r="T157" s="4" t="str">
        <f t="shared" si="41"/>
        <v>cost: -1</v>
      </c>
      <c r="U157" s="4" t="str">
        <f t="shared" ca="1" si="42"/>
        <v>stock: 14</v>
      </c>
      <c r="V157" s="4" t="str">
        <f t="shared" si="43"/>
        <v>weight: 4</v>
      </c>
      <c r="W157" s="4" t="str">
        <f t="shared" si="44"/>
        <v>category_id: 1</v>
      </c>
      <c r="X157" s="4" t="str">
        <f t="shared" si="45"/>
        <v>weapon_type: 'Simple'</v>
      </c>
      <c r="Y157" s="4" t="str">
        <f t="shared" si="46"/>
        <v>ua_weapon_group: 'Polearm'</v>
      </c>
      <c r="Z157" s="4" t="str">
        <f t="shared" si="47"/>
        <v>damage: 'd6'</v>
      </c>
      <c r="AA157" s="4" t="str">
        <f t="shared" si="48"/>
        <v>damage_type: 'Bludgeoning'</v>
      </c>
      <c r="AB157" s="4" t="str">
        <f t="shared" si="49"/>
        <v/>
      </c>
      <c r="AC157" s="4" t="str">
        <f t="shared" si="50"/>
        <v>critical_range: 20</v>
      </c>
      <c r="AD157" s="4" t="str">
        <f t="shared" si="51"/>
        <v>critical_multiplier: 2</v>
      </c>
      <c r="AE157" s="4" t="str">
        <f t="shared" si="52"/>
        <v/>
      </c>
      <c r="AF157" s="4" t="str">
        <f t="shared" si="53"/>
        <v>range increment: -1</v>
      </c>
      <c r="AG157" s="4" t="str">
        <f t="shared" si="54"/>
        <v>melee_penalty: -1</v>
      </c>
      <c r="AH157" s="4" t="str">
        <f t="shared" si="55"/>
        <v>is_finesse: 'false'</v>
      </c>
      <c r="AI157" s="4" t="str">
        <f t="shared" si="56"/>
        <v>has_reach: 'false'</v>
      </c>
      <c r="AK157" s="4" t="str">
        <f t="shared" ca="1" si="57"/>
        <v>{product_name: 'Staff, Quarter', description: 'A quarterstaff is a double weapon. You can fight with it as if fighting with two weapons, but if you do, you incur all the normal attack penalties associated with fighting with two weapons, just as if you were using a one-handed weapon and a light weapon. A creature wielding a quarterstaff in one hand can’t use it as a double weapon—only one end of the weapon can be used in any given round.\nThe quarterstaff is a special monk weapon. This designation gives a monk wielding a quarterstaff special options.', cost: -1, stock: 14, weight: 4, category_id: 1, additional_information: JSON.stringify({weapon_type: 'Simple', ua_weapon_group: 'Polearm', damage: 'd6', damage_type: 'Bludgeoning', critical_range: 20, critical_multiplier: 2, range increment: -1, melee_penalty: -1, is_finesse: 'false', has_reach: 'false'})},</v>
      </c>
    </row>
    <row r="158" spans="1:37" outlineLevel="1" x14ac:dyDescent="0.2">
      <c r="A158" s="11" t="s">
        <v>282</v>
      </c>
      <c r="C158" s="12">
        <v>8</v>
      </c>
      <c r="D158" s="12"/>
      <c r="E158" s="51" t="s">
        <v>68</v>
      </c>
      <c r="F158" s="52"/>
      <c r="G158" s="52" t="s">
        <v>1323</v>
      </c>
      <c r="H158" s="51" t="s">
        <v>95</v>
      </c>
      <c r="I158" s="51"/>
      <c r="J158" s="51">
        <v>20</v>
      </c>
      <c r="K158" s="51">
        <v>3</v>
      </c>
      <c r="L158" s="51"/>
      <c r="M158" s="51"/>
      <c r="N158" s="51"/>
      <c r="O158" s="53" t="b">
        <v>0</v>
      </c>
      <c r="P158" s="53" t="b">
        <v>0</v>
      </c>
      <c r="R158" s="4" t="str">
        <f t="shared" si="39"/>
        <v>product_name: 'Staff, Three-Section'</v>
      </c>
      <c r="S158" s="4" t="str">
        <f t="shared" si="40"/>
        <v/>
      </c>
      <c r="T158" s="4" t="str">
        <f t="shared" si="41"/>
        <v>cost: -1</v>
      </c>
      <c r="U158" s="4" t="str">
        <f t="shared" ca="1" si="42"/>
        <v>stock: 12</v>
      </c>
      <c r="V158" s="4" t="str">
        <f t="shared" si="43"/>
        <v>weight: 8</v>
      </c>
      <c r="W158" s="4" t="str">
        <f t="shared" si="44"/>
        <v>category_id: 1</v>
      </c>
      <c r="X158" s="4" t="str">
        <f t="shared" si="45"/>
        <v>weapon_type: 'Exotic'</v>
      </c>
      <c r="Y158" s="4" t="str">
        <f t="shared" si="46"/>
        <v/>
      </c>
      <c r="Z158" s="4" t="str">
        <f t="shared" si="47"/>
        <v>damage: 'd8'</v>
      </c>
      <c r="AA158" s="4" t="str">
        <f t="shared" si="48"/>
        <v>damage_type: 'Bludgeoning'</v>
      </c>
      <c r="AB158" s="4" t="str">
        <f t="shared" si="49"/>
        <v/>
      </c>
      <c r="AC158" s="4" t="str">
        <f t="shared" si="50"/>
        <v>critical_range: 20</v>
      </c>
      <c r="AD158" s="4" t="str">
        <f t="shared" si="51"/>
        <v>critical_multiplier: 3</v>
      </c>
      <c r="AE158" s="4" t="str">
        <f t="shared" si="52"/>
        <v/>
      </c>
      <c r="AF158" s="4" t="str">
        <f t="shared" si="53"/>
        <v>range increment: -1</v>
      </c>
      <c r="AG158" s="4" t="str">
        <f t="shared" si="54"/>
        <v>melee_penalty: -1</v>
      </c>
      <c r="AH158" s="4" t="str">
        <f t="shared" si="55"/>
        <v>is_finesse: 'false'</v>
      </c>
      <c r="AI158" s="4" t="str">
        <f t="shared" si="56"/>
        <v>has_reach: 'false'</v>
      </c>
      <c r="AK158" s="4" t="str">
        <f t="shared" ca="1" si="57"/>
        <v>{product_name: 'Staff, Three-Section', cost: -1, stock: 12, weight: 8, category_id: 1, additional_information: JSON.stringify({weapon_type: 'Exotic', damage: 'd8', damage_type: 'Bludgeoning', critical_range: 20, critical_multiplier: 3, range increment: -1, melee_penalty: -1, is_finesse: 'false', has_reach: 'false'})},</v>
      </c>
    </row>
    <row r="159" spans="1:37" ht="380" outlineLevel="1" x14ac:dyDescent="0.2">
      <c r="A159" s="11" t="s">
        <v>283</v>
      </c>
      <c r="B159" s="35" t="s">
        <v>284</v>
      </c>
      <c r="C159" s="12"/>
      <c r="D159" s="12"/>
      <c r="E159" s="51" t="s">
        <v>45</v>
      </c>
      <c r="F159" s="51" t="s">
        <v>84</v>
      </c>
      <c r="G159" s="52" t="s">
        <v>409</v>
      </c>
      <c r="H159" s="51" t="s">
        <v>95</v>
      </c>
      <c r="I159" s="51" t="s">
        <v>97</v>
      </c>
      <c r="J159" s="51">
        <v>20</v>
      </c>
      <c r="K159" s="51">
        <v>2</v>
      </c>
      <c r="L159" s="51"/>
      <c r="M159" s="51"/>
      <c r="N159" s="51"/>
      <c r="O159" s="53" t="b">
        <v>1</v>
      </c>
      <c r="P159" s="53" t="b">
        <v>0</v>
      </c>
      <c r="R159" s="4" t="str">
        <f t="shared" si="39"/>
        <v>product_name: 'Standard Unarmed'</v>
      </c>
      <c r="S159" s="4" t="str">
        <f t="shared" si="40"/>
        <v>description: 'Striking for damage with punches, kicks, and head butts is much like attacking with a melee weapon, except for the following:\n\nAttacks of Opportunity: Attacking unarmed provokes an attack of opportunity from the character you attack, provided she is armed. The attack of opportunity comes before your attack. An unarmed attack does not provoke attacks of opportunity from other foes nor does it provoke an attack of opportunity from an unarmed foe.\n\nAn unarmed character can't take attacks of opportunity (but see 'Armed' Unarmed Attacks, below).\n\n'Armed' Unarmed Attacks: Sometimes a character's or creature's unarmed attack counts as an armed attack. A monk, a character with the Improved Unarmed Strike feat, a spellcaster delivering a touch attack spell, and a creature with natural physical weapons all count as being armed.\n\nNote that being armed counts for both offense and defense (the character can make attacks of opportunity)\n\nUnarmed Strike Damage: An unarmed strike from a Medium character deals 1d3 points of damage (plus your Strength modifier, as normal). A Small character's unarmed strike deals 1d2 points of damage, while a Large character's unarmed strike deals 1d4 points of damage. All damage from unarmed strikes is nonlethal damage. Unarmed strikes count as light weapons (for purposes of two-weapon attack penalties and so on).\n\nDealing Lethal Damage: You can specify that your unarmed strike will deal lethal damage before you make your attack roll, but you take a -4 penalty on your attack roll. If you have the Improved Unarmed Strike feat, you can deal lethal damage with an unarmed strike without taking a penalty on the attack roll.'</v>
      </c>
      <c r="T159" s="4" t="str">
        <f t="shared" si="41"/>
        <v>cost: -1</v>
      </c>
      <c r="U159" s="4" t="str">
        <f t="shared" ca="1" si="42"/>
        <v>stock: 7</v>
      </c>
      <c r="V159" s="4" t="str">
        <f t="shared" si="43"/>
        <v>weight: -1</v>
      </c>
      <c r="W159" s="4" t="str">
        <f t="shared" si="44"/>
        <v>category_id: 1</v>
      </c>
      <c r="X159" s="4" t="str">
        <f t="shared" si="45"/>
        <v>weapon_type: 'Simple'</v>
      </c>
      <c r="Y159" s="4" t="str">
        <f t="shared" si="46"/>
        <v>ua_weapon_group: 'Natural'</v>
      </c>
      <c r="Z159" s="4" t="str">
        <f t="shared" si="47"/>
        <v>damage: 'd3'</v>
      </c>
      <c r="AA159" s="4" t="str">
        <f t="shared" si="48"/>
        <v>damage_type: 'Bludgeoning'</v>
      </c>
      <c r="AB159" s="4" t="str">
        <f t="shared" si="49"/>
        <v>special_damage: 'Subdual'</v>
      </c>
      <c r="AC159" s="4" t="str">
        <f t="shared" si="50"/>
        <v>critical_range: 20</v>
      </c>
      <c r="AD159" s="4" t="str">
        <f t="shared" si="51"/>
        <v>critical_multiplier: 2</v>
      </c>
      <c r="AE159" s="4" t="str">
        <f t="shared" si="52"/>
        <v/>
      </c>
      <c r="AF159" s="4" t="str">
        <f t="shared" si="53"/>
        <v>range increment: -1</v>
      </c>
      <c r="AG159" s="4" t="str">
        <f t="shared" si="54"/>
        <v>melee_penalty: -1</v>
      </c>
      <c r="AH159" s="4" t="str">
        <f t="shared" si="55"/>
        <v>is_finesse: 'true'</v>
      </c>
      <c r="AI159" s="4" t="str">
        <f t="shared" si="56"/>
        <v>has_reach: 'false'</v>
      </c>
      <c r="AK159" s="4" t="str">
        <f t="shared" ca="1" si="57"/>
        <v>{product_name: 'Standard Unarmed', description: 'Striking for damage with punches, kicks, and head butts is much like attacking with a melee weapon, except for the following:\n\nAttacks of Opportunity: Attacking unarmed provokes an attack of opportunity from the character you attack, provided she is armed. The attack of opportunity comes before your attack. An unarmed attack does not provoke attacks of opportunity from other foes nor does it provoke an attack of opportunity from an unarmed foe.\n\nAn unarmed character can't take attacks of opportunity (but see 'Armed' Unarmed Attacks, below).\n\n'Armed' Unarmed Attacks: Sometimes a character's or creature's unarmed attack counts as an armed attack. A monk, a character with the Improved Unarmed Strike feat, a spellcaster delivering a touch attack spell, and a creature with natural physical weapons all count as being armed.\n\nNote that being armed counts for both offense and defense (the character can make attacks of opportunity)\n\nUnarmed Strike Damage: An unarmed strike from a Medium character deals 1d3 points of damage (plus your Strength modifier, as normal). A Small character's unarmed strike deals 1d2 points of damage, while a Large character's unarmed strike deals 1d4 points of damage. All damage from unarmed strikes is nonlethal damage. Unarmed strikes count as light weapons (for purposes of two-weapon attack penalties and so on).\n\nDealing Lethal Damage: You can specify that your unarmed strike will deal lethal damage before you make your attack roll, but you take a -4 penalty on your attack roll. If you have the Improved Unarmed Strike feat, you can deal lethal damage with an unarmed strike without taking a penalty on the attack roll.', cost: -1, stock: 7, weight: -1, category_id: 1, additional_information: JSON.stringify({weapon_type: 'Simple', ua_weapon_group: 'Natural', damage: 'd3', damage_type: 'Bludgeoning', special_damage: 'Subdual', critical_range: 20, critical_multiplier: 2, range increment: -1, melee_penalty: -1, is_finesse: 'true', has_reach: 'false'})},</v>
      </c>
    </row>
    <row r="160" spans="1:37" outlineLevel="1" x14ac:dyDescent="0.2">
      <c r="A160" s="11" t="s">
        <v>285</v>
      </c>
      <c r="C160" s="12"/>
      <c r="D160" s="12"/>
      <c r="E160" s="51" t="s">
        <v>84</v>
      </c>
      <c r="F160" s="52" t="s">
        <v>84</v>
      </c>
      <c r="G160" s="52" t="s">
        <v>1326</v>
      </c>
      <c r="H160" s="51" t="s">
        <v>47</v>
      </c>
      <c r="I160" s="51"/>
      <c r="J160" s="51">
        <v>20</v>
      </c>
      <c r="K160" s="51">
        <v>2</v>
      </c>
      <c r="L160" s="51"/>
      <c r="M160" s="51"/>
      <c r="N160" s="51"/>
      <c r="O160" s="53" t="b">
        <v>0</v>
      </c>
      <c r="P160" s="53" t="b">
        <v>0</v>
      </c>
      <c r="R160" s="4" t="str">
        <f t="shared" si="39"/>
        <v>product_name: 'Sting'</v>
      </c>
      <c r="S160" s="4" t="str">
        <f t="shared" si="40"/>
        <v/>
      </c>
      <c r="T160" s="4" t="str">
        <f t="shared" si="41"/>
        <v>cost: -1</v>
      </c>
      <c r="U160" s="4" t="str">
        <f t="shared" ca="1" si="42"/>
        <v>stock: 1</v>
      </c>
      <c r="V160" s="4" t="str">
        <f t="shared" si="43"/>
        <v>weight: -1</v>
      </c>
      <c r="W160" s="4" t="str">
        <f t="shared" si="44"/>
        <v>category_id: 1</v>
      </c>
      <c r="X160" s="4" t="str">
        <f t="shared" si="45"/>
        <v>weapon_type: 'Natural'</v>
      </c>
      <c r="Y160" s="4" t="str">
        <f t="shared" si="46"/>
        <v>ua_weapon_group: 'Natural'</v>
      </c>
      <c r="Z160" s="4" t="str">
        <f t="shared" si="47"/>
        <v>damage: 'd1'</v>
      </c>
      <c r="AA160" s="4" t="str">
        <f t="shared" si="48"/>
        <v>damage_type: 'Piercing'</v>
      </c>
      <c r="AB160" s="4" t="str">
        <f t="shared" si="49"/>
        <v/>
      </c>
      <c r="AC160" s="4" t="str">
        <f t="shared" si="50"/>
        <v>critical_range: 20</v>
      </c>
      <c r="AD160" s="4" t="str">
        <f t="shared" si="51"/>
        <v>critical_multiplier: 2</v>
      </c>
      <c r="AE160" s="4" t="str">
        <f t="shared" si="52"/>
        <v/>
      </c>
      <c r="AF160" s="4" t="str">
        <f t="shared" si="53"/>
        <v>range increment: -1</v>
      </c>
      <c r="AG160" s="4" t="str">
        <f t="shared" si="54"/>
        <v>melee_penalty: -1</v>
      </c>
      <c r="AH160" s="4" t="str">
        <f t="shared" si="55"/>
        <v>is_finesse: 'false'</v>
      </c>
      <c r="AI160" s="4" t="str">
        <f t="shared" si="56"/>
        <v>has_reach: 'false'</v>
      </c>
      <c r="AK160" s="4" t="str">
        <f t="shared" ca="1" si="57"/>
        <v>{product_name: 'Sting', cost: -1, stock: 1, weight: -1, category_id: 1, additional_information: JSON.stringify({weapon_type: 'Natural', ua_weapon_group: 'Natural', damage: 'd1', damage_type: 'Piercing', critical_range: 20, critical_multiplier: 2, range increment: -1, melee_penalty: -1, is_finesse: 'false', has_reach: 'false'})},</v>
      </c>
    </row>
    <row r="161" spans="1:37" ht="120" outlineLevel="1" x14ac:dyDescent="0.2">
      <c r="A161" s="11" t="s">
        <v>286</v>
      </c>
      <c r="B161" s="37" t="s">
        <v>287</v>
      </c>
      <c r="C161" s="12"/>
      <c r="D161" s="12"/>
      <c r="E161" s="51" t="s">
        <v>45</v>
      </c>
      <c r="F161" s="52" t="s">
        <v>84</v>
      </c>
      <c r="G161" s="52" t="s">
        <v>409</v>
      </c>
      <c r="H161" s="51" t="s">
        <v>95</v>
      </c>
      <c r="I161" s="51" t="s">
        <v>97</v>
      </c>
      <c r="J161" s="51">
        <v>20</v>
      </c>
      <c r="K161" s="51">
        <v>2</v>
      </c>
      <c r="L161" s="51"/>
      <c r="M161" s="51"/>
      <c r="N161" s="51"/>
      <c r="O161" s="53" t="b">
        <v>1</v>
      </c>
      <c r="P161" s="53" t="b">
        <v>0</v>
      </c>
      <c r="R161" s="4" t="str">
        <f t="shared" si="39"/>
        <v>product_name: 'Strike, Unarmed'</v>
      </c>
      <c r="S161" s="4" t="str">
        <f t="shared" si="40"/>
        <v>description: 'A Medium character deals 1d3 points of nonlethal damage with an unarmed strike. A Small character deals 1d2 points of nonlethal damage. A monk or any character with the Improved Unarmed Strike feat can deal lethal or nonlethal damage with unarmed strikes, at her option. The damage from an unarmed strike is considered weapon damage for the purposes of effects that give you a bonus on weapon damage rolls.\nAn unarmed strike is always considered a light weapon. Therefore, you can use the Weapon Finesse feat to apply your Dexterity modifier instead of your Strength modifier to attack rolls with an unarmed strike.'</v>
      </c>
      <c r="T161" s="4" t="str">
        <f t="shared" si="41"/>
        <v>cost: -1</v>
      </c>
      <c r="U161" s="4" t="str">
        <f t="shared" ca="1" si="42"/>
        <v>stock: 6</v>
      </c>
      <c r="V161" s="4" t="str">
        <f t="shared" si="43"/>
        <v>weight: -1</v>
      </c>
      <c r="W161" s="4" t="str">
        <f t="shared" si="44"/>
        <v>category_id: 1</v>
      </c>
      <c r="X161" s="4" t="str">
        <f t="shared" si="45"/>
        <v>weapon_type: 'Simple'</v>
      </c>
      <c r="Y161" s="4" t="str">
        <f t="shared" si="46"/>
        <v>ua_weapon_group: 'Natural'</v>
      </c>
      <c r="Z161" s="4" t="str">
        <f t="shared" si="47"/>
        <v>damage: 'd3'</v>
      </c>
      <c r="AA161" s="4" t="str">
        <f t="shared" si="48"/>
        <v>damage_type: 'Bludgeoning'</v>
      </c>
      <c r="AB161" s="4" t="str">
        <f t="shared" si="49"/>
        <v>special_damage: 'Subdual'</v>
      </c>
      <c r="AC161" s="4" t="str">
        <f t="shared" si="50"/>
        <v>critical_range: 20</v>
      </c>
      <c r="AD161" s="4" t="str">
        <f t="shared" si="51"/>
        <v>critical_multiplier: 2</v>
      </c>
      <c r="AE161" s="4" t="str">
        <f t="shared" si="52"/>
        <v/>
      </c>
      <c r="AF161" s="4" t="str">
        <f t="shared" si="53"/>
        <v>range increment: -1</v>
      </c>
      <c r="AG161" s="4" t="str">
        <f t="shared" si="54"/>
        <v>melee_penalty: -1</v>
      </c>
      <c r="AH161" s="4" t="str">
        <f t="shared" si="55"/>
        <v>is_finesse: 'true'</v>
      </c>
      <c r="AI161" s="4" t="str">
        <f t="shared" si="56"/>
        <v>has_reach: 'false'</v>
      </c>
      <c r="AK161" s="4" t="str">
        <f t="shared" ca="1" si="57"/>
        <v>{product_name: 'Strike, Unarmed', description: 'A Medium character deals 1d3 points of nonlethal damage with an unarmed strike. A Small character deals 1d2 points of nonlethal damage. A monk or any character with the Improved Unarmed Strike feat can deal lethal or nonlethal damage with unarmed strikes, at her option. The damage from an unarmed strike is considered weapon damage for the purposes of effects that give you a bonus on weapon damage rolls.\nAn unarmed strike is always considered a light weapon. Therefore, you can use the Weapon Finesse feat to apply your Dexterity modifier instead of your Strength modifier to attack rolls with an unarmed strike.', cost: -1, stock: 6, weight: -1, category_id: 1, additional_information: JSON.stringify({weapon_type: 'Simple', ua_weapon_group: 'Natural', damage: 'd3', damage_type: 'Bludgeoning', special_damage: 'Subdual', critical_range: 20, critical_multiplier: 2, range increment: -1, melee_penalty: -1, is_finesse: 'true', has_reach: 'false'})},</v>
      </c>
    </row>
    <row r="162" spans="1:37" ht="30" outlineLevel="1" x14ac:dyDescent="0.2">
      <c r="A162" s="11" t="s">
        <v>288</v>
      </c>
      <c r="B162" s="35" t="s">
        <v>289</v>
      </c>
      <c r="C162" s="12">
        <v>10</v>
      </c>
      <c r="D162" s="12">
        <v>35</v>
      </c>
      <c r="E162" s="51" t="s">
        <v>68</v>
      </c>
      <c r="F162" s="52" t="s">
        <v>152</v>
      </c>
      <c r="G162" s="52" t="s">
        <v>1324</v>
      </c>
      <c r="H162" s="51" t="s">
        <v>64</v>
      </c>
      <c r="I162" s="51"/>
      <c r="J162" s="51">
        <v>19</v>
      </c>
      <c r="K162" s="51">
        <v>2</v>
      </c>
      <c r="L162" s="51"/>
      <c r="M162" s="51"/>
      <c r="N162" s="51"/>
      <c r="O162" s="53" t="b">
        <v>0</v>
      </c>
      <c r="P162" s="53" t="b">
        <v>0</v>
      </c>
      <c r="R162" s="4" t="str">
        <f t="shared" si="39"/>
        <v>product_name: 'Sword, Bastard'</v>
      </c>
      <c r="S162" s="4" t="str">
        <f t="shared" si="40"/>
        <v>description: 'A bastard sword is too large to use in one hand without special training; thus, it is an exotic weapon. A character can use a bastard sword two-handed as a martial weapon.'</v>
      </c>
      <c r="T162" s="4" t="str">
        <f t="shared" si="41"/>
        <v>cost: 35</v>
      </c>
      <c r="U162" s="4" t="str">
        <f t="shared" ca="1" si="42"/>
        <v>stock: 0</v>
      </c>
      <c r="V162" s="4" t="str">
        <f t="shared" si="43"/>
        <v>weight: 10</v>
      </c>
      <c r="W162" s="4" t="str">
        <f t="shared" si="44"/>
        <v>category_id: 1</v>
      </c>
      <c r="X162" s="4" t="str">
        <f t="shared" si="45"/>
        <v>weapon_type: 'Exotic'</v>
      </c>
      <c r="Y162" s="4" t="str">
        <f t="shared" si="46"/>
        <v>ua_weapon_group: 'Sword'</v>
      </c>
      <c r="Z162" s="4" t="str">
        <f t="shared" si="47"/>
        <v>damage: 'd10'</v>
      </c>
      <c r="AA162" s="4" t="str">
        <f t="shared" si="48"/>
        <v>damage_type: 'Slashing'</v>
      </c>
      <c r="AB162" s="4" t="str">
        <f t="shared" si="49"/>
        <v/>
      </c>
      <c r="AC162" s="4" t="str">
        <f t="shared" si="50"/>
        <v>critical_range: 19</v>
      </c>
      <c r="AD162" s="4" t="str">
        <f t="shared" si="51"/>
        <v>critical_multiplier: 2</v>
      </c>
      <c r="AE162" s="4" t="str">
        <f t="shared" si="52"/>
        <v/>
      </c>
      <c r="AF162" s="4" t="str">
        <f t="shared" si="53"/>
        <v>range increment: -1</v>
      </c>
      <c r="AG162" s="4" t="str">
        <f t="shared" si="54"/>
        <v>melee_penalty: -1</v>
      </c>
      <c r="AH162" s="4" t="str">
        <f t="shared" si="55"/>
        <v>is_finesse: 'false'</v>
      </c>
      <c r="AI162" s="4" t="str">
        <f t="shared" si="56"/>
        <v>has_reach: 'false'</v>
      </c>
      <c r="AK162" s="4" t="str">
        <f t="shared" ca="1" si="57"/>
        <v>{product_name: 'Sword, Bastard', description: 'A bastard sword is too large to use in one hand without special training; thus, it is an exotic weapon. A character can use a bastard sword two-handed as a martial weapon.', cost: 35, stock: 0, weight: 10, category_id: 1, additional_information: JSON.stringify({weapon_type: 'Exotic', ua_weapon_group: 'Sword', damage: 'd10', damage_type: 'Slashing', critical_range: 19, critical_multiplier: 2, range increment: -1, melee_penalty: -1, is_finesse: 'false', has_reach: 'false'})},</v>
      </c>
    </row>
    <row r="163" spans="1:37" outlineLevel="1" x14ac:dyDescent="0.2">
      <c r="A163" s="11" t="s">
        <v>290</v>
      </c>
      <c r="C163" s="12">
        <v>2</v>
      </c>
      <c r="D163" s="12">
        <v>2</v>
      </c>
      <c r="E163" s="51" t="s">
        <v>68</v>
      </c>
      <c r="F163" s="52" t="s">
        <v>152</v>
      </c>
      <c r="G163" s="52" t="s">
        <v>1320</v>
      </c>
      <c r="H163" s="51" t="s">
        <v>64</v>
      </c>
      <c r="I163" s="51"/>
      <c r="J163" s="51">
        <v>19</v>
      </c>
      <c r="K163" s="51">
        <v>2</v>
      </c>
      <c r="L163" s="51"/>
      <c r="M163" s="51"/>
      <c r="N163" s="51"/>
      <c r="O163" s="53" t="b">
        <v>0</v>
      </c>
      <c r="P163" s="53" t="b">
        <v>0</v>
      </c>
      <c r="R163" s="4" t="str">
        <f t="shared" si="39"/>
        <v>product_name: 'Sword, Butterfly'</v>
      </c>
      <c r="S163" s="4" t="str">
        <f t="shared" si="40"/>
        <v/>
      </c>
      <c r="T163" s="4" t="str">
        <f t="shared" si="41"/>
        <v>cost: 2</v>
      </c>
      <c r="U163" s="4" t="str">
        <f t="shared" ca="1" si="42"/>
        <v>stock: 14</v>
      </c>
      <c r="V163" s="4" t="str">
        <f t="shared" si="43"/>
        <v>weight: 2</v>
      </c>
      <c r="W163" s="4" t="str">
        <f t="shared" si="44"/>
        <v>category_id: 1</v>
      </c>
      <c r="X163" s="4" t="str">
        <f t="shared" si="45"/>
        <v>weapon_type: 'Exotic'</v>
      </c>
      <c r="Y163" s="4" t="str">
        <f t="shared" si="46"/>
        <v>ua_weapon_group: 'Sword'</v>
      </c>
      <c r="Z163" s="4" t="str">
        <f t="shared" si="47"/>
        <v>damage: 'd6'</v>
      </c>
      <c r="AA163" s="4" t="str">
        <f t="shared" si="48"/>
        <v>damage_type: 'Slashing'</v>
      </c>
      <c r="AB163" s="4" t="str">
        <f t="shared" si="49"/>
        <v/>
      </c>
      <c r="AC163" s="4" t="str">
        <f t="shared" si="50"/>
        <v>critical_range: 19</v>
      </c>
      <c r="AD163" s="4" t="str">
        <f t="shared" si="51"/>
        <v>critical_multiplier: 2</v>
      </c>
      <c r="AE163" s="4" t="str">
        <f t="shared" si="52"/>
        <v/>
      </c>
      <c r="AF163" s="4" t="str">
        <f t="shared" si="53"/>
        <v>range increment: -1</v>
      </c>
      <c r="AG163" s="4" t="str">
        <f t="shared" si="54"/>
        <v>melee_penalty: -1</v>
      </c>
      <c r="AH163" s="4" t="str">
        <f t="shared" si="55"/>
        <v>is_finesse: 'false'</v>
      </c>
      <c r="AI163" s="4" t="str">
        <f t="shared" si="56"/>
        <v>has_reach: 'false'</v>
      </c>
      <c r="AK163" s="4" t="str">
        <f t="shared" ca="1" si="57"/>
        <v>{product_name: 'Sword, Butterfly', cost: 2, stock: 14, weight: 2, category_id: 1, additional_information: JSON.stringify({weapon_type: 'Exotic', ua_weapon_group: 'Sword', damage: 'd6', damage_type: 'Slashing', critical_range: 19, critical_multiplier: 2, range increment: -1, melee_penalty: -1, is_finesse: 'false', has_reach: 'false'})},</v>
      </c>
    </row>
    <row r="164" spans="1:37" outlineLevel="1" x14ac:dyDescent="0.2">
      <c r="A164" s="11" t="s">
        <v>291</v>
      </c>
      <c r="C164" s="12">
        <v>15</v>
      </c>
      <c r="D164" s="12">
        <v>50</v>
      </c>
      <c r="E164" s="51" t="s">
        <v>57</v>
      </c>
      <c r="F164" s="52" t="s">
        <v>152</v>
      </c>
      <c r="G164" s="52" t="s">
        <v>1329</v>
      </c>
      <c r="H164" s="51" t="s">
        <v>64</v>
      </c>
      <c r="I164" s="51"/>
      <c r="J164" s="51">
        <v>19</v>
      </c>
      <c r="K164" s="51">
        <v>2</v>
      </c>
      <c r="L164" s="51"/>
      <c r="M164" s="51"/>
      <c r="N164" s="51"/>
      <c r="O164" s="53" t="b">
        <v>0</v>
      </c>
      <c r="P164" s="53" t="b">
        <v>0</v>
      </c>
      <c r="R164" s="4" t="str">
        <f t="shared" si="39"/>
        <v>product_name: 'Sword, Great'</v>
      </c>
      <c r="S164" s="4" t="str">
        <f t="shared" si="40"/>
        <v/>
      </c>
      <c r="T164" s="4" t="str">
        <f t="shared" si="41"/>
        <v>cost: 50</v>
      </c>
      <c r="U164" s="4" t="str">
        <f t="shared" ca="1" si="42"/>
        <v>stock: 0</v>
      </c>
      <c r="V164" s="4" t="str">
        <f t="shared" si="43"/>
        <v>weight: 15</v>
      </c>
      <c r="W164" s="4" t="str">
        <f t="shared" si="44"/>
        <v>category_id: 1</v>
      </c>
      <c r="X164" s="4" t="str">
        <f t="shared" si="45"/>
        <v>weapon_type: 'Martial'</v>
      </c>
      <c r="Y164" s="4" t="str">
        <f t="shared" si="46"/>
        <v>ua_weapon_group: 'Sword'</v>
      </c>
      <c r="Z164" s="4" t="str">
        <f t="shared" si="47"/>
        <v>damage: '2d6'</v>
      </c>
      <c r="AA164" s="4" t="str">
        <f t="shared" si="48"/>
        <v>damage_type: 'Slashing'</v>
      </c>
      <c r="AB164" s="4" t="str">
        <f t="shared" si="49"/>
        <v/>
      </c>
      <c r="AC164" s="4" t="str">
        <f t="shared" si="50"/>
        <v>critical_range: 19</v>
      </c>
      <c r="AD164" s="4" t="str">
        <f t="shared" si="51"/>
        <v>critical_multiplier: 2</v>
      </c>
      <c r="AE164" s="4" t="str">
        <f t="shared" si="52"/>
        <v/>
      </c>
      <c r="AF164" s="4" t="str">
        <f t="shared" si="53"/>
        <v>range increment: -1</v>
      </c>
      <c r="AG164" s="4" t="str">
        <f t="shared" si="54"/>
        <v>melee_penalty: -1</v>
      </c>
      <c r="AH164" s="4" t="str">
        <f t="shared" si="55"/>
        <v>is_finesse: 'false'</v>
      </c>
      <c r="AI164" s="4" t="str">
        <f t="shared" si="56"/>
        <v>has_reach: 'false'</v>
      </c>
      <c r="AK164" s="4" t="str">
        <f t="shared" ca="1" si="57"/>
        <v>{product_name: 'Sword, Great', cost: 50, stock: 0, weight: 15, category_id: 1, additional_information: JSON.stringify({weapon_type: 'Martial', ua_weapon_group: 'Sword', damage: '2d6', damage_type: 'Slashing', critical_range: 19, critical_multiplier: 2, range increment: -1, melee_penalty: -1, is_finesse: 'false', has_reach: 'false'})},</v>
      </c>
    </row>
    <row r="165" spans="1:37" outlineLevel="1" x14ac:dyDescent="0.2">
      <c r="A165" s="11" t="s">
        <v>292</v>
      </c>
      <c r="C165" s="12">
        <v>4</v>
      </c>
      <c r="D165" s="12">
        <v>15</v>
      </c>
      <c r="E165" s="51" t="s">
        <v>57</v>
      </c>
      <c r="F165" s="52" t="s">
        <v>152</v>
      </c>
      <c r="G165" s="52" t="s">
        <v>1323</v>
      </c>
      <c r="H165" s="51" t="s">
        <v>64</v>
      </c>
      <c r="I165" s="51"/>
      <c r="J165" s="51">
        <v>19</v>
      </c>
      <c r="K165" s="51">
        <v>2</v>
      </c>
      <c r="L165" s="51"/>
      <c r="M165" s="51"/>
      <c r="N165" s="51"/>
      <c r="O165" s="53" t="b">
        <v>0</v>
      </c>
      <c r="P165" s="53" t="b">
        <v>0</v>
      </c>
      <c r="R165" s="4" t="str">
        <f t="shared" si="39"/>
        <v>product_name: 'Sword, Long'</v>
      </c>
      <c r="S165" s="4" t="str">
        <f t="shared" si="40"/>
        <v/>
      </c>
      <c r="T165" s="4" t="str">
        <f t="shared" si="41"/>
        <v>cost: 15</v>
      </c>
      <c r="U165" s="4" t="str">
        <f t="shared" ca="1" si="42"/>
        <v>stock: 11</v>
      </c>
      <c r="V165" s="4" t="str">
        <f t="shared" si="43"/>
        <v>weight: 4</v>
      </c>
      <c r="W165" s="4" t="str">
        <f t="shared" si="44"/>
        <v>category_id: 1</v>
      </c>
      <c r="X165" s="4" t="str">
        <f t="shared" si="45"/>
        <v>weapon_type: 'Martial'</v>
      </c>
      <c r="Y165" s="4" t="str">
        <f t="shared" si="46"/>
        <v>ua_weapon_group: 'Sword'</v>
      </c>
      <c r="Z165" s="4" t="str">
        <f t="shared" si="47"/>
        <v>damage: 'd8'</v>
      </c>
      <c r="AA165" s="4" t="str">
        <f t="shared" si="48"/>
        <v>damage_type: 'Slashing'</v>
      </c>
      <c r="AB165" s="4" t="str">
        <f t="shared" si="49"/>
        <v/>
      </c>
      <c r="AC165" s="4" t="str">
        <f t="shared" si="50"/>
        <v>critical_range: 19</v>
      </c>
      <c r="AD165" s="4" t="str">
        <f t="shared" si="51"/>
        <v>critical_multiplier: 2</v>
      </c>
      <c r="AE165" s="4" t="str">
        <f t="shared" si="52"/>
        <v/>
      </c>
      <c r="AF165" s="4" t="str">
        <f t="shared" si="53"/>
        <v>range increment: -1</v>
      </c>
      <c r="AG165" s="4" t="str">
        <f t="shared" si="54"/>
        <v>melee_penalty: -1</v>
      </c>
      <c r="AH165" s="4" t="str">
        <f t="shared" si="55"/>
        <v>is_finesse: 'false'</v>
      </c>
      <c r="AI165" s="4" t="str">
        <f t="shared" si="56"/>
        <v>has_reach: 'false'</v>
      </c>
      <c r="AK165" s="4" t="str">
        <f t="shared" ca="1" si="57"/>
        <v>{product_name: 'Sword, Long', cost: 15, stock: 11, weight: 4, category_id: 1, additional_information: JSON.stringify({weapon_type: 'Martial', ua_weapon_group: 'Sword', damage: 'd8', damage_type: 'Slashing', critical_range: 19, critical_multiplier: 2, range increment: -1, melee_penalty: -1, is_finesse: 'false', has_reach: 'false'})},</v>
      </c>
    </row>
    <row r="166" spans="1:37" outlineLevel="1" x14ac:dyDescent="0.2">
      <c r="A166" s="11" t="s">
        <v>293</v>
      </c>
      <c r="C166" s="12">
        <v>3</v>
      </c>
      <c r="D166" s="12">
        <v>10</v>
      </c>
      <c r="E166" s="51" t="s">
        <v>57</v>
      </c>
      <c r="F166" s="52" t="s">
        <v>152</v>
      </c>
      <c r="G166" s="52" t="s">
        <v>1320</v>
      </c>
      <c r="H166" s="51" t="s">
        <v>47</v>
      </c>
      <c r="I166" s="51"/>
      <c r="J166" s="51">
        <v>19</v>
      </c>
      <c r="K166" s="51">
        <v>2</v>
      </c>
      <c r="L166" s="51"/>
      <c r="M166" s="51"/>
      <c r="N166" s="51"/>
      <c r="O166" s="53" t="b">
        <v>0</v>
      </c>
      <c r="P166" s="53" t="b">
        <v>0</v>
      </c>
      <c r="R166" s="4" t="str">
        <f t="shared" si="39"/>
        <v>product_name: 'Sword, Short'</v>
      </c>
      <c r="S166" s="4" t="str">
        <f t="shared" si="40"/>
        <v/>
      </c>
      <c r="T166" s="4" t="str">
        <f t="shared" si="41"/>
        <v>cost: 10</v>
      </c>
      <c r="U166" s="4" t="str">
        <f t="shared" ca="1" si="42"/>
        <v>stock: 3</v>
      </c>
      <c r="V166" s="4" t="str">
        <f t="shared" si="43"/>
        <v>weight: 3</v>
      </c>
      <c r="W166" s="4" t="str">
        <f t="shared" si="44"/>
        <v>category_id: 1</v>
      </c>
      <c r="X166" s="4" t="str">
        <f t="shared" si="45"/>
        <v>weapon_type: 'Martial'</v>
      </c>
      <c r="Y166" s="4" t="str">
        <f t="shared" si="46"/>
        <v>ua_weapon_group: 'Sword'</v>
      </c>
      <c r="Z166" s="4" t="str">
        <f t="shared" si="47"/>
        <v>damage: 'd6'</v>
      </c>
      <c r="AA166" s="4" t="str">
        <f t="shared" si="48"/>
        <v>damage_type: 'Piercing'</v>
      </c>
      <c r="AB166" s="4" t="str">
        <f t="shared" si="49"/>
        <v/>
      </c>
      <c r="AC166" s="4" t="str">
        <f t="shared" si="50"/>
        <v>critical_range: 19</v>
      </c>
      <c r="AD166" s="4" t="str">
        <f t="shared" si="51"/>
        <v>critical_multiplier: 2</v>
      </c>
      <c r="AE166" s="4" t="str">
        <f t="shared" si="52"/>
        <v/>
      </c>
      <c r="AF166" s="4" t="str">
        <f t="shared" si="53"/>
        <v>range increment: -1</v>
      </c>
      <c r="AG166" s="4" t="str">
        <f t="shared" si="54"/>
        <v>melee_penalty: -1</v>
      </c>
      <c r="AH166" s="4" t="str">
        <f t="shared" si="55"/>
        <v>is_finesse: 'false'</v>
      </c>
      <c r="AI166" s="4" t="str">
        <f t="shared" si="56"/>
        <v>has_reach: 'false'</v>
      </c>
      <c r="AK166" s="4" t="str">
        <f t="shared" ca="1" si="57"/>
        <v>{product_name: 'Sword, Short', cost: 10, stock: 3, weight: 3, category_id: 1, additional_information: JSON.stringify({weapon_type: 'Martial', ua_weapon_group: 'Sword', damage: 'd6', damage_type: 'Piercing', critical_range: 19, critical_multiplier: 2, range increment: -1, melee_penalty: -1, is_finesse: 'false', has_reach: 'false'})},</v>
      </c>
    </row>
    <row r="167" spans="1:37" ht="70" outlineLevel="1" x14ac:dyDescent="0.2">
      <c r="A167" s="11" t="s">
        <v>294</v>
      </c>
      <c r="B167" s="35" t="s">
        <v>295</v>
      </c>
      <c r="C167" s="12">
        <v>30</v>
      </c>
      <c r="D167" s="12">
        <v>100</v>
      </c>
      <c r="E167" s="51" t="s">
        <v>68</v>
      </c>
      <c r="F167" s="52" t="s">
        <v>152</v>
      </c>
      <c r="G167" s="52" t="s">
        <v>1323</v>
      </c>
      <c r="H167" s="51" t="s">
        <v>64</v>
      </c>
      <c r="I167" s="51"/>
      <c r="J167" s="51">
        <v>19</v>
      </c>
      <c r="K167" s="51">
        <v>2</v>
      </c>
      <c r="L167" s="51"/>
      <c r="M167" s="51"/>
      <c r="N167" s="51"/>
      <c r="O167" s="53" t="b">
        <v>0</v>
      </c>
      <c r="P167" s="53" t="b">
        <v>0</v>
      </c>
      <c r="R167" s="4" t="str">
        <f t="shared" si="39"/>
        <v>product_name: 'Sword, Two-Bladed'</v>
      </c>
      <c r="S167" s="4" t="str">
        <f t="shared" si="40"/>
        <v>description: 'A two-bladed sword is a double weapon. You can fight with it as if fighting with two weapons, but if you do, you incur all the normal attack penalties associated with fighting with two weapons, just as if you were using a one-handed weapon and a light weapon. A creature wielding a two-bladed sword in one hand can’t use it as a double weapon—only one end of the weapon can be used in any given round.'</v>
      </c>
      <c r="T167" s="4" t="str">
        <f t="shared" si="41"/>
        <v>cost: 100</v>
      </c>
      <c r="U167" s="4" t="str">
        <f t="shared" ca="1" si="42"/>
        <v>stock: 12</v>
      </c>
      <c r="V167" s="4" t="str">
        <f t="shared" si="43"/>
        <v>weight: 30</v>
      </c>
      <c r="W167" s="4" t="str">
        <f t="shared" si="44"/>
        <v>category_id: 1</v>
      </c>
      <c r="X167" s="4" t="str">
        <f t="shared" si="45"/>
        <v>weapon_type: 'Exotic'</v>
      </c>
      <c r="Y167" s="4" t="str">
        <f t="shared" si="46"/>
        <v>ua_weapon_group: 'Sword'</v>
      </c>
      <c r="Z167" s="4" t="str">
        <f t="shared" si="47"/>
        <v>damage: 'd8'</v>
      </c>
      <c r="AA167" s="4" t="str">
        <f t="shared" si="48"/>
        <v>damage_type: 'Slashing'</v>
      </c>
      <c r="AB167" s="4" t="str">
        <f t="shared" si="49"/>
        <v/>
      </c>
      <c r="AC167" s="4" t="str">
        <f t="shared" si="50"/>
        <v>critical_range: 19</v>
      </c>
      <c r="AD167" s="4" t="str">
        <f t="shared" si="51"/>
        <v>critical_multiplier: 2</v>
      </c>
      <c r="AE167" s="4" t="str">
        <f t="shared" si="52"/>
        <v/>
      </c>
      <c r="AF167" s="4" t="str">
        <f t="shared" si="53"/>
        <v>range increment: -1</v>
      </c>
      <c r="AG167" s="4" t="str">
        <f t="shared" si="54"/>
        <v>melee_penalty: -1</v>
      </c>
      <c r="AH167" s="4" t="str">
        <f t="shared" si="55"/>
        <v>is_finesse: 'false'</v>
      </c>
      <c r="AI167" s="4" t="str">
        <f t="shared" si="56"/>
        <v>has_reach: 'false'</v>
      </c>
      <c r="AK167" s="4" t="str">
        <f t="shared" ca="1" si="57"/>
        <v>{product_name: 'Sword, Two-Bladed', description: 'A two-bladed sword is a double weapon. You can fight with it as if fighting with two weapons, but if you do, you incur all the normal attack penalties associated with fighting with two weapons, just as if you were using a one-handed weapon and a light weapon. A creature wielding a two-bladed sword in one hand can’t use it as a double weapon—only one end of the weapon can be used in any given round.', cost: 100, stock: 12, weight: 30, category_id: 1, additional_information: JSON.stringify({weapon_type: 'Exotic', ua_weapon_group: 'Sword', damage: 'd8', damage_type: 'Slashing', critical_range: 19, critical_multiplier: 2, range increment: -1, melee_penalty: -1, is_finesse: 'false', has_reach: 'false'})},</v>
      </c>
    </row>
    <row r="168" spans="1:37" outlineLevel="1" x14ac:dyDescent="0.2">
      <c r="A168" s="11" t="s">
        <v>296</v>
      </c>
      <c r="C168" s="12">
        <v>4</v>
      </c>
      <c r="D168" s="12">
        <v>50</v>
      </c>
      <c r="E168" s="51" t="s">
        <v>39</v>
      </c>
      <c r="F168" s="52" t="s">
        <v>40</v>
      </c>
      <c r="G168" s="52" t="s">
        <v>1322</v>
      </c>
      <c r="H168" s="51" t="s">
        <v>297</v>
      </c>
      <c r="I168" s="51" t="s">
        <v>298</v>
      </c>
      <c r="J168" s="51"/>
      <c r="K168" s="51"/>
      <c r="L168" s="51" t="s">
        <v>41</v>
      </c>
      <c r="M168" s="51">
        <v>10</v>
      </c>
      <c r="N168" s="51"/>
      <c r="O168" s="53" t="b">
        <v>0</v>
      </c>
      <c r="P168" s="53" t="b">
        <v>0</v>
      </c>
      <c r="R168" s="4" t="str">
        <f t="shared" si="39"/>
        <v>product_name: 'Tanglefoot Bag'</v>
      </c>
      <c r="S168" s="4" t="str">
        <f t="shared" si="40"/>
        <v/>
      </c>
      <c r="T168" s="4" t="str">
        <f t="shared" si="41"/>
        <v>cost: 50</v>
      </c>
      <c r="U168" s="4" t="str">
        <f t="shared" ca="1" si="42"/>
        <v>stock: 17</v>
      </c>
      <c r="V168" s="4" t="str">
        <f t="shared" si="43"/>
        <v>weight: 4</v>
      </c>
      <c r="W168" s="4" t="str">
        <f t="shared" si="44"/>
        <v>category_id: 1</v>
      </c>
      <c r="X168" s="4" t="str">
        <f t="shared" si="45"/>
        <v>weapon_type: 'Grenade'</v>
      </c>
      <c r="Y168" s="4" t="str">
        <f t="shared" si="46"/>
        <v>ua_weapon_group: 'Alchemical'</v>
      </c>
      <c r="Z168" s="4" t="str">
        <f t="shared" si="47"/>
        <v>damage: 'd'</v>
      </c>
      <c r="AA168" s="4" t="str">
        <f t="shared" si="48"/>
        <v>damage_type: 'Entangle'</v>
      </c>
      <c r="AB168" s="4" t="str">
        <f t="shared" si="49"/>
        <v>special_damage: 'Reflex DC (15)'</v>
      </c>
      <c r="AC168" s="4" t="str">
        <f t="shared" si="50"/>
        <v>critical_range: -1</v>
      </c>
      <c r="AD168" s="4" t="str">
        <f t="shared" si="51"/>
        <v>critical_multiplier: -1</v>
      </c>
      <c r="AE168" s="4" t="str">
        <f t="shared" si="52"/>
        <v>delivery: 'thrown'</v>
      </c>
      <c r="AF168" s="4" t="str">
        <f t="shared" si="53"/>
        <v>range increment: 10</v>
      </c>
      <c r="AG168" s="4" t="str">
        <f t="shared" si="54"/>
        <v>melee_penalty: -1</v>
      </c>
      <c r="AH168" s="4" t="str">
        <f t="shared" si="55"/>
        <v>is_finesse: 'false'</v>
      </c>
      <c r="AI168" s="4" t="str">
        <f t="shared" si="56"/>
        <v>has_reach: 'false'</v>
      </c>
      <c r="AK168" s="4" t="str">
        <f t="shared" ca="1" si="57"/>
        <v>{product_name: 'Tanglefoot Bag', cost: 50, stock: 17, weight: 4, category_id: 1, additional_information: JSON.stringify({weapon_type: 'Grenade', ua_weapon_group: 'Alchemical', damage: 'd', damage_type: 'Entangle', special_damage: 'Reflex DC (15)', critical_range: -1, critical_multiplier: -1, delivery: 'thrown', range increment: 10, melee_penalty: -1, is_finesse: 'false', has_reach: 'false'})},</v>
      </c>
    </row>
    <row r="169" spans="1:37" outlineLevel="1" x14ac:dyDescent="0.2">
      <c r="A169" s="11" t="s">
        <v>299</v>
      </c>
      <c r="C169" s="12">
        <v>1</v>
      </c>
      <c r="D169" s="12">
        <v>3</v>
      </c>
      <c r="E169" s="51" t="s">
        <v>45</v>
      </c>
      <c r="F169" s="52" t="s">
        <v>61</v>
      </c>
      <c r="G169" s="52" t="s">
        <v>1320</v>
      </c>
      <c r="H169" s="51" t="s">
        <v>95</v>
      </c>
      <c r="I169" s="51"/>
      <c r="J169" s="51">
        <v>20</v>
      </c>
      <c r="K169" s="51">
        <v>2</v>
      </c>
      <c r="L169" s="51"/>
      <c r="M169" s="51"/>
      <c r="N169" s="51">
        <v>-4</v>
      </c>
      <c r="O169" s="53" t="b">
        <v>0</v>
      </c>
      <c r="P169" s="53" t="b">
        <v>0</v>
      </c>
      <c r="R169" s="4" t="str">
        <f t="shared" si="39"/>
        <v>product_name: 'Tankard'</v>
      </c>
      <c r="S169" s="4" t="str">
        <f t="shared" si="40"/>
        <v/>
      </c>
      <c r="T169" s="4" t="str">
        <f t="shared" si="41"/>
        <v>cost: 3</v>
      </c>
      <c r="U169" s="4" t="str">
        <f t="shared" ca="1" si="42"/>
        <v>stock: 13</v>
      </c>
      <c r="V169" s="4" t="str">
        <f t="shared" si="43"/>
        <v>weight: 1</v>
      </c>
      <c r="W169" s="4" t="str">
        <f t="shared" si="44"/>
        <v>category_id: 1</v>
      </c>
      <c r="X169" s="4" t="str">
        <f t="shared" si="45"/>
        <v>weapon_type: 'Simple'</v>
      </c>
      <c r="Y169" s="4" t="str">
        <f t="shared" si="46"/>
        <v>ua_weapon_group: 'Improvised'</v>
      </c>
      <c r="Z169" s="4" t="str">
        <f t="shared" si="47"/>
        <v>damage: 'd6'</v>
      </c>
      <c r="AA169" s="4" t="str">
        <f t="shared" si="48"/>
        <v>damage_type: 'Bludgeoning'</v>
      </c>
      <c r="AB169" s="4" t="str">
        <f t="shared" si="49"/>
        <v/>
      </c>
      <c r="AC169" s="4" t="str">
        <f t="shared" si="50"/>
        <v>critical_range: 20</v>
      </c>
      <c r="AD169" s="4" t="str">
        <f t="shared" si="51"/>
        <v>critical_multiplier: 2</v>
      </c>
      <c r="AE169" s="4" t="str">
        <f t="shared" si="52"/>
        <v/>
      </c>
      <c r="AF169" s="4" t="str">
        <f t="shared" si="53"/>
        <v>range increment: -1</v>
      </c>
      <c r="AG169" s="4" t="str">
        <f t="shared" si="54"/>
        <v>melee_penalty: -4</v>
      </c>
      <c r="AH169" s="4" t="str">
        <f t="shared" si="55"/>
        <v>is_finesse: 'false'</v>
      </c>
      <c r="AI169" s="4" t="str">
        <f t="shared" si="56"/>
        <v>has_reach: 'false'</v>
      </c>
      <c r="AK169" s="4" t="str">
        <f t="shared" ca="1" si="57"/>
        <v>{product_name: 'Tankard', cost: 3, stock: 13, weight: 1, category_id: 1, additional_information: JSON.stringify({weapon_type: 'Simple', ua_weapon_group: 'Improvised', damage: 'd6', damage_type: 'Bludgeoning', critical_range: 20, critical_multiplier: 2, range increment: -1, melee_penalty: -4, is_finesse: 'false', has_reach: 'false'})},</v>
      </c>
    </row>
    <row r="170" spans="1:37" outlineLevel="1" x14ac:dyDescent="0.2">
      <c r="A170" s="11" t="s">
        <v>300</v>
      </c>
      <c r="C170" s="12">
        <v>1</v>
      </c>
      <c r="D170" s="12"/>
      <c r="E170" s="51" t="s">
        <v>45</v>
      </c>
      <c r="F170" s="52"/>
      <c r="G170" s="52" t="s">
        <v>1321</v>
      </c>
      <c r="H170" s="51" t="s">
        <v>47</v>
      </c>
      <c r="I170" s="51"/>
      <c r="J170" s="51">
        <v>20</v>
      </c>
      <c r="K170" s="51">
        <v>2</v>
      </c>
      <c r="L170" s="51"/>
      <c r="M170" s="51"/>
      <c r="N170" s="51"/>
      <c r="O170" s="53" t="b">
        <v>0</v>
      </c>
      <c r="P170" s="53" t="b">
        <v>0</v>
      </c>
      <c r="R170" s="4" t="str">
        <f t="shared" si="39"/>
        <v>product_name: 'Tanto'</v>
      </c>
      <c r="S170" s="4" t="str">
        <f t="shared" si="40"/>
        <v/>
      </c>
      <c r="T170" s="4" t="str">
        <f t="shared" si="41"/>
        <v>cost: -1</v>
      </c>
      <c r="U170" s="4" t="str">
        <f t="shared" ca="1" si="42"/>
        <v>stock: 10</v>
      </c>
      <c r="V170" s="4" t="str">
        <f t="shared" si="43"/>
        <v>weight: 1</v>
      </c>
      <c r="W170" s="4" t="str">
        <f t="shared" si="44"/>
        <v>category_id: 1</v>
      </c>
      <c r="X170" s="4" t="str">
        <f t="shared" si="45"/>
        <v>weapon_type: 'Simple'</v>
      </c>
      <c r="Y170" s="4" t="str">
        <f t="shared" si="46"/>
        <v/>
      </c>
      <c r="Z170" s="4" t="str">
        <f t="shared" si="47"/>
        <v>damage: 'd4'</v>
      </c>
      <c r="AA170" s="4" t="str">
        <f t="shared" si="48"/>
        <v>damage_type: 'Piercing'</v>
      </c>
      <c r="AB170" s="4" t="str">
        <f t="shared" si="49"/>
        <v/>
      </c>
      <c r="AC170" s="4" t="str">
        <f t="shared" si="50"/>
        <v>critical_range: 20</v>
      </c>
      <c r="AD170" s="4" t="str">
        <f t="shared" si="51"/>
        <v>critical_multiplier: 2</v>
      </c>
      <c r="AE170" s="4" t="str">
        <f t="shared" si="52"/>
        <v/>
      </c>
      <c r="AF170" s="4" t="str">
        <f t="shared" si="53"/>
        <v>range increment: -1</v>
      </c>
      <c r="AG170" s="4" t="str">
        <f t="shared" si="54"/>
        <v>melee_penalty: -1</v>
      </c>
      <c r="AH170" s="4" t="str">
        <f t="shared" si="55"/>
        <v>is_finesse: 'false'</v>
      </c>
      <c r="AI170" s="4" t="str">
        <f t="shared" si="56"/>
        <v>has_reach: 'false'</v>
      </c>
      <c r="AK170" s="4" t="str">
        <f t="shared" ca="1" si="57"/>
        <v>{product_name: 'Tanto', cost: -1, stock: 10, weight: 1, category_id: 1, additional_information: JSON.stringify({weapon_type: 'Simple', damage: 'd4', damage_type: 'Piercing', critical_range: 20, critical_multiplier: 2, range increment: -1, melee_penalty: -1, is_finesse: 'false', has_reach: 'false'})},</v>
      </c>
    </row>
    <row r="171" spans="1:37" outlineLevel="1" x14ac:dyDescent="0.2">
      <c r="A171" s="11" t="s">
        <v>301</v>
      </c>
      <c r="C171" s="12">
        <v>15</v>
      </c>
      <c r="D171" s="12"/>
      <c r="E171" s="51" t="s">
        <v>57</v>
      </c>
      <c r="F171" s="52" t="s">
        <v>137</v>
      </c>
      <c r="G171" s="52" t="s">
        <v>1323</v>
      </c>
      <c r="H171" s="51" t="s">
        <v>95</v>
      </c>
      <c r="I171" s="51"/>
      <c r="J171" s="51">
        <v>20</v>
      </c>
      <c r="K171" s="51">
        <v>2</v>
      </c>
      <c r="L171" s="51"/>
      <c r="M171" s="51"/>
      <c r="N171" s="51"/>
      <c r="O171" s="53" t="b">
        <v>0</v>
      </c>
      <c r="P171" s="53" t="b">
        <v>0</v>
      </c>
      <c r="R171" s="4" t="str">
        <f t="shared" si="39"/>
        <v>product_name: 'Tetsubo'</v>
      </c>
      <c r="S171" s="4" t="str">
        <f t="shared" si="40"/>
        <v/>
      </c>
      <c r="T171" s="4" t="str">
        <f t="shared" si="41"/>
        <v>cost: -1</v>
      </c>
      <c r="U171" s="4" t="str">
        <f t="shared" ca="1" si="42"/>
        <v>stock: 1</v>
      </c>
      <c r="V171" s="4" t="str">
        <f t="shared" si="43"/>
        <v>weight: 15</v>
      </c>
      <c r="W171" s="4" t="str">
        <f t="shared" si="44"/>
        <v>category_id: 1</v>
      </c>
      <c r="X171" s="4" t="str">
        <f t="shared" si="45"/>
        <v>weapon_type: 'Martial'</v>
      </c>
      <c r="Y171" s="4" t="str">
        <f t="shared" si="46"/>
        <v>ua_weapon_group: 'Impact'</v>
      </c>
      <c r="Z171" s="4" t="str">
        <f t="shared" si="47"/>
        <v>damage: 'd8'</v>
      </c>
      <c r="AA171" s="4" t="str">
        <f t="shared" si="48"/>
        <v>damage_type: 'Bludgeoning'</v>
      </c>
      <c r="AB171" s="4" t="str">
        <f t="shared" si="49"/>
        <v/>
      </c>
      <c r="AC171" s="4" t="str">
        <f t="shared" si="50"/>
        <v>critical_range: 20</v>
      </c>
      <c r="AD171" s="4" t="str">
        <f t="shared" si="51"/>
        <v>critical_multiplier: 2</v>
      </c>
      <c r="AE171" s="4" t="str">
        <f t="shared" si="52"/>
        <v/>
      </c>
      <c r="AF171" s="4" t="str">
        <f t="shared" si="53"/>
        <v>range increment: -1</v>
      </c>
      <c r="AG171" s="4" t="str">
        <f t="shared" si="54"/>
        <v>melee_penalty: -1</v>
      </c>
      <c r="AH171" s="4" t="str">
        <f t="shared" si="55"/>
        <v>is_finesse: 'false'</v>
      </c>
      <c r="AI171" s="4" t="str">
        <f t="shared" si="56"/>
        <v>has_reach: 'false'</v>
      </c>
      <c r="AK171" s="4" t="str">
        <f t="shared" ca="1" si="57"/>
        <v>{product_name: 'Tetsubo', cost: -1, stock: 1, weight: 15, category_id: 1, additional_information: JSON.stringify({weapon_type: 'Martial', ua_weapon_group: 'Impact', damage: 'd8', damage_type: 'Bludgeoning', critical_range: 20, critical_multiplier: 2, range increment: -1, melee_penalty: -1, is_finesse: 'false', has_reach: 'false'})},</v>
      </c>
    </row>
    <row r="172" spans="1:37" outlineLevel="1" x14ac:dyDescent="0.2">
      <c r="A172" s="11" t="s">
        <v>302</v>
      </c>
      <c r="C172" s="12">
        <v>3</v>
      </c>
      <c r="D172" s="12"/>
      <c r="E172" s="51" t="s">
        <v>68</v>
      </c>
      <c r="F172" s="52" t="s">
        <v>152</v>
      </c>
      <c r="G172" s="52" t="s">
        <v>1323</v>
      </c>
      <c r="H172" s="51" t="s">
        <v>47</v>
      </c>
      <c r="I172" s="51"/>
      <c r="J172" s="51">
        <v>18</v>
      </c>
      <c r="K172" s="51">
        <v>2</v>
      </c>
      <c r="L172" s="51"/>
      <c r="M172" s="51"/>
      <c r="N172" s="51"/>
      <c r="O172" s="53" t="b">
        <v>0</v>
      </c>
      <c r="P172" s="53" t="b">
        <v>0</v>
      </c>
      <c r="R172" s="4" t="str">
        <f t="shared" si="39"/>
        <v>product_name: 'Thinblade, Elvin'</v>
      </c>
      <c r="S172" s="4" t="str">
        <f t="shared" si="40"/>
        <v/>
      </c>
      <c r="T172" s="4" t="str">
        <f t="shared" si="41"/>
        <v>cost: -1</v>
      </c>
      <c r="U172" s="4" t="str">
        <f t="shared" ca="1" si="42"/>
        <v>stock: 11</v>
      </c>
      <c r="V172" s="4" t="str">
        <f t="shared" si="43"/>
        <v>weight: 3</v>
      </c>
      <c r="W172" s="4" t="str">
        <f t="shared" si="44"/>
        <v>category_id: 1</v>
      </c>
      <c r="X172" s="4" t="str">
        <f t="shared" si="45"/>
        <v>weapon_type: 'Exotic'</v>
      </c>
      <c r="Y172" s="4" t="str">
        <f t="shared" si="46"/>
        <v>ua_weapon_group: 'Sword'</v>
      </c>
      <c r="Z172" s="4" t="str">
        <f t="shared" si="47"/>
        <v>damage: 'd8'</v>
      </c>
      <c r="AA172" s="4" t="str">
        <f t="shared" si="48"/>
        <v>damage_type: 'Piercing'</v>
      </c>
      <c r="AB172" s="4" t="str">
        <f t="shared" si="49"/>
        <v/>
      </c>
      <c r="AC172" s="4" t="str">
        <f t="shared" si="50"/>
        <v>critical_range: 18</v>
      </c>
      <c r="AD172" s="4" t="str">
        <f t="shared" si="51"/>
        <v>critical_multiplier: 2</v>
      </c>
      <c r="AE172" s="4" t="str">
        <f t="shared" si="52"/>
        <v/>
      </c>
      <c r="AF172" s="4" t="str">
        <f t="shared" si="53"/>
        <v>range increment: -1</v>
      </c>
      <c r="AG172" s="4" t="str">
        <f t="shared" si="54"/>
        <v>melee_penalty: -1</v>
      </c>
      <c r="AH172" s="4" t="str">
        <f t="shared" si="55"/>
        <v>is_finesse: 'false'</v>
      </c>
      <c r="AI172" s="4" t="str">
        <f t="shared" si="56"/>
        <v>has_reach: 'false'</v>
      </c>
      <c r="AK172" s="4" t="str">
        <f t="shared" ca="1" si="57"/>
        <v>{product_name: 'Thinblade, Elvin', cost: -1, stock: 11, weight: 3, category_id: 1, additional_information: JSON.stringify({weapon_type: 'Exotic', ua_weapon_group: 'Sword', damage: 'd8', damage_type: 'Piercing', critical_range: 18, critical_multiplier: 2, range increment: -1, melee_penalty: -1, is_finesse: 'false', has_reach: 'false'})},</v>
      </c>
    </row>
    <row r="173" spans="1:37" outlineLevel="1" x14ac:dyDescent="0.2">
      <c r="A173" s="11" t="s">
        <v>304</v>
      </c>
      <c r="C173" s="12">
        <v>1</v>
      </c>
      <c r="D173" s="12">
        <v>30</v>
      </c>
      <c r="E173" s="51" t="s">
        <v>39</v>
      </c>
      <c r="F173" s="52" t="s">
        <v>40</v>
      </c>
      <c r="G173" s="52" t="s">
        <v>1322</v>
      </c>
      <c r="H173" s="51" t="s">
        <v>305</v>
      </c>
      <c r="I173" s="51" t="s">
        <v>51</v>
      </c>
      <c r="J173" s="51"/>
      <c r="K173" s="51"/>
      <c r="L173" s="51" t="s">
        <v>41</v>
      </c>
      <c r="M173" s="51">
        <v>20</v>
      </c>
      <c r="N173" s="51"/>
      <c r="O173" s="53" t="b">
        <v>0</v>
      </c>
      <c r="P173" s="53" t="b">
        <v>0</v>
      </c>
      <c r="R173" s="4" t="str">
        <f t="shared" si="39"/>
        <v>product_name: 'Thunderstone'</v>
      </c>
      <c r="S173" s="4" t="str">
        <f t="shared" si="40"/>
        <v/>
      </c>
      <c r="T173" s="4" t="str">
        <f t="shared" si="41"/>
        <v>cost: 30</v>
      </c>
      <c r="U173" s="4" t="str">
        <f t="shared" ca="1" si="42"/>
        <v>stock: 2</v>
      </c>
      <c r="V173" s="4" t="str">
        <f t="shared" si="43"/>
        <v>weight: 1</v>
      </c>
      <c r="W173" s="4" t="str">
        <f t="shared" si="44"/>
        <v>category_id: 1</v>
      </c>
      <c r="X173" s="4" t="str">
        <f t="shared" si="45"/>
        <v>weapon_type: 'Grenade'</v>
      </c>
      <c r="Y173" s="4" t="str">
        <f t="shared" si="46"/>
        <v>ua_weapon_group: 'Alchemical'</v>
      </c>
      <c r="Z173" s="4" t="str">
        <f t="shared" si="47"/>
        <v>damage: 'd'</v>
      </c>
      <c r="AA173" s="4" t="str">
        <f t="shared" si="48"/>
        <v>damage_type: 'Deafen'</v>
      </c>
      <c r="AB173" s="4" t="str">
        <f t="shared" si="49"/>
        <v>special_damage: 'Fortitude DC (15)'</v>
      </c>
      <c r="AC173" s="4" t="str">
        <f t="shared" si="50"/>
        <v>critical_range: -1</v>
      </c>
      <c r="AD173" s="4" t="str">
        <f t="shared" si="51"/>
        <v>critical_multiplier: -1</v>
      </c>
      <c r="AE173" s="4" t="str">
        <f t="shared" si="52"/>
        <v>delivery: 'thrown'</v>
      </c>
      <c r="AF173" s="4" t="str">
        <f t="shared" si="53"/>
        <v>range increment: 20</v>
      </c>
      <c r="AG173" s="4" t="str">
        <f t="shared" si="54"/>
        <v>melee_penalty: -1</v>
      </c>
      <c r="AH173" s="4" t="str">
        <f t="shared" si="55"/>
        <v>is_finesse: 'false'</v>
      </c>
      <c r="AI173" s="4" t="str">
        <f t="shared" si="56"/>
        <v>has_reach: 'false'</v>
      </c>
      <c r="AK173" s="4" t="str">
        <f t="shared" ca="1" si="57"/>
        <v>{product_name: 'Thunderstone', cost: 30, stock: 2, weight: 1, category_id: 1, additional_information: JSON.stringify({weapon_type: 'Grenade', ua_weapon_group: 'Alchemical', damage: 'd', damage_type: 'Deafen', special_damage: 'Fortitude DC (15)', critical_range: -1, critical_multiplier: -1, delivery: 'thrown', range increment: 20, melee_penalty: -1, is_finesse: 'false', has_reach: 'false'})},</v>
      </c>
    </row>
    <row r="174" spans="1:37" outlineLevel="1" x14ac:dyDescent="0.2">
      <c r="A174" s="11" t="s">
        <v>306</v>
      </c>
      <c r="C174" s="12">
        <v>2</v>
      </c>
      <c r="D174" s="12">
        <v>0.5</v>
      </c>
      <c r="E174" s="51" t="s">
        <v>68</v>
      </c>
      <c r="F174" s="52" t="s">
        <v>137</v>
      </c>
      <c r="G174" s="52" t="s">
        <v>1320</v>
      </c>
      <c r="H174" s="51" t="s">
        <v>95</v>
      </c>
      <c r="I174" s="51"/>
      <c r="J174" s="51">
        <v>20</v>
      </c>
      <c r="K174" s="51">
        <v>2</v>
      </c>
      <c r="L174" s="51"/>
      <c r="M174" s="51"/>
      <c r="N174" s="51"/>
      <c r="O174" s="53" t="b">
        <v>0</v>
      </c>
      <c r="P174" s="53" t="b">
        <v>0</v>
      </c>
      <c r="R174" s="4" t="str">
        <f t="shared" si="39"/>
        <v>product_name: 'Tonfa'</v>
      </c>
      <c r="S174" s="4" t="str">
        <f t="shared" si="40"/>
        <v/>
      </c>
      <c r="T174" s="4" t="str">
        <f t="shared" si="41"/>
        <v>cost: 0.5</v>
      </c>
      <c r="U174" s="4" t="str">
        <f t="shared" ca="1" si="42"/>
        <v>stock: 13</v>
      </c>
      <c r="V174" s="4" t="str">
        <f t="shared" si="43"/>
        <v>weight: 2</v>
      </c>
      <c r="W174" s="4" t="str">
        <f t="shared" si="44"/>
        <v>category_id: 1</v>
      </c>
      <c r="X174" s="4" t="str">
        <f t="shared" si="45"/>
        <v>weapon_type: 'Exotic'</v>
      </c>
      <c r="Y174" s="4" t="str">
        <f t="shared" si="46"/>
        <v>ua_weapon_group: 'Impact'</v>
      </c>
      <c r="Z174" s="4" t="str">
        <f t="shared" si="47"/>
        <v>damage: 'd6'</v>
      </c>
      <c r="AA174" s="4" t="str">
        <f t="shared" si="48"/>
        <v>damage_type: 'Bludgeoning'</v>
      </c>
      <c r="AB174" s="4" t="str">
        <f t="shared" si="49"/>
        <v/>
      </c>
      <c r="AC174" s="4" t="str">
        <f t="shared" si="50"/>
        <v>critical_range: 20</v>
      </c>
      <c r="AD174" s="4" t="str">
        <f t="shared" si="51"/>
        <v>critical_multiplier: 2</v>
      </c>
      <c r="AE174" s="4" t="str">
        <f t="shared" si="52"/>
        <v/>
      </c>
      <c r="AF174" s="4" t="str">
        <f t="shared" si="53"/>
        <v>range increment: -1</v>
      </c>
      <c r="AG174" s="4" t="str">
        <f t="shared" si="54"/>
        <v>melee_penalty: -1</v>
      </c>
      <c r="AH174" s="4" t="str">
        <f t="shared" si="55"/>
        <v>is_finesse: 'false'</v>
      </c>
      <c r="AI174" s="4" t="str">
        <f t="shared" si="56"/>
        <v>has_reach: 'false'</v>
      </c>
      <c r="AK174" s="4" t="str">
        <f t="shared" ca="1" si="57"/>
        <v>{product_name: 'Tonfa', cost: 0.5, stock: 13, weight: 2, category_id: 1, additional_information: JSON.stringify({weapon_type: 'Exotic', ua_weapon_group: 'Impact', damage: 'd6', damage_type: 'Bludgeoning', critical_range: 20, critical_multiplier: 2, range increment: -1, melee_penalty: -1, is_finesse: 'false', has_reach: 'false'})},</v>
      </c>
    </row>
    <row r="175" spans="1:37" outlineLevel="1" x14ac:dyDescent="0.2">
      <c r="A175" s="11" t="s">
        <v>307</v>
      </c>
      <c r="C175" s="12">
        <v>1</v>
      </c>
      <c r="D175" s="12"/>
      <c r="E175" s="51" t="s">
        <v>68</v>
      </c>
      <c r="F175" s="52"/>
      <c r="G175" s="52" t="s">
        <v>1321</v>
      </c>
      <c r="H175" s="51" t="s">
        <v>47</v>
      </c>
      <c r="I175" s="51"/>
      <c r="J175" s="51">
        <v>19</v>
      </c>
      <c r="K175" s="51">
        <v>2</v>
      </c>
      <c r="L175" s="51"/>
      <c r="M175" s="51"/>
      <c r="N175" s="51"/>
      <c r="O175" s="53" t="b">
        <v>0</v>
      </c>
      <c r="P175" s="53" t="b">
        <v>0</v>
      </c>
      <c r="R175" s="4" t="str">
        <f t="shared" si="39"/>
        <v>product_name: 'Tortoise Blade, Gnome'</v>
      </c>
      <c r="S175" s="4" t="str">
        <f t="shared" si="40"/>
        <v/>
      </c>
      <c r="T175" s="4" t="str">
        <f t="shared" si="41"/>
        <v>cost: -1</v>
      </c>
      <c r="U175" s="4" t="str">
        <f t="shared" ca="1" si="42"/>
        <v>stock: 19</v>
      </c>
      <c r="V175" s="4" t="str">
        <f t="shared" si="43"/>
        <v>weight: 1</v>
      </c>
      <c r="W175" s="4" t="str">
        <f t="shared" si="44"/>
        <v>category_id: 1</v>
      </c>
      <c r="X175" s="4" t="str">
        <f t="shared" si="45"/>
        <v>weapon_type: 'Exotic'</v>
      </c>
      <c r="Y175" s="4" t="str">
        <f t="shared" si="46"/>
        <v/>
      </c>
      <c r="Z175" s="4" t="str">
        <f t="shared" si="47"/>
        <v>damage: 'd4'</v>
      </c>
      <c r="AA175" s="4" t="str">
        <f t="shared" si="48"/>
        <v>damage_type: 'Piercing'</v>
      </c>
      <c r="AB175" s="4" t="str">
        <f t="shared" si="49"/>
        <v/>
      </c>
      <c r="AC175" s="4" t="str">
        <f t="shared" si="50"/>
        <v>critical_range: 19</v>
      </c>
      <c r="AD175" s="4" t="str">
        <f t="shared" si="51"/>
        <v>critical_multiplier: 2</v>
      </c>
      <c r="AE175" s="4" t="str">
        <f t="shared" si="52"/>
        <v/>
      </c>
      <c r="AF175" s="4" t="str">
        <f t="shared" si="53"/>
        <v>range increment: -1</v>
      </c>
      <c r="AG175" s="4" t="str">
        <f t="shared" si="54"/>
        <v>melee_penalty: -1</v>
      </c>
      <c r="AH175" s="4" t="str">
        <f t="shared" si="55"/>
        <v>is_finesse: 'false'</v>
      </c>
      <c r="AI175" s="4" t="str">
        <f t="shared" si="56"/>
        <v>has_reach: 'false'</v>
      </c>
      <c r="AK175" s="4" t="str">
        <f t="shared" ca="1" si="57"/>
        <v>{product_name: 'Tortoise Blade, Gnome', cost: -1, stock: 19, weight: 1, category_id: 1, additional_information: JSON.stringify({weapon_type: 'Exotic', damage: 'd4', damage_type: 'Piercing', critical_range: 19, critical_multiplier: 2, range increment: -1, melee_penalty: -1, is_finesse: 'false', has_reach: 'false'})},</v>
      </c>
    </row>
    <row r="176" spans="1:37" ht="30" outlineLevel="1" x14ac:dyDescent="0.2">
      <c r="A176" s="11" t="s">
        <v>308</v>
      </c>
      <c r="B176" s="35" t="s">
        <v>309</v>
      </c>
      <c r="C176" s="12">
        <v>5</v>
      </c>
      <c r="D176" s="12">
        <v>15</v>
      </c>
      <c r="E176" s="51" t="s">
        <v>57</v>
      </c>
      <c r="F176" s="52" t="s">
        <v>177</v>
      </c>
      <c r="G176" s="52" t="s">
        <v>1323</v>
      </c>
      <c r="H176" s="51" t="s">
        <v>47</v>
      </c>
      <c r="I176" s="51"/>
      <c r="J176" s="51">
        <v>20</v>
      </c>
      <c r="K176" s="51">
        <v>2</v>
      </c>
      <c r="L176" s="51" t="s">
        <v>41</v>
      </c>
      <c r="M176" s="51">
        <v>10</v>
      </c>
      <c r="N176" s="51"/>
      <c r="O176" s="53" t="b">
        <v>0</v>
      </c>
      <c r="P176" s="53" t="b">
        <v>0</v>
      </c>
      <c r="R176" s="4" t="str">
        <f t="shared" si="39"/>
        <v>product_name: 'Trident'</v>
      </c>
      <c r="S176" s="4" t="str">
        <f t="shared" si="40"/>
        <v>description: 'This weapon can be thrown. If you use a ready action to set a trident against a charge, you deal double damage on a successful hit against a charging character.'</v>
      </c>
      <c r="T176" s="4" t="str">
        <f t="shared" si="41"/>
        <v>cost: 15</v>
      </c>
      <c r="U176" s="4" t="str">
        <f t="shared" ca="1" si="42"/>
        <v>stock: 19</v>
      </c>
      <c r="V176" s="4" t="str">
        <f t="shared" si="43"/>
        <v>weight: 5</v>
      </c>
      <c r="W176" s="4" t="str">
        <f t="shared" si="44"/>
        <v>category_id: 1</v>
      </c>
      <c r="X176" s="4" t="str">
        <f t="shared" si="45"/>
        <v>weapon_type: 'Martial'</v>
      </c>
      <c r="Y176" s="4" t="str">
        <f t="shared" si="46"/>
        <v>ua_weapon_group: 'Polearm'</v>
      </c>
      <c r="Z176" s="4" t="str">
        <f t="shared" si="47"/>
        <v>damage: 'd8'</v>
      </c>
      <c r="AA176" s="4" t="str">
        <f t="shared" si="48"/>
        <v>damage_type: 'Piercing'</v>
      </c>
      <c r="AB176" s="4" t="str">
        <f t="shared" si="49"/>
        <v/>
      </c>
      <c r="AC176" s="4" t="str">
        <f t="shared" si="50"/>
        <v>critical_range: 20</v>
      </c>
      <c r="AD176" s="4" t="str">
        <f t="shared" si="51"/>
        <v>critical_multiplier: 2</v>
      </c>
      <c r="AE176" s="4" t="str">
        <f t="shared" si="52"/>
        <v>delivery: 'thrown'</v>
      </c>
      <c r="AF176" s="4" t="str">
        <f t="shared" si="53"/>
        <v>range increment: 10</v>
      </c>
      <c r="AG176" s="4" t="str">
        <f t="shared" si="54"/>
        <v>melee_penalty: -1</v>
      </c>
      <c r="AH176" s="4" t="str">
        <f t="shared" si="55"/>
        <v>is_finesse: 'false'</v>
      </c>
      <c r="AI176" s="4" t="str">
        <f t="shared" si="56"/>
        <v>has_reach: 'false'</v>
      </c>
      <c r="AK176" s="4" t="str">
        <f t="shared" ca="1" si="57"/>
        <v>{product_name: 'Trident', description: 'This weapon can be thrown. If you use a ready action to set a trident against a charge, you deal double damage on a successful hit against a charging character.', cost: 15, stock: 19, weight: 5, category_id: 1, additional_information: JSON.stringify({weapon_type: 'Martial', ua_weapon_group: 'Polearm', damage: 'd8', damage_type: 'Piercing', critical_range: 20, critical_multiplier: 2, delivery: 'thrown', range increment: 10, melee_penalty: -1, is_finesse: 'false', has_reach: 'false'})},</v>
      </c>
    </row>
    <row r="177" spans="1:37" ht="160" outlineLevel="1" x14ac:dyDescent="0.2">
      <c r="A177" s="11" t="s">
        <v>310</v>
      </c>
      <c r="B177" s="35" t="s">
        <v>311</v>
      </c>
      <c r="C177" s="12">
        <v>15</v>
      </c>
      <c r="D177" s="12">
        <v>50</v>
      </c>
      <c r="E177" s="51" t="s">
        <v>68</v>
      </c>
      <c r="F177" s="52"/>
      <c r="G177" s="52" t="s">
        <v>1323</v>
      </c>
      <c r="H177" s="51" t="s">
        <v>64</v>
      </c>
      <c r="I177" s="51"/>
      <c r="J177" s="51">
        <v>20</v>
      </c>
      <c r="K177" s="51">
        <v>3</v>
      </c>
      <c r="L177" s="51"/>
      <c r="M177" s="51"/>
      <c r="N177" s="51"/>
      <c r="O177" s="53" t="b">
        <v>0</v>
      </c>
      <c r="P177" s="53" t="b">
        <v>0</v>
      </c>
      <c r="R177" s="4" t="str">
        <f t="shared" si="39"/>
        <v>product_name: 'Urgrosh, Dwarven '</v>
      </c>
      <c r="S177" s="4" t="str">
        <f t="shared" si="40"/>
        <v>description: 'A dwarven urgrosh is a double weapon. You can fight with it as if fighting with two weapons, but if you do, you incur all the normal attack penalties associated with fighting with two weapons, just as if you were using a one-handed weapon and a light weapon. The urgrosh’s axe head is a slashing weapon that deals 1d8 points of damage. Its spear head is a piercing weapon that deals 1d6 points of damage. You can use either head as the primary weapon. The other is the off-hand weapon. A creature wielding a dwarven urgrosh in one hand can’t use it as a double weapon—only one end of the weapon can be used in any given round.\nIf you use a ready action to set an urgrosh against a charge, you deal double damage if you score a hit against a charging character. If you use an urgrosh against a charging character, the spear head is the part of the weapon that deals damage.\nDwarves treat dwarven urgroshes as martial weapons.'</v>
      </c>
      <c r="T177" s="4" t="str">
        <f t="shared" si="41"/>
        <v>cost: 50</v>
      </c>
      <c r="U177" s="4" t="str">
        <f t="shared" ca="1" si="42"/>
        <v>stock: 18</v>
      </c>
      <c r="V177" s="4" t="str">
        <f t="shared" si="43"/>
        <v>weight: 15</v>
      </c>
      <c r="W177" s="4" t="str">
        <f t="shared" si="44"/>
        <v>category_id: 1</v>
      </c>
      <c r="X177" s="4" t="str">
        <f t="shared" si="45"/>
        <v>weapon_type: 'Exotic'</v>
      </c>
      <c r="Y177" s="4" t="str">
        <f t="shared" si="46"/>
        <v/>
      </c>
      <c r="Z177" s="4" t="str">
        <f t="shared" si="47"/>
        <v>damage: 'd8'</v>
      </c>
      <c r="AA177" s="4" t="str">
        <f t="shared" si="48"/>
        <v>damage_type: 'Slashing'</v>
      </c>
      <c r="AB177" s="4" t="str">
        <f t="shared" si="49"/>
        <v/>
      </c>
      <c r="AC177" s="4" t="str">
        <f t="shared" si="50"/>
        <v>critical_range: 20</v>
      </c>
      <c r="AD177" s="4" t="str">
        <f t="shared" si="51"/>
        <v>critical_multiplier: 3</v>
      </c>
      <c r="AE177" s="4" t="str">
        <f t="shared" si="52"/>
        <v/>
      </c>
      <c r="AF177" s="4" t="str">
        <f t="shared" si="53"/>
        <v>range increment: -1</v>
      </c>
      <c r="AG177" s="4" t="str">
        <f t="shared" si="54"/>
        <v>melee_penalty: -1</v>
      </c>
      <c r="AH177" s="4" t="str">
        <f t="shared" si="55"/>
        <v>is_finesse: 'false'</v>
      </c>
      <c r="AI177" s="4" t="str">
        <f t="shared" si="56"/>
        <v>has_reach: 'false'</v>
      </c>
      <c r="AK177" s="4" t="str">
        <f t="shared" ca="1" si="57"/>
        <v>{product_name: 'Urgrosh, Dwarven ', description: 'A dwarven urgrosh is a double weapon. You can fight with it as if fighting with two weapons, but if you do, you incur all the normal attack penalties associated with fighting with two weapons, just as if you were using a one-handed weapon and a light weapon. The urgrosh’s axe head is a slashing weapon that deals 1d8 points of damage. Its spear head is a piercing weapon that deals 1d6 points of damage. You can use either head as the primary weapon. The other is the off-hand weapon. A creature wielding a dwarven urgrosh in one hand can’t use it as a double weapon—only one end of the weapon can be used in any given round.\nIf you use a ready action to set an urgrosh against a charge, you deal double damage if you score a hit against a charging character. If you use an urgrosh against a charging character, the spear head is the part of the weapon that deals damage.\nDwarves treat dwarven urgroshes as martial weapons.', cost: 50, stock: 18, weight: 15, category_id: 1, additional_information: JSON.stringify({weapon_type: 'Exotic', damage: 'd8', damage_type: 'Slashing', critical_range: 20, critical_multiplier: 3, range increment: -1, melee_penalty: -1, is_finesse: 'false', has_reach: 'false'})},</v>
      </c>
    </row>
    <row r="178" spans="1:37" outlineLevel="1" x14ac:dyDescent="0.2">
      <c r="A178" s="11" t="s">
        <v>312</v>
      </c>
      <c r="C178" s="12">
        <v>6</v>
      </c>
      <c r="D178" s="12"/>
      <c r="E178" s="51" t="s">
        <v>68</v>
      </c>
      <c r="F178" s="52"/>
      <c r="G178" s="52" t="s">
        <v>1323</v>
      </c>
      <c r="H178" s="51" t="s">
        <v>47</v>
      </c>
      <c r="I178" s="51"/>
      <c r="J178" s="51">
        <v>20</v>
      </c>
      <c r="K178" s="51">
        <v>3</v>
      </c>
      <c r="L178" s="51"/>
      <c r="M178" s="51"/>
      <c r="N178" s="51"/>
      <c r="O178" s="53" t="b">
        <v>0</v>
      </c>
      <c r="P178" s="53" t="b">
        <v>0</v>
      </c>
      <c r="R178" s="4" t="str">
        <f t="shared" si="39"/>
        <v>product_name: 'Vajra'</v>
      </c>
      <c r="S178" s="4" t="str">
        <f t="shared" si="40"/>
        <v/>
      </c>
      <c r="T178" s="4" t="str">
        <f t="shared" si="41"/>
        <v>cost: -1</v>
      </c>
      <c r="U178" s="4" t="str">
        <f t="shared" ca="1" si="42"/>
        <v>stock: 0</v>
      </c>
      <c r="V178" s="4" t="str">
        <f t="shared" si="43"/>
        <v>weight: 6</v>
      </c>
      <c r="W178" s="4" t="str">
        <f t="shared" si="44"/>
        <v>category_id: 1</v>
      </c>
      <c r="X178" s="4" t="str">
        <f t="shared" si="45"/>
        <v>weapon_type: 'Exotic'</v>
      </c>
      <c r="Y178" s="4" t="str">
        <f t="shared" si="46"/>
        <v/>
      </c>
      <c r="Z178" s="4" t="str">
        <f t="shared" si="47"/>
        <v>damage: 'd8'</v>
      </c>
      <c r="AA178" s="4" t="str">
        <f t="shared" si="48"/>
        <v>damage_type: 'Piercing'</v>
      </c>
      <c r="AB178" s="4" t="str">
        <f t="shared" si="49"/>
        <v/>
      </c>
      <c r="AC178" s="4" t="str">
        <f t="shared" si="50"/>
        <v>critical_range: 20</v>
      </c>
      <c r="AD178" s="4" t="str">
        <f t="shared" si="51"/>
        <v>critical_multiplier: 3</v>
      </c>
      <c r="AE178" s="4" t="str">
        <f t="shared" si="52"/>
        <v/>
      </c>
      <c r="AF178" s="4" t="str">
        <f t="shared" si="53"/>
        <v>range increment: -1</v>
      </c>
      <c r="AG178" s="4" t="str">
        <f t="shared" si="54"/>
        <v>melee_penalty: -1</v>
      </c>
      <c r="AH178" s="4" t="str">
        <f t="shared" si="55"/>
        <v>is_finesse: 'false'</v>
      </c>
      <c r="AI178" s="4" t="str">
        <f t="shared" si="56"/>
        <v>has_reach: 'false'</v>
      </c>
      <c r="AK178" s="4" t="str">
        <f t="shared" ca="1" si="57"/>
        <v>{product_name: 'Vajra', cost: -1, stock: 0, weight: 6, category_id: 1, additional_information: JSON.stringify({weapon_type: 'Exotic', damage: 'd8', damage_type: 'Piercing', critical_range: 20, critical_multiplier: 3, range increment: -1, melee_penalty: -1, is_finesse: 'false', has_reach: 'false'})},</v>
      </c>
    </row>
    <row r="179" spans="1:37" outlineLevel="1" x14ac:dyDescent="0.2">
      <c r="A179" s="11" t="s">
        <v>313</v>
      </c>
      <c r="C179" s="12">
        <v>3</v>
      </c>
      <c r="D179" s="12">
        <v>300</v>
      </c>
      <c r="E179" s="51" t="s">
        <v>57</v>
      </c>
      <c r="F179" s="52" t="s">
        <v>152</v>
      </c>
      <c r="G179" s="52" t="s">
        <v>1320</v>
      </c>
      <c r="H179" s="51" t="s">
        <v>64</v>
      </c>
      <c r="I179" s="51"/>
      <c r="J179" s="51">
        <v>19</v>
      </c>
      <c r="K179" s="51">
        <v>2</v>
      </c>
      <c r="L179" s="51"/>
      <c r="M179" s="51"/>
      <c r="N179" s="51"/>
      <c r="O179" s="53" t="b">
        <v>0</v>
      </c>
      <c r="P179" s="53" t="b">
        <v>0</v>
      </c>
      <c r="R179" s="4" t="str">
        <f t="shared" si="39"/>
        <v>product_name: 'Wakizashi'</v>
      </c>
      <c r="S179" s="4" t="str">
        <f t="shared" si="40"/>
        <v/>
      </c>
      <c r="T179" s="4" t="str">
        <f t="shared" si="41"/>
        <v>cost: 300</v>
      </c>
      <c r="U179" s="4" t="str">
        <f t="shared" ca="1" si="42"/>
        <v>stock: 1</v>
      </c>
      <c r="V179" s="4" t="str">
        <f t="shared" si="43"/>
        <v>weight: 3</v>
      </c>
      <c r="W179" s="4" t="str">
        <f t="shared" si="44"/>
        <v>category_id: 1</v>
      </c>
      <c r="X179" s="4" t="str">
        <f t="shared" si="45"/>
        <v>weapon_type: 'Martial'</v>
      </c>
      <c r="Y179" s="4" t="str">
        <f t="shared" si="46"/>
        <v>ua_weapon_group: 'Sword'</v>
      </c>
      <c r="Z179" s="4" t="str">
        <f t="shared" si="47"/>
        <v>damage: 'd6'</v>
      </c>
      <c r="AA179" s="4" t="str">
        <f t="shared" si="48"/>
        <v>damage_type: 'Slashing'</v>
      </c>
      <c r="AB179" s="4" t="str">
        <f t="shared" si="49"/>
        <v/>
      </c>
      <c r="AC179" s="4" t="str">
        <f t="shared" si="50"/>
        <v>critical_range: 19</v>
      </c>
      <c r="AD179" s="4" t="str">
        <f t="shared" si="51"/>
        <v>critical_multiplier: 2</v>
      </c>
      <c r="AE179" s="4" t="str">
        <f t="shared" si="52"/>
        <v/>
      </c>
      <c r="AF179" s="4" t="str">
        <f t="shared" si="53"/>
        <v>range increment: -1</v>
      </c>
      <c r="AG179" s="4" t="str">
        <f t="shared" si="54"/>
        <v>melee_penalty: -1</v>
      </c>
      <c r="AH179" s="4" t="str">
        <f t="shared" si="55"/>
        <v>is_finesse: 'false'</v>
      </c>
      <c r="AI179" s="4" t="str">
        <f t="shared" si="56"/>
        <v>has_reach: 'false'</v>
      </c>
      <c r="AK179" s="4" t="str">
        <f t="shared" ca="1" si="57"/>
        <v>{product_name: 'Wakizashi', cost: 300, stock: 1, weight: 3, category_id: 1, additional_information: JSON.stringify({weapon_type: 'Martial', ua_weapon_group: 'Sword', damage: 'd6', damage_type: 'Slashing', critical_range: 19, critical_multiplier: 2, range increment: -1, melee_penalty: -1, is_finesse: 'false', has_reach: 'false'})},</v>
      </c>
    </row>
    <row r="180" spans="1:37" ht="190" outlineLevel="1" x14ac:dyDescent="0.2">
      <c r="A180" s="11" t="s">
        <v>123</v>
      </c>
      <c r="B180" s="35" t="s">
        <v>314</v>
      </c>
      <c r="C180" s="12">
        <v>2</v>
      </c>
      <c r="D180" s="12">
        <v>1</v>
      </c>
      <c r="E180" s="51" t="s">
        <v>68</v>
      </c>
      <c r="F180" s="52" t="s">
        <v>123</v>
      </c>
      <c r="G180" s="52" t="s">
        <v>1330</v>
      </c>
      <c r="H180" s="51" t="s">
        <v>64</v>
      </c>
      <c r="I180" s="51" t="s">
        <v>97</v>
      </c>
      <c r="J180" s="51">
        <v>20</v>
      </c>
      <c r="K180" s="51">
        <v>2</v>
      </c>
      <c r="L180" s="51"/>
      <c r="M180" s="51"/>
      <c r="N180" s="51"/>
      <c r="O180" s="53" t="b">
        <v>0</v>
      </c>
      <c r="P180" s="53" t="b">
        <v>1</v>
      </c>
      <c r="R180" s="4" t="str">
        <f t="shared" si="39"/>
        <v>product_name: 'Whip'</v>
      </c>
      <c r="S180" s="4" t="str">
        <f t="shared" si="40"/>
        <v>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v>
      </c>
      <c r="T180" s="4" t="str">
        <f t="shared" si="41"/>
        <v>cost: 1</v>
      </c>
      <c r="U180" s="4" t="str">
        <f t="shared" ca="1" si="42"/>
        <v>stock: 6</v>
      </c>
      <c r="V180" s="4" t="str">
        <f t="shared" si="43"/>
        <v>weight: 2</v>
      </c>
      <c r="W180" s="4" t="str">
        <f t="shared" si="44"/>
        <v>category_id: 1</v>
      </c>
      <c r="X180" s="4" t="str">
        <f t="shared" si="45"/>
        <v>weapon_type: 'Exotic'</v>
      </c>
      <c r="Y180" s="4" t="str">
        <f t="shared" si="46"/>
        <v>ua_weapon_group: 'Whip'</v>
      </c>
      <c r="Z180" s="4" t="str">
        <f t="shared" si="47"/>
        <v>damage: 'd2'</v>
      </c>
      <c r="AA180" s="4" t="str">
        <f t="shared" si="48"/>
        <v>damage_type: 'Slashing'</v>
      </c>
      <c r="AB180" s="4" t="str">
        <f t="shared" si="49"/>
        <v>special_damage: 'Subdual'</v>
      </c>
      <c r="AC180" s="4" t="str">
        <f t="shared" si="50"/>
        <v>critical_range: 20</v>
      </c>
      <c r="AD180" s="4" t="str">
        <f t="shared" si="51"/>
        <v>critical_multiplier: 2</v>
      </c>
      <c r="AE180" s="4" t="str">
        <f t="shared" si="52"/>
        <v/>
      </c>
      <c r="AF180" s="4" t="str">
        <f t="shared" si="53"/>
        <v>range increment: -1</v>
      </c>
      <c r="AG180" s="4" t="str">
        <f t="shared" si="54"/>
        <v>melee_penalty: -1</v>
      </c>
      <c r="AH180" s="4" t="str">
        <f t="shared" si="55"/>
        <v>is_finesse: 'false'</v>
      </c>
      <c r="AI180" s="4" t="str">
        <f t="shared" si="56"/>
        <v>has_reach: 'true'</v>
      </c>
      <c r="AK180" s="4" t="str">
        <f t="shared" ca="1" si="57"/>
        <v>{product_name: 'Whip', 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 cost: 1, stock: 6, weight: 2, category_id: 1, additional_information: JSON.stringify({weapon_type: 'Exotic', ua_weapon_group: 'Whip', damage: 'd2', damage_type: 'Slashing', special_damage: 'Subdual', critical_range: 20, critical_multiplier: 2, range increment: -1, melee_penalty: -1, is_finesse: 'false', has_reach: 'true'})},</v>
      </c>
    </row>
    <row r="181" spans="1:37" outlineLevel="1" x14ac:dyDescent="0.2">
      <c r="A181" s="11" t="s">
        <v>315</v>
      </c>
      <c r="C181" s="12">
        <v>3</v>
      </c>
      <c r="D181" s="12"/>
      <c r="E181" s="51" t="s">
        <v>68</v>
      </c>
      <c r="F181" s="52" t="s">
        <v>123</v>
      </c>
      <c r="G181" s="52" t="s">
        <v>1320</v>
      </c>
      <c r="H181" s="51" t="s">
        <v>64</v>
      </c>
      <c r="I181" s="51"/>
      <c r="J181" s="51">
        <v>20</v>
      </c>
      <c r="K181" s="51">
        <v>2</v>
      </c>
      <c r="L181" s="51"/>
      <c r="M181" s="51"/>
      <c r="N181" s="51"/>
      <c r="O181" s="53" t="b">
        <v>0</v>
      </c>
      <c r="P181" s="53" t="b">
        <v>1</v>
      </c>
      <c r="R181" s="4" t="str">
        <f t="shared" si="39"/>
        <v>product_name: 'Whip Dagger'</v>
      </c>
      <c r="S181" s="4" t="str">
        <f t="shared" si="40"/>
        <v/>
      </c>
      <c r="T181" s="4" t="str">
        <f t="shared" si="41"/>
        <v>cost: -1</v>
      </c>
      <c r="U181" s="4" t="str">
        <f t="shared" ca="1" si="42"/>
        <v>stock: 9</v>
      </c>
      <c r="V181" s="4" t="str">
        <f t="shared" si="43"/>
        <v>weight: 3</v>
      </c>
      <c r="W181" s="4" t="str">
        <f t="shared" si="44"/>
        <v>category_id: 1</v>
      </c>
      <c r="X181" s="4" t="str">
        <f t="shared" si="45"/>
        <v>weapon_type: 'Exotic'</v>
      </c>
      <c r="Y181" s="4" t="str">
        <f t="shared" si="46"/>
        <v>ua_weapon_group: 'Whip'</v>
      </c>
      <c r="Z181" s="4" t="str">
        <f t="shared" si="47"/>
        <v>damage: 'd6'</v>
      </c>
      <c r="AA181" s="4" t="str">
        <f t="shared" si="48"/>
        <v>damage_type: 'Slashing'</v>
      </c>
      <c r="AB181" s="4" t="str">
        <f t="shared" si="49"/>
        <v/>
      </c>
      <c r="AC181" s="4" t="str">
        <f t="shared" si="50"/>
        <v>critical_range: 20</v>
      </c>
      <c r="AD181" s="4" t="str">
        <f t="shared" si="51"/>
        <v>critical_multiplier: 2</v>
      </c>
      <c r="AE181" s="4" t="str">
        <f t="shared" si="52"/>
        <v/>
      </c>
      <c r="AF181" s="4" t="str">
        <f t="shared" si="53"/>
        <v>range increment: -1</v>
      </c>
      <c r="AG181" s="4" t="str">
        <f t="shared" si="54"/>
        <v>melee_penalty: -1</v>
      </c>
      <c r="AH181" s="4" t="str">
        <f t="shared" si="55"/>
        <v>is_finesse: 'false'</v>
      </c>
      <c r="AI181" s="4" t="str">
        <f t="shared" si="56"/>
        <v>has_reach: 'true'</v>
      </c>
      <c r="AK181" s="4" t="str">
        <f t="shared" ca="1" si="57"/>
        <v>{product_name: 'Whip Dagger', cost: -1, stock: 9, weight: 3, category_id: 1, additional_information: JSON.stringify({weapon_type: 'Exotic', ua_weapon_group: 'Whip', damage: 'd6', damage_type: 'Slashing', critical_range: 20, critical_multiplier: 2, range increment: -1, melee_penalty: -1, is_finesse: 'false', has_reach: 'true'})},</v>
      </c>
    </row>
    <row r="182" spans="1:37" outlineLevel="1" x14ac:dyDescent="0.2">
      <c r="A182" s="11" t="s">
        <v>316</v>
      </c>
      <c r="C182" s="12">
        <v>4</v>
      </c>
      <c r="D182" s="12"/>
      <c r="E182" s="51" t="s">
        <v>68</v>
      </c>
      <c r="F182" s="52" t="s">
        <v>123</v>
      </c>
      <c r="G182" s="52" t="s">
        <v>1320</v>
      </c>
      <c r="H182" s="51" t="s">
        <v>64</v>
      </c>
      <c r="I182" s="51"/>
      <c r="J182" s="51">
        <v>20</v>
      </c>
      <c r="K182" s="51">
        <v>2</v>
      </c>
      <c r="L182" s="51"/>
      <c r="M182" s="51"/>
      <c r="N182" s="51"/>
      <c r="O182" s="53" t="b">
        <v>0</v>
      </c>
      <c r="P182" s="53" t="b">
        <v>1</v>
      </c>
      <c r="R182" s="4" t="str">
        <f t="shared" si="39"/>
        <v>product_name: 'Whip Dagger, Mighty (+1)'</v>
      </c>
      <c r="S182" s="4" t="str">
        <f t="shared" si="40"/>
        <v/>
      </c>
      <c r="T182" s="4" t="str">
        <f t="shared" si="41"/>
        <v>cost: -1</v>
      </c>
      <c r="U182" s="4" t="str">
        <f t="shared" ca="1" si="42"/>
        <v>stock: 18</v>
      </c>
      <c r="V182" s="4" t="str">
        <f t="shared" si="43"/>
        <v>weight: 4</v>
      </c>
      <c r="W182" s="4" t="str">
        <f t="shared" si="44"/>
        <v>category_id: 1</v>
      </c>
      <c r="X182" s="4" t="str">
        <f t="shared" si="45"/>
        <v>weapon_type: 'Exotic'</v>
      </c>
      <c r="Y182" s="4" t="str">
        <f t="shared" si="46"/>
        <v>ua_weapon_group: 'Whip'</v>
      </c>
      <c r="Z182" s="4" t="str">
        <f t="shared" si="47"/>
        <v>damage: 'd6'</v>
      </c>
      <c r="AA182" s="4" t="str">
        <f t="shared" si="48"/>
        <v>damage_type: 'Slashing'</v>
      </c>
      <c r="AB182" s="4" t="str">
        <f t="shared" si="49"/>
        <v/>
      </c>
      <c r="AC182" s="4" t="str">
        <f t="shared" si="50"/>
        <v>critical_range: 20</v>
      </c>
      <c r="AD182" s="4" t="str">
        <f t="shared" si="51"/>
        <v>critical_multiplier: 2</v>
      </c>
      <c r="AE182" s="4" t="str">
        <f t="shared" si="52"/>
        <v/>
      </c>
      <c r="AF182" s="4" t="str">
        <f t="shared" si="53"/>
        <v>range increment: -1</v>
      </c>
      <c r="AG182" s="4" t="str">
        <f t="shared" si="54"/>
        <v>melee_penalty: -1</v>
      </c>
      <c r="AH182" s="4" t="str">
        <f t="shared" si="55"/>
        <v>is_finesse: 'false'</v>
      </c>
      <c r="AI182" s="4" t="str">
        <f t="shared" si="56"/>
        <v>has_reach: 'true'</v>
      </c>
      <c r="AK182" s="4" t="str">
        <f t="shared" ca="1" si="57"/>
        <v>{product_name: 'Whip Dagger, Mighty (+1)', cost: -1, stock: 18, weight: 4, category_id: 1, additional_information: JSON.stringify({weapon_type: 'Exotic', ua_weapon_group: 'Whip', damage: 'd6', damage_type: 'Slashing', critical_range: 20, critical_multiplier: 2, range increment: -1, melee_penalty: -1, is_finesse: 'false', has_reach: 'true'})},</v>
      </c>
    </row>
    <row r="183" spans="1:37" outlineLevel="1" x14ac:dyDescent="0.2">
      <c r="A183" s="11" t="s">
        <v>317</v>
      </c>
      <c r="C183" s="12">
        <v>5</v>
      </c>
      <c r="D183" s="12"/>
      <c r="E183" s="51" t="s">
        <v>68</v>
      </c>
      <c r="F183" s="52" t="s">
        <v>123</v>
      </c>
      <c r="G183" s="52" t="s">
        <v>1320</v>
      </c>
      <c r="H183" s="51" t="s">
        <v>64</v>
      </c>
      <c r="I183" s="51"/>
      <c r="J183" s="51">
        <v>20</v>
      </c>
      <c r="K183" s="51">
        <v>2</v>
      </c>
      <c r="L183" s="51"/>
      <c r="M183" s="51"/>
      <c r="N183" s="51"/>
      <c r="O183" s="53" t="b">
        <v>0</v>
      </c>
      <c r="P183" s="53" t="b">
        <v>1</v>
      </c>
      <c r="R183" s="4" t="str">
        <f t="shared" si="39"/>
        <v>product_name: 'Whip Dagger, Mighty (+2)'</v>
      </c>
      <c r="S183" s="4" t="str">
        <f t="shared" si="40"/>
        <v/>
      </c>
      <c r="T183" s="4" t="str">
        <f t="shared" si="41"/>
        <v>cost: -1</v>
      </c>
      <c r="U183" s="4" t="str">
        <f t="shared" ca="1" si="42"/>
        <v>stock: 3</v>
      </c>
      <c r="V183" s="4" t="str">
        <f t="shared" si="43"/>
        <v>weight: 5</v>
      </c>
      <c r="W183" s="4" t="str">
        <f t="shared" si="44"/>
        <v>category_id: 1</v>
      </c>
      <c r="X183" s="4" t="str">
        <f t="shared" si="45"/>
        <v>weapon_type: 'Exotic'</v>
      </c>
      <c r="Y183" s="4" t="str">
        <f t="shared" si="46"/>
        <v>ua_weapon_group: 'Whip'</v>
      </c>
      <c r="Z183" s="4" t="str">
        <f t="shared" si="47"/>
        <v>damage: 'd6'</v>
      </c>
      <c r="AA183" s="4" t="str">
        <f t="shared" si="48"/>
        <v>damage_type: 'Slashing'</v>
      </c>
      <c r="AB183" s="4" t="str">
        <f t="shared" si="49"/>
        <v/>
      </c>
      <c r="AC183" s="4" t="str">
        <f t="shared" si="50"/>
        <v>critical_range: 20</v>
      </c>
      <c r="AD183" s="4" t="str">
        <f t="shared" si="51"/>
        <v>critical_multiplier: 2</v>
      </c>
      <c r="AE183" s="4" t="str">
        <f t="shared" si="52"/>
        <v/>
      </c>
      <c r="AF183" s="4" t="str">
        <f t="shared" si="53"/>
        <v>range increment: -1</v>
      </c>
      <c r="AG183" s="4" t="str">
        <f t="shared" si="54"/>
        <v>melee_penalty: -1</v>
      </c>
      <c r="AH183" s="4" t="str">
        <f t="shared" si="55"/>
        <v>is_finesse: 'false'</v>
      </c>
      <c r="AI183" s="4" t="str">
        <f t="shared" si="56"/>
        <v>has_reach: 'true'</v>
      </c>
      <c r="AK183" s="4" t="str">
        <f t="shared" ca="1" si="57"/>
        <v>{product_name: 'Whip Dagger, Mighty (+2)', cost: -1, stock: 3, weight: 5, category_id: 1, additional_information: JSON.stringify({weapon_type: 'Exotic', ua_weapon_group: 'Whip', damage: 'd6', damage_type: 'Slashing', critical_range: 20, critical_multiplier: 2, range increment: -1, melee_penalty: -1, is_finesse: 'false', has_reach: 'true'})},</v>
      </c>
    </row>
    <row r="184" spans="1:37" outlineLevel="1" x14ac:dyDescent="0.2">
      <c r="A184" s="11" t="s">
        <v>318</v>
      </c>
      <c r="C184" s="12">
        <v>6</v>
      </c>
      <c r="D184" s="12"/>
      <c r="E184" s="51" t="s">
        <v>68</v>
      </c>
      <c r="F184" s="52" t="s">
        <v>123</v>
      </c>
      <c r="G184" s="52" t="s">
        <v>1320</v>
      </c>
      <c r="H184" s="51" t="s">
        <v>64</v>
      </c>
      <c r="I184" s="51"/>
      <c r="J184" s="51">
        <v>20</v>
      </c>
      <c r="K184" s="51">
        <v>2</v>
      </c>
      <c r="L184" s="51"/>
      <c r="M184" s="51"/>
      <c r="N184" s="51"/>
      <c r="O184" s="53" t="b">
        <v>0</v>
      </c>
      <c r="P184" s="53" t="b">
        <v>1</v>
      </c>
      <c r="R184" s="4" t="str">
        <f t="shared" si="39"/>
        <v>product_name: 'Whip Dagger, Mighty (+3)'</v>
      </c>
      <c r="S184" s="4" t="str">
        <f t="shared" si="40"/>
        <v/>
      </c>
      <c r="T184" s="4" t="str">
        <f t="shared" si="41"/>
        <v>cost: -1</v>
      </c>
      <c r="U184" s="4" t="str">
        <f t="shared" ca="1" si="42"/>
        <v>stock: 2</v>
      </c>
      <c r="V184" s="4" t="str">
        <f t="shared" si="43"/>
        <v>weight: 6</v>
      </c>
      <c r="W184" s="4" t="str">
        <f t="shared" si="44"/>
        <v>category_id: 1</v>
      </c>
      <c r="X184" s="4" t="str">
        <f t="shared" si="45"/>
        <v>weapon_type: 'Exotic'</v>
      </c>
      <c r="Y184" s="4" t="str">
        <f t="shared" si="46"/>
        <v>ua_weapon_group: 'Whip'</v>
      </c>
      <c r="Z184" s="4" t="str">
        <f t="shared" si="47"/>
        <v>damage: 'd6'</v>
      </c>
      <c r="AA184" s="4" t="str">
        <f t="shared" si="48"/>
        <v>damage_type: 'Slashing'</v>
      </c>
      <c r="AB184" s="4" t="str">
        <f t="shared" si="49"/>
        <v/>
      </c>
      <c r="AC184" s="4" t="str">
        <f t="shared" si="50"/>
        <v>critical_range: 20</v>
      </c>
      <c r="AD184" s="4" t="str">
        <f t="shared" si="51"/>
        <v>critical_multiplier: 2</v>
      </c>
      <c r="AE184" s="4" t="str">
        <f t="shared" si="52"/>
        <v/>
      </c>
      <c r="AF184" s="4" t="str">
        <f t="shared" si="53"/>
        <v>range increment: -1</v>
      </c>
      <c r="AG184" s="4" t="str">
        <f t="shared" si="54"/>
        <v>melee_penalty: -1</v>
      </c>
      <c r="AH184" s="4" t="str">
        <f t="shared" si="55"/>
        <v>is_finesse: 'false'</v>
      </c>
      <c r="AI184" s="4" t="str">
        <f t="shared" si="56"/>
        <v>has_reach: 'true'</v>
      </c>
      <c r="AK184" s="4" t="str">
        <f t="shared" ca="1" si="57"/>
        <v>{product_name: 'Whip Dagger, Mighty (+3)', cost: -1, stock: 2, weight: 6, category_id: 1, additional_information: JSON.stringify({weapon_type: 'Exotic', ua_weapon_group: 'Whip', damage: 'd6', damage_type: 'Slashing', critical_range: 20, critical_multiplier: 2, range increment: -1, melee_penalty: -1, is_finesse: 'false', has_reach: 'true'})},</v>
      </c>
    </row>
    <row r="185" spans="1:37" outlineLevel="1" x14ac:dyDescent="0.2">
      <c r="A185" s="11" t="s">
        <v>319</v>
      </c>
      <c r="C185" s="12">
        <v>7</v>
      </c>
      <c r="D185" s="12"/>
      <c r="E185" s="51" t="s">
        <v>68</v>
      </c>
      <c r="F185" s="52" t="s">
        <v>123</v>
      </c>
      <c r="G185" s="52" t="s">
        <v>1320</v>
      </c>
      <c r="H185" s="51" t="s">
        <v>64</v>
      </c>
      <c r="I185" s="51"/>
      <c r="J185" s="51">
        <v>20</v>
      </c>
      <c r="K185" s="51">
        <v>2</v>
      </c>
      <c r="L185" s="51"/>
      <c r="M185" s="51"/>
      <c r="N185" s="51"/>
      <c r="O185" s="53" t="b">
        <v>0</v>
      </c>
      <c r="P185" s="53" t="b">
        <v>1</v>
      </c>
      <c r="R185" s="4" t="str">
        <f t="shared" si="39"/>
        <v>product_name: 'Whip Dagger, Mighty (+4)'</v>
      </c>
      <c r="S185" s="4" t="str">
        <f t="shared" si="40"/>
        <v/>
      </c>
      <c r="T185" s="4" t="str">
        <f t="shared" si="41"/>
        <v>cost: -1</v>
      </c>
      <c r="U185" s="4" t="str">
        <f t="shared" ca="1" si="42"/>
        <v>stock: 5</v>
      </c>
      <c r="V185" s="4" t="str">
        <f t="shared" si="43"/>
        <v>weight: 7</v>
      </c>
      <c r="W185" s="4" t="str">
        <f t="shared" si="44"/>
        <v>category_id: 1</v>
      </c>
      <c r="X185" s="4" t="str">
        <f t="shared" si="45"/>
        <v>weapon_type: 'Exotic'</v>
      </c>
      <c r="Y185" s="4" t="str">
        <f t="shared" si="46"/>
        <v>ua_weapon_group: 'Whip'</v>
      </c>
      <c r="Z185" s="4" t="str">
        <f t="shared" si="47"/>
        <v>damage: 'd6'</v>
      </c>
      <c r="AA185" s="4" t="str">
        <f t="shared" si="48"/>
        <v>damage_type: 'Slashing'</v>
      </c>
      <c r="AB185" s="4" t="str">
        <f t="shared" si="49"/>
        <v/>
      </c>
      <c r="AC185" s="4" t="str">
        <f t="shared" si="50"/>
        <v>critical_range: 20</v>
      </c>
      <c r="AD185" s="4" t="str">
        <f t="shared" si="51"/>
        <v>critical_multiplier: 2</v>
      </c>
      <c r="AE185" s="4" t="str">
        <f t="shared" si="52"/>
        <v/>
      </c>
      <c r="AF185" s="4" t="str">
        <f t="shared" si="53"/>
        <v>range increment: -1</v>
      </c>
      <c r="AG185" s="4" t="str">
        <f t="shared" si="54"/>
        <v>melee_penalty: -1</v>
      </c>
      <c r="AH185" s="4" t="str">
        <f t="shared" si="55"/>
        <v>is_finesse: 'false'</v>
      </c>
      <c r="AI185" s="4" t="str">
        <f t="shared" si="56"/>
        <v>has_reach: 'true'</v>
      </c>
      <c r="AK185" s="4" t="str">
        <f t="shared" ca="1" si="57"/>
        <v>{product_name: 'Whip Dagger, Mighty (+4)', cost: -1, stock: 5, weight: 7, category_id: 1, additional_information: JSON.stringify({weapon_type: 'Exotic', ua_weapon_group: 'Whip', damage: 'd6', damage_type: 'Slashing', critical_range: 20, critical_multiplier: 2, range increment: -1, melee_penalty: -1, is_finesse: 'false', has_reach: 'true'})},</v>
      </c>
    </row>
    <row r="186" spans="1:37" ht="190" outlineLevel="1" x14ac:dyDescent="0.2">
      <c r="A186" s="11" t="s">
        <v>320</v>
      </c>
      <c r="B186" s="35" t="s">
        <v>314</v>
      </c>
      <c r="C186" s="12">
        <v>3</v>
      </c>
      <c r="D186" s="12"/>
      <c r="E186" s="51" t="s">
        <v>68</v>
      </c>
      <c r="F186" s="52" t="s">
        <v>123</v>
      </c>
      <c r="G186" s="52" t="s">
        <v>1330</v>
      </c>
      <c r="H186" s="51" t="s">
        <v>64</v>
      </c>
      <c r="I186" s="51" t="s">
        <v>97</v>
      </c>
      <c r="J186" s="51">
        <v>20</v>
      </c>
      <c r="K186" s="51">
        <v>2</v>
      </c>
      <c r="L186" s="51"/>
      <c r="M186" s="51"/>
      <c r="N186" s="51"/>
      <c r="O186" s="53" t="b">
        <v>0</v>
      </c>
      <c r="P186" s="53" t="b">
        <v>1</v>
      </c>
      <c r="R186" s="4" t="str">
        <f t="shared" si="39"/>
        <v>product_name: 'Whip, Mighty (+1)'</v>
      </c>
      <c r="S186" s="4" t="str">
        <f t="shared" si="40"/>
        <v>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v>
      </c>
      <c r="T186" s="4" t="str">
        <f t="shared" si="41"/>
        <v>cost: -1</v>
      </c>
      <c r="U186" s="4" t="str">
        <f t="shared" ca="1" si="42"/>
        <v>stock: 19</v>
      </c>
      <c r="V186" s="4" t="str">
        <f t="shared" si="43"/>
        <v>weight: 3</v>
      </c>
      <c r="W186" s="4" t="str">
        <f t="shared" si="44"/>
        <v>category_id: 1</v>
      </c>
      <c r="X186" s="4" t="str">
        <f t="shared" si="45"/>
        <v>weapon_type: 'Exotic'</v>
      </c>
      <c r="Y186" s="4" t="str">
        <f t="shared" si="46"/>
        <v>ua_weapon_group: 'Whip'</v>
      </c>
      <c r="Z186" s="4" t="str">
        <f t="shared" si="47"/>
        <v>damage: 'd2'</v>
      </c>
      <c r="AA186" s="4" t="str">
        <f t="shared" si="48"/>
        <v>damage_type: 'Slashing'</v>
      </c>
      <c r="AB186" s="4" t="str">
        <f t="shared" si="49"/>
        <v>special_damage: 'Subdual'</v>
      </c>
      <c r="AC186" s="4" t="str">
        <f t="shared" si="50"/>
        <v>critical_range: 20</v>
      </c>
      <c r="AD186" s="4" t="str">
        <f t="shared" si="51"/>
        <v>critical_multiplier: 2</v>
      </c>
      <c r="AE186" s="4" t="str">
        <f t="shared" si="52"/>
        <v/>
      </c>
      <c r="AF186" s="4" t="str">
        <f t="shared" si="53"/>
        <v>range increment: -1</v>
      </c>
      <c r="AG186" s="4" t="str">
        <f t="shared" si="54"/>
        <v>melee_penalty: -1</v>
      </c>
      <c r="AH186" s="4" t="str">
        <f t="shared" si="55"/>
        <v>is_finesse: 'false'</v>
      </c>
      <c r="AI186" s="4" t="str">
        <f t="shared" si="56"/>
        <v>has_reach: 'true'</v>
      </c>
      <c r="AK186" s="4" t="str">
        <f t="shared" ca="1" si="57"/>
        <v>{product_name: 'Whip, Mighty (+1)', 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 cost: -1, stock: 19, weight: 3, category_id: 1, additional_information: JSON.stringify({weapon_type: 'Exotic', ua_weapon_group: 'Whip', damage: 'd2', damage_type: 'Slashing', special_damage: 'Subdual', critical_range: 20, critical_multiplier: 2, range increment: -1, melee_penalty: -1, is_finesse: 'false', has_reach: 'true'})},</v>
      </c>
    </row>
    <row r="187" spans="1:37" ht="190" outlineLevel="1" x14ac:dyDescent="0.2">
      <c r="A187" s="11" t="s">
        <v>321</v>
      </c>
      <c r="B187" s="35" t="s">
        <v>314</v>
      </c>
      <c r="C187" s="12">
        <v>4</v>
      </c>
      <c r="D187" s="12"/>
      <c r="E187" s="51" t="s">
        <v>68</v>
      </c>
      <c r="F187" s="52" t="s">
        <v>123</v>
      </c>
      <c r="G187" s="52" t="s">
        <v>1330</v>
      </c>
      <c r="H187" s="51" t="s">
        <v>64</v>
      </c>
      <c r="I187" s="51" t="s">
        <v>97</v>
      </c>
      <c r="J187" s="51">
        <v>20</v>
      </c>
      <c r="K187" s="51">
        <v>2</v>
      </c>
      <c r="L187" s="51"/>
      <c r="M187" s="51"/>
      <c r="N187" s="51"/>
      <c r="O187" s="53" t="b">
        <v>0</v>
      </c>
      <c r="P187" s="53" t="b">
        <v>1</v>
      </c>
      <c r="R187" s="4" t="str">
        <f t="shared" si="39"/>
        <v>product_name: 'Whip, Mighty (+2)'</v>
      </c>
      <c r="S187" s="4" t="str">
        <f t="shared" si="40"/>
        <v>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v>
      </c>
      <c r="T187" s="4" t="str">
        <f t="shared" si="41"/>
        <v>cost: -1</v>
      </c>
      <c r="U187" s="4" t="str">
        <f t="shared" ca="1" si="42"/>
        <v>stock: 6</v>
      </c>
      <c r="V187" s="4" t="str">
        <f t="shared" si="43"/>
        <v>weight: 4</v>
      </c>
      <c r="W187" s="4" t="str">
        <f t="shared" si="44"/>
        <v>category_id: 1</v>
      </c>
      <c r="X187" s="4" t="str">
        <f t="shared" si="45"/>
        <v>weapon_type: 'Exotic'</v>
      </c>
      <c r="Y187" s="4" t="str">
        <f t="shared" si="46"/>
        <v>ua_weapon_group: 'Whip'</v>
      </c>
      <c r="Z187" s="4" t="str">
        <f t="shared" si="47"/>
        <v>damage: 'd2'</v>
      </c>
      <c r="AA187" s="4" t="str">
        <f t="shared" si="48"/>
        <v>damage_type: 'Slashing'</v>
      </c>
      <c r="AB187" s="4" t="str">
        <f t="shared" si="49"/>
        <v>special_damage: 'Subdual'</v>
      </c>
      <c r="AC187" s="4" t="str">
        <f t="shared" si="50"/>
        <v>critical_range: 20</v>
      </c>
      <c r="AD187" s="4" t="str">
        <f t="shared" si="51"/>
        <v>critical_multiplier: 2</v>
      </c>
      <c r="AE187" s="4" t="str">
        <f t="shared" si="52"/>
        <v/>
      </c>
      <c r="AF187" s="4" t="str">
        <f t="shared" si="53"/>
        <v>range increment: -1</v>
      </c>
      <c r="AG187" s="4" t="str">
        <f t="shared" si="54"/>
        <v>melee_penalty: -1</v>
      </c>
      <c r="AH187" s="4" t="str">
        <f t="shared" si="55"/>
        <v>is_finesse: 'false'</v>
      </c>
      <c r="AI187" s="4" t="str">
        <f t="shared" si="56"/>
        <v>has_reach: 'true'</v>
      </c>
      <c r="AK187" s="4" t="str">
        <f t="shared" ca="1" si="57"/>
        <v>{product_name: 'Whip, Mighty (+2)', 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 cost: -1, stock: 6, weight: 4, category_id: 1, additional_information: JSON.stringify({weapon_type: 'Exotic', ua_weapon_group: 'Whip', damage: 'd2', damage_type: 'Slashing', special_damage: 'Subdual', critical_range: 20, critical_multiplier: 2, range increment: -1, melee_penalty: -1, is_finesse: 'false', has_reach: 'true'})},</v>
      </c>
    </row>
    <row r="188" spans="1:37" ht="190" outlineLevel="1" x14ac:dyDescent="0.2">
      <c r="A188" s="11" t="s">
        <v>322</v>
      </c>
      <c r="B188" s="35" t="s">
        <v>314</v>
      </c>
      <c r="C188" s="12">
        <v>5</v>
      </c>
      <c r="D188" s="12"/>
      <c r="E188" s="51" t="s">
        <v>68</v>
      </c>
      <c r="F188" s="52" t="s">
        <v>123</v>
      </c>
      <c r="G188" s="52" t="s">
        <v>1330</v>
      </c>
      <c r="H188" s="51" t="s">
        <v>64</v>
      </c>
      <c r="I188" s="51" t="s">
        <v>97</v>
      </c>
      <c r="J188" s="51">
        <v>20</v>
      </c>
      <c r="K188" s="51">
        <v>2</v>
      </c>
      <c r="L188" s="51"/>
      <c r="M188" s="51"/>
      <c r="N188" s="51"/>
      <c r="O188" s="53" t="b">
        <v>0</v>
      </c>
      <c r="P188" s="53" t="b">
        <v>1</v>
      </c>
      <c r="R188" s="4" t="str">
        <f t="shared" si="39"/>
        <v>product_name: 'Whip, Mighty (+3)'</v>
      </c>
      <c r="S188" s="4" t="str">
        <f t="shared" si="40"/>
        <v>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v>
      </c>
      <c r="T188" s="4" t="str">
        <f t="shared" si="41"/>
        <v>cost: -1</v>
      </c>
      <c r="U188" s="4" t="str">
        <f t="shared" ca="1" si="42"/>
        <v>stock: 16</v>
      </c>
      <c r="V188" s="4" t="str">
        <f t="shared" si="43"/>
        <v>weight: 5</v>
      </c>
      <c r="W188" s="4" t="str">
        <f t="shared" si="44"/>
        <v>category_id: 1</v>
      </c>
      <c r="X188" s="4" t="str">
        <f t="shared" si="45"/>
        <v>weapon_type: 'Exotic'</v>
      </c>
      <c r="Y188" s="4" t="str">
        <f t="shared" si="46"/>
        <v>ua_weapon_group: 'Whip'</v>
      </c>
      <c r="Z188" s="4" t="str">
        <f t="shared" si="47"/>
        <v>damage: 'd2'</v>
      </c>
      <c r="AA188" s="4" t="str">
        <f t="shared" si="48"/>
        <v>damage_type: 'Slashing'</v>
      </c>
      <c r="AB188" s="4" t="str">
        <f t="shared" si="49"/>
        <v>special_damage: 'Subdual'</v>
      </c>
      <c r="AC188" s="4" t="str">
        <f t="shared" si="50"/>
        <v>critical_range: 20</v>
      </c>
      <c r="AD188" s="4" t="str">
        <f t="shared" si="51"/>
        <v>critical_multiplier: 2</v>
      </c>
      <c r="AE188" s="4" t="str">
        <f t="shared" si="52"/>
        <v/>
      </c>
      <c r="AF188" s="4" t="str">
        <f t="shared" si="53"/>
        <v>range increment: -1</v>
      </c>
      <c r="AG188" s="4" t="str">
        <f t="shared" si="54"/>
        <v>melee_penalty: -1</v>
      </c>
      <c r="AH188" s="4" t="str">
        <f t="shared" si="55"/>
        <v>is_finesse: 'false'</v>
      </c>
      <c r="AI188" s="4" t="str">
        <f t="shared" si="56"/>
        <v>has_reach: 'true'</v>
      </c>
      <c r="AK188" s="4" t="str">
        <f t="shared" ca="1" si="57"/>
        <v>{product_name: 'Whip, Mighty (+3)', 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 cost: -1, stock: 16, weight: 5, category_id: 1, additional_information: JSON.stringify({weapon_type: 'Exotic', ua_weapon_group: 'Whip', damage: 'd2', damage_type: 'Slashing', special_damage: 'Subdual', critical_range: 20, critical_multiplier: 2, range increment: -1, melee_penalty: -1, is_finesse: 'false', has_reach: 'true'})},</v>
      </c>
    </row>
    <row r="189" spans="1:37" ht="190" outlineLevel="1" x14ac:dyDescent="0.2">
      <c r="A189" s="11" t="s">
        <v>323</v>
      </c>
      <c r="B189" s="35" t="s">
        <v>314</v>
      </c>
      <c r="C189" s="12">
        <v>6</v>
      </c>
      <c r="D189" s="12"/>
      <c r="E189" s="51" t="s">
        <v>68</v>
      </c>
      <c r="F189" s="52" t="s">
        <v>123</v>
      </c>
      <c r="G189" s="52" t="s">
        <v>1330</v>
      </c>
      <c r="H189" s="51" t="s">
        <v>64</v>
      </c>
      <c r="I189" s="51" t="s">
        <v>97</v>
      </c>
      <c r="J189" s="51">
        <v>20</v>
      </c>
      <c r="K189" s="51">
        <v>2</v>
      </c>
      <c r="L189" s="51"/>
      <c r="M189" s="51"/>
      <c r="N189" s="51"/>
      <c r="O189" s="53" t="b">
        <v>0</v>
      </c>
      <c r="P189" s="53" t="b">
        <v>1</v>
      </c>
      <c r="R189" s="4" t="str">
        <f t="shared" si="39"/>
        <v>product_name: 'Whip, Mighty (+4)'</v>
      </c>
      <c r="S189" s="4" t="str">
        <f t="shared" si="40"/>
        <v>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v>
      </c>
      <c r="T189" s="4" t="str">
        <f t="shared" si="41"/>
        <v>cost: -1</v>
      </c>
      <c r="U189" s="4" t="str">
        <f t="shared" ca="1" si="42"/>
        <v>stock: 19</v>
      </c>
      <c r="V189" s="4" t="str">
        <f t="shared" si="43"/>
        <v>weight: 6</v>
      </c>
      <c r="W189" s="4" t="str">
        <f t="shared" si="44"/>
        <v>category_id: 1</v>
      </c>
      <c r="X189" s="4" t="str">
        <f t="shared" si="45"/>
        <v>weapon_type: 'Exotic'</v>
      </c>
      <c r="Y189" s="4" t="str">
        <f t="shared" si="46"/>
        <v>ua_weapon_group: 'Whip'</v>
      </c>
      <c r="Z189" s="4" t="str">
        <f t="shared" si="47"/>
        <v>damage: 'd2'</v>
      </c>
      <c r="AA189" s="4" t="str">
        <f t="shared" si="48"/>
        <v>damage_type: 'Slashing'</v>
      </c>
      <c r="AB189" s="4" t="str">
        <f t="shared" si="49"/>
        <v>special_damage: 'Subdual'</v>
      </c>
      <c r="AC189" s="4" t="str">
        <f t="shared" si="50"/>
        <v>critical_range: 20</v>
      </c>
      <c r="AD189" s="4" t="str">
        <f t="shared" si="51"/>
        <v>critical_multiplier: 2</v>
      </c>
      <c r="AE189" s="4" t="str">
        <f t="shared" si="52"/>
        <v/>
      </c>
      <c r="AF189" s="4" t="str">
        <f t="shared" si="53"/>
        <v>range increment: -1</v>
      </c>
      <c r="AG189" s="4" t="str">
        <f t="shared" si="54"/>
        <v>melee_penalty: -1</v>
      </c>
      <c r="AH189" s="4" t="str">
        <f t="shared" si="55"/>
        <v>is_finesse: 'false'</v>
      </c>
      <c r="AI189" s="4" t="str">
        <f t="shared" si="56"/>
        <v>has_reach: 'true'</v>
      </c>
      <c r="AK189" s="4" t="str">
        <f t="shared" ca="1" si="57"/>
        <v>{product_name: 'Whip, Mighty (+4)', 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 cost: -1, stock: 19, weight: 6, category_id: 1, additional_information: JSON.stringify({weapon_type: 'Exotic', ua_weapon_group: 'Whip', damage: 'd2', damage_type: 'Slashing', special_damage: 'Subdual', critical_range: 20, critical_multiplier: 2, range increment: -1, melee_penalty: -1, is_finesse: 'false', has_reach: 'true'})},</v>
      </c>
    </row>
    <row r="190" spans="1:37" outlineLevel="1" x14ac:dyDescent="0.2">
      <c r="A190" s="11" t="s">
        <v>324</v>
      </c>
      <c r="C190" s="12"/>
      <c r="D190" s="12"/>
      <c r="E190" s="51" t="s">
        <v>84</v>
      </c>
      <c r="F190" s="52" t="s">
        <v>84</v>
      </c>
      <c r="G190" s="52" t="s">
        <v>1326</v>
      </c>
      <c r="H190" s="51" t="s">
        <v>95</v>
      </c>
      <c r="I190" s="51"/>
      <c r="J190" s="51">
        <v>20</v>
      </c>
      <c r="K190" s="51">
        <v>2</v>
      </c>
      <c r="L190" s="51"/>
      <c r="M190" s="51"/>
      <c r="N190" s="51"/>
      <c r="O190" s="53" t="b">
        <v>0</v>
      </c>
      <c r="P190" s="53" t="b">
        <v>0</v>
      </c>
      <c r="R190" s="4" t="str">
        <f t="shared" si="39"/>
        <v>product_name: 'Wing Buffet'</v>
      </c>
      <c r="S190" s="4" t="str">
        <f t="shared" si="40"/>
        <v/>
      </c>
      <c r="T190" s="4" t="str">
        <f t="shared" si="41"/>
        <v>cost: -1</v>
      </c>
      <c r="U190" s="4" t="str">
        <f t="shared" ca="1" si="42"/>
        <v>stock: 0</v>
      </c>
      <c r="V190" s="4" t="str">
        <f t="shared" si="43"/>
        <v>weight: -1</v>
      </c>
      <c r="W190" s="4" t="str">
        <f t="shared" si="44"/>
        <v>category_id: 1</v>
      </c>
      <c r="X190" s="4" t="str">
        <f t="shared" si="45"/>
        <v>weapon_type: 'Natural'</v>
      </c>
      <c r="Y190" s="4" t="str">
        <f t="shared" si="46"/>
        <v>ua_weapon_group: 'Natural'</v>
      </c>
      <c r="Z190" s="4" t="str">
        <f t="shared" si="47"/>
        <v>damage: 'd1'</v>
      </c>
      <c r="AA190" s="4" t="str">
        <f t="shared" si="48"/>
        <v>damage_type: 'Bludgeoning'</v>
      </c>
      <c r="AB190" s="4" t="str">
        <f t="shared" si="49"/>
        <v/>
      </c>
      <c r="AC190" s="4" t="str">
        <f t="shared" si="50"/>
        <v>critical_range: 20</v>
      </c>
      <c r="AD190" s="4" t="str">
        <f t="shared" si="51"/>
        <v>critical_multiplier: 2</v>
      </c>
      <c r="AE190" s="4" t="str">
        <f t="shared" si="52"/>
        <v/>
      </c>
      <c r="AF190" s="4" t="str">
        <f t="shared" si="53"/>
        <v>range increment: -1</v>
      </c>
      <c r="AG190" s="4" t="str">
        <f t="shared" si="54"/>
        <v>melee_penalty: -1</v>
      </c>
      <c r="AH190" s="4" t="str">
        <f t="shared" si="55"/>
        <v>is_finesse: 'false'</v>
      </c>
      <c r="AI190" s="4" t="str">
        <f t="shared" si="56"/>
        <v>has_reach: 'false'</v>
      </c>
      <c r="AK190" s="4" t="str">
        <f t="shared" ca="1" si="57"/>
        <v>{product_name: 'Wing Buffet', cost: -1, stock: 0, weight: -1, category_id: 1, additional_information: JSON.stringify({weapon_type: 'Natural', ua_weapon_group: 'Natural', damage: 'd1', damage_type: 'Bludgeoning', critical_range: 20, critical_multiplier: 2, range increment: -1, melee_penalty: -1, is_finesse: 'false', has_reach: 'false'})},</v>
      </c>
    </row>
    <row r="191" spans="1:37" outlineLevel="1" x14ac:dyDescent="0.2">
      <c r="A191" s="11" t="s">
        <v>325</v>
      </c>
      <c r="C191" s="12">
        <v>5</v>
      </c>
      <c r="D191" s="12"/>
      <c r="E191" s="51" t="s">
        <v>45</v>
      </c>
      <c r="F191" s="52"/>
      <c r="G191" s="52" t="s">
        <v>1323</v>
      </c>
      <c r="H191" s="51" t="s">
        <v>47</v>
      </c>
      <c r="I191" s="51"/>
      <c r="J191" s="51">
        <v>20</v>
      </c>
      <c r="K191" s="51">
        <v>3</v>
      </c>
      <c r="L191" s="51"/>
      <c r="M191" s="51"/>
      <c r="N191" s="51"/>
      <c r="O191" s="53" t="b">
        <v>0</v>
      </c>
      <c r="P191" s="53" t="b">
        <v>0</v>
      </c>
      <c r="R191" s="4" t="str">
        <f t="shared" si="39"/>
        <v>product_name: 'Yari'</v>
      </c>
      <c r="S191" s="4" t="str">
        <f t="shared" si="40"/>
        <v/>
      </c>
      <c r="T191" s="4" t="str">
        <f t="shared" si="41"/>
        <v>cost: -1</v>
      </c>
      <c r="U191" s="4" t="str">
        <f t="shared" ca="1" si="42"/>
        <v>stock: 1</v>
      </c>
      <c r="V191" s="4" t="str">
        <f t="shared" si="43"/>
        <v>weight: 5</v>
      </c>
      <c r="W191" s="4" t="str">
        <f t="shared" si="44"/>
        <v>category_id: 1</v>
      </c>
      <c r="X191" s="4" t="str">
        <f t="shared" si="45"/>
        <v>weapon_type: 'Simple'</v>
      </c>
      <c r="Y191" s="4" t="str">
        <f t="shared" si="46"/>
        <v/>
      </c>
      <c r="Z191" s="4" t="str">
        <f t="shared" si="47"/>
        <v>damage: 'd8'</v>
      </c>
      <c r="AA191" s="4" t="str">
        <f t="shared" si="48"/>
        <v>damage_type: 'Piercing'</v>
      </c>
      <c r="AB191" s="4" t="str">
        <f t="shared" si="49"/>
        <v/>
      </c>
      <c r="AC191" s="4" t="str">
        <f t="shared" si="50"/>
        <v>critical_range: 20</v>
      </c>
      <c r="AD191" s="4" t="str">
        <f t="shared" si="51"/>
        <v>critical_multiplier: 3</v>
      </c>
      <c r="AE191" s="4" t="str">
        <f t="shared" si="52"/>
        <v/>
      </c>
      <c r="AF191" s="4" t="str">
        <f t="shared" si="53"/>
        <v>range increment: -1</v>
      </c>
      <c r="AG191" s="4" t="str">
        <f t="shared" si="54"/>
        <v>melee_penalty: -1</v>
      </c>
      <c r="AH191" s="4" t="str">
        <f t="shared" si="55"/>
        <v>is_finesse: 'false'</v>
      </c>
      <c r="AI191" s="4" t="str">
        <f t="shared" si="56"/>
        <v>has_reach: 'false'</v>
      </c>
      <c r="AK191" s="4" t="str">
        <f t="shared" ca="1" si="57"/>
        <v>{product_name: 'Yari', cost: -1, stock: 1, weight: 5, category_id: 1, additional_information: JSON.stringify({weapon_type: 'Simple', damage: 'd8', damage_type: 'Piercing', critical_range: 20, critical_multiplier: 3, range increment: -1, melee_penalty: -1, is_finesse: 'false', has_reach: 'false'})},</v>
      </c>
    </row>
    <row r="192" spans="1:37" outlineLevel="1" x14ac:dyDescent="0.2">
      <c r="A192" s="11" t="s">
        <v>326</v>
      </c>
      <c r="C192" s="12">
        <v>3</v>
      </c>
      <c r="D192" s="12"/>
      <c r="E192" s="51" t="s">
        <v>57</v>
      </c>
      <c r="F192" s="52" t="s">
        <v>109</v>
      </c>
      <c r="G192" s="52" t="s">
        <v>1323</v>
      </c>
      <c r="H192" s="51" t="s">
        <v>47</v>
      </c>
      <c r="I192" s="51"/>
      <c r="J192" s="51">
        <v>20</v>
      </c>
      <c r="K192" s="51">
        <v>3</v>
      </c>
      <c r="L192" s="51" t="s">
        <v>91</v>
      </c>
      <c r="M192" s="51">
        <v>70</v>
      </c>
      <c r="N192" s="51"/>
      <c r="O192" s="53" t="b">
        <v>0</v>
      </c>
      <c r="P192" s="53" t="b">
        <v>0</v>
      </c>
      <c r="R192" s="4" t="str">
        <f t="shared" si="39"/>
        <v>product_name: 'Yumi, Long'</v>
      </c>
      <c r="S192" s="4" t="str">
        <f t="shared" si="40"/>
        <v/>
      </c>
      <c r="T192" s="4" t="str">
        <f t="shared" si="41"/>
        <v>cost: -1</v>
      </c>
      <c r="U192" s="4" t="str">
        <f t="shared" ca="1" si="42"/>
        <v>stock: 5</v>
      </c>
      <c r="V192" s="4" t="str">
        <f t="shared" si="43"/>
        <v>weight: 3</v>
      </c>
      <c r="W192" s="4" t="str">
        <f t="shared" si="44"/>
        <v>category_id: 1</v>
      </c>
      <c r="X192" s="4" t="str">
        <f t="shared" si="45"/>
        <v>weapon_type: 'Martial'</v>
      </c>
      <c r="Y192" s="4" t="str">
        <f t="shared" si="46"/>
        <v>ua_weapon_group: 'Bow'</v>
      </c>
      <c r="Z192" s="4" t="str">
        <f t="shared" si="47"/>
        <v>damage: 'd8'</v>
      </c>
      <c r="AA192" s="4" t="str">
        <f t="shared" si="48"/>
        <v>damage_type: 'Piercing'</v>
      </c>
      <c r="AB192" s="4" t="str">
        <f t="shared" si="49"/>
        <v/>
      </c>
      <c r="AC192" s="4" t="str">
        <f t="shared" si="50"/>
        <v>critical_range: 20</v>
      </c>
      <c r="AD192" s="4" t="str">
        <f t="shared" si="51"/>
        <v>critical_multiplier: 3</v>
      </c>
      <c r="AE192" s="4" t="str">
        <f t="shared" si="52"/>
        <v>delivery: 'shot'</v>
      </c>
      <c r="AF192" s="4" t="str">
        <f t="shared" si="53"/>
        <v>range increment: 70</v>
      </c>
      <c r="AG192" s="4" t="str">
        <f t="shared" si="54"/>
        <v>melee_penalty: -1</v>
      </c>
      <c r="AH192" s="4" t="str">
        <f t="shared" si="55"/>
        <v>is_finesse: 'false'</v>
      </c>
      <c r="AI192" s="4" t="str">
        <f t="shared" si="56"/>
        <v>has_reach: 'false'</v>
      </c>
      <c r="AK192" s="4" t="str">
        <f t="shared" ca="1" si="57"/>
        <v>{product_name: 'Yumi, Long', cost: -1, stock: 5, weight: 3, category_id: 1, additional_information: JSON.stringify({weapon_type: 'Martial', ua_weapon_group: 'Bow', damage: 'd8', damage_type: 'Piercing', critical_range: 20, critical_multiplier: 3, delivery: 'shot', range increment: 70, melee_penalty: -1, is_finesse: 'false', has_reach: 'false'})},</v>
      </c>
    </row>
    <row r="193" spans="1:37" outlineLevel="1" x14ac:dyDescent="0.2">
      <c r="A193" s="11" t="s">
        <v>327</v>
      </c>
      <c r="C193" s="12">
        <v>2</v>
      </c>
      <c r="D193" s="12"/>
      <c r="E193" s="51" t="s">
        <v>57</v>
      </c>
      <c r="F193" s="52" t="s">
        <v>109</v>
      </c>
      <c r="G193" s="52" t="s">
        <v>1320</v>
      </c>
      <c r="H193" s="51" t="s">
        <v>47</v>
      </c>
      <c r="I193" s="51"/>
      <c r="J193" s="51">
        <v>20</v>
      </c>
      <c r="K193" s="51">
        <v>3</v>
      </c>
      <c r="L193" s="51" t="s">
        <v>91</v>
      </c>
      <c r="M193" s="51">
        <v>60</v>
      </c>
      <c r="N193" s="51"/>
      <c r="O193" s="53" t="b">
        <v>0</v>
      </c>
      <c r="P193" s="53" t="b">
        <v>0</v>
      </c>
      <c r="R193" s="4" t="str">
        <f t="shared" si="39"/>
        <v>product_name: 'Yumi, Short'</v>
      </c>
      <c r="S193" s="4" t="str">
        <f t="shared" si="40"/>
        <v/>
      </c>
      <c r="T193" s="4" t="str">
        <f t="shared" si="41"/>
        <v>cost: -1</v>
      </c>
      <c r="U193" s="4" t="str">
        <f t="shared" ca="1" si="42"/>
        <v>stock: 3</v>
      </c>
      <c r="V193" s="4" t="str">
        <f t="shared" si="43"/>
        <v>weight: 2</v>
      </c>
      <c r="W193" s="4" t="str">
        <f t="shared" si="44"/>
        <v>category_id: 1</v>
      </c>
      <c r="X193" s="4" t="str">
        <f t="shared" si="45"/>
        <v>weapon_type: 'Martial'</v>
      </c>
      <c r="Y193" s="4" t="str">
        <f t="shared" si="46"/>
        <v>ua_weapon_group: 'Bow'</v>
      </c>
      <c r="Z193" s="4" t="str">
        <f t="shared" si="47"/>
        <v>damage: 'd6'</v>
      </c>
      <c r="AA193" s="4" t="str">
        <f t="shared" si="48"/>
        <v>damage_type: 'Piercing'</v>
      </c>
      <c r="AB193" s="4" t="str">
        <f t="shared" si="49"/>
        <v/>
      </c>
      <c r="AC193" s="4" t="str">
        <f t="shared" si="50"/>
        <v>critical_range: 20</v>
      </c>
      <c r="AD193" s="4" t="str">
        <f t="shared" si="51"/>
        <v>critical_multiplier: 3</v>
      </c>
      <c r="AE193" s="4" t="str">
        <f t="shared" si="52"/>
        <v>delivery: 'shot'</v>
      </c>
      <c r="AF193" s="4" t="str">
        <f t="shared" si="53"/>
        <v>range increment: 60</v>
      </c>
      <c r="AG193" s="4" t="str">
        <f t="shared" si="54"/>
        <v>melee_penalty: -1</v>
      </c>
      <c r="AH193" s="4" t="str">
        <f t="shared" si="55"/>
        <v>is_finesse: 'false'</v>
      </c>
      <c r="AI193" s="4" t="str">
        <f t="shared" si="56"/>
        <v>has_reach: 'false'</v>
      </c>
      <c r="AK193" s="4" t="str">
        <f t="shared" ca="1" si="57"/>
        <v>{product_name: 'Yumi, Short', cost: -1, stock: 3, weight: 2, category_id: 1, additional_information: JSON.stringify({weapon_type: 'Martial', ua_weapon_group: 'Bow', damage: 'd6', damage_type: 'Piercing', critical_range: 20, critical_multiplier: 3, delivery: 'shot', range increment: 60, melee_penalty: -1, is_finesse: 'false', has_reach: 'false'})},</v>
      </c>
    </row>
    <row r="197" spans="1:37" s="12" customFormat="1" ht="15.5" x14ac:dyDescent="0.25">
      <c r="A197" s="14" t="s">
        <v>414</v>
      </c>
      <c r="B197" s="38"/>
      <c r="E197" s="51"/>
      <c r="F197" s="51"/>
      <c r="G197" s="51"/>
      <c r="H197" s="51"/>
      <c r="I197" s="51"/>
      <c r="J197" s="51"/>
      <c r="K197" s="51"/>
      <c r="L197" s="51"/>
      <c r="M197" s="51"/>
      <c r="N197" s="51"/>
      <c r="O197" s="51"/>
      <c r="P197" s="51"/>
    </row>
    <row r="198" spans="1:37" s="12" customFormat="1" outlineLevel="1" x14ac:dyDescent="0.25">
      <c r="A198" s="16" t="s">
        <v>21</v>
      </c>
      <c r="B198" s="10" t="s">
        <v>417</v>
      </c>
      <c r="C198" s="39" t="s">
        <v>418</v>
      </c>
      <c r="E198" s="51"/>
      <c r="F198" s="51"/>
      <c r="G198" s="51"/>
      <c r="H198" s="51"/>
      <c r="I198" s="51"/>
      <c r="J198" s="51"/>
      <c r="K198" s="51"/>
      <c r="L198" s="51"/>
      <c r="M198" s="51"/>
      <c r="N198" s="51"/>
      <c r="O198" s="51"/>
      <c r="P198" s="51"/>
    </row>
    <row r="199" spans="1:37" s="12" customFormat="1" outlineLevel="1" x14ac:dyDescent="0.25">
      <c r="A199" s="11" t="s">
        <v>36</v>
      </c>
      <c r="B199" s="12">
        <v>1</v>
      </c>
      <c r="C199" s="38">
        <v>10</v>
      </c>
      <c r="E199" s="51"/>
      <c r="F199" s="51"/>
      <c r="G199" s="51"/>
      <c r="H199" s="51"/>
      <c r="I199" s="51"/>
      <c r="J199" s="51"/>
      <c r="K199" s="51"/>
      <c r="L199" s="51"/>
      <c r="M199" s="51"/>
      <c r="N199" s="51"/>
      <c r="O199" s="51"/>
      <c r="P199" s="51"/>
    </row>
    <row r="200" spans="1:37" s="12" customFormat="1" outlineLevel="1" x14ac:dyDescent="0.25">
      <c r="A200" s="11" t="s">
        <v>48</v>
      </c>
      <c r="B200" s="12">
        <v>1</v>
      </c>
      <c r="C200" s="38">
        <v>30</v>
      </c>
      <c r="E200" s="51"/>
      <c r="F200" s="51"/>
      <c r="G200" s="51"/>
      <c r="H200" s="51"/>
      <c r="I200" s="51"/>
      <c r="J200" s="51"/>
      <c r="K200" s="51"/>
      <c r="L200" s="51"/>
      <c r="M200" s="51"/>
      <c r="N200" s="51"/>
      <c r="O200" s="51"/>
      <c r="P200" s="51"/>
    </row>
    <row r="201" spans="1:37" s="12" customFormat="1" outlineLevel="1" x14ac:dyDescent="0.25">
      <c r="A201" s="11" t="s">
        <v>422</v>
      </c>
      <c r="B201" s="12">
        <v>0.2</v>
      </c>
      <c r="C201" s="38"/>
      <c r="E201" s="51"/>
      <c r="F201" s="51"/>
      <c r="G201" s="51"/>
      <c r="H201" s="51"/>
      <c r="I201" s="51"/>
      <c r="J201" s="51"/>
      <c r="K201" s="51"/>
      <c r="L201" s="51"/>
      <c r="M201" s="51"/>
      <c r="N201" s="51"/>
      <c r="O201" s="51"/>
      <c r="P201" s="51"/>
    </row>
    <row r="202" spans="1:37" s="12" customFormat="1" outlineLevel="1" x14ac:dyDescent="0.25">
      <c r="A202" s="11" t="s">
        <v>345</v>
      </c>
      <c r="B202" s="12">
        <v>1</v>
      </c>
      <c r="C202" s="38">
        <v>20</v>
      </c>
      <c r="E202" s="51"/>
      <c r="F202" s="51"/>
      <c r="G202" s="51"/>
      <c r="H202" s="51"/>
      <c r="I202" s="51"/>
      <c r="J202" s="51"/>
      <c r="K202" s="51"/>
      <c r="L202" s="51"/>
      <c r="M202" s="51"/>
      <c r="N202" s="51"/>
      <c r="O202" s="51"/>
      <c r="P202" s="51"/>
    </row>
    <row r="203" spans="1:37" s="12" customFormat="1" outlineLevel="1" x14ac:dyDescent="0.25">
      <c r="A203" s="11" t="s">
        <v>424</v>
      </c>
      <c r="B203" s="12">
        <v>0.15</v>
      </c>
      <c r="C203" s="38">
        <f>1/20</f>
        <v>0.05</v>
      </c>
      <c r="E203" s="51"/>
      <c r="F203" s="51"/>
      <c r="G203" s="51"/>
      <c r="H203" s="51"/>
      <c r="I203" s="51"/>
      <c r="J203" s="51"/>
      <c r="K203" s="51"/>
      <c r="L203" s="51"/>
      <c r="M203" s="51"/>
      <c r="N203" s="51"/>
      <c r="O203" s="51"/>
      <c r="P203" s="51"/>
    </row>
    <row r="204" spans="1:37" s="12" customFormat="1" outlineLevel="1" x14ac:dyDescent="0.25">
      <c r="A204" s="11" t="s">
        <v>425</v>
      </c>
      <c r="B204" s="12">
        <v>0.05</v>
      </c>
      <c r="C204" s="38"/>
      <c r="E204" s="51"/>
      <c r="F204" s="51"/>
      <c r="G204" s="51"/>
      <c r="H204" s="51"/>
      <c r="I204" s="51"/>
      <c r="J204" s="51"/>
      <c r="K204" s="51"/>
      <c r="L204" s="51"/>
      <c r="M204" s="51"/>
      <c r="N204" s="51"/>
      <c r="O204" s="51"/>
      <c r="P204" s="51"/>
    </row>
    <row r="205" spans="1:37" s="12" customFormat="1" outlineLevel="1" x14ac:dyDescent="0.25">
      <c r="A205" s="11" t="s">
        <v>426</v>
      </c>
      <c r="B205" s="12">
        <v>0</v>
      </c>
      <c r="C205" s="38"/>
      <c r="E205" s="51"/>
      <c r="F205" s="51"/>
      <c r="G205" s="51"/>
      <c r="H205" s="51"/>
      <c r="I205" s="51"/>
      <c r="J205" s="51"/>
      <c r="K205" s="51"/>
      <c r="L205" s="51"/>
      <c r="M205" s="51"/>
      <c r="N205" s="51"/>
      <c r="O205" s="51"/>
      <c r="P205" s="51"/>
    </row>
    <row r="206" spans="1:37" s="12" customFormat="1" outlineLevel="1" x14ac:dyDescent="0.25">
      <c r="A206" s="11" t="s">
        <v>427</v>
      </c>
      <c r="B206" s="12">
        <v>0.2</v>
      </c>
      <c r="C206" s="38"/>
      <c r="E206" s="51"/>
      <c r="F206" s="51"/>
      <c r="G206" s="51"/>
      <c r="H206" s="51"/>
      <c r="I206" s="51"/>
      <c r="J206" s="51"/>
      <c r="K206" s="51"/>
      <c r="L206" s="51"/>
      <c r="M206" s="51"/>
      <c r="N206" s="51"/>
      <c r="O206" s="51"/>
      <c r="P206" s="51"/>
    </row>
    <row r="207" spans="1:37" s="12" customFormat="1" outlineLevel="1" x14ac:dyDescent="0.25">
      <c r="A207" s="11" t="s">
        <v>428</v>
      </c>
      <c r="B207" s="12">
        <v>1</v>
      </c>
      <c r="C207" s="38"/>
      <c r="E207" s="51"/>
      <c r="F207" s="51"/>
      <c r="G207" s="51"/>
      <c r="H207" s="51"/>
      <c r="I207" s="51"/>
      <c r="J207" s="51"/>
      <c r="K207" s="51"/>
      <c r="L207" s="51"/>
      <c r="M207" s="51"/>
      <c r="N207" s="51"/>
      <c r="O207" s="51"/>
      <c r="P207" s="51"/>
    </row>
    <row r="208" spans="1:37" s="12" customFormat="1" outlineLevel="1" x14ac:dyDescent="0.25">
      <c r="A208" s="11" t="s">
        <v>429</v>
      </c>
      <c r="B208" s="12">
        <v>0.5</v>
      </c>
      <c r="C208" s="38"/>
      <c r="E208" s="51"/>
      <c r="F208" s="51"/>
      <c r="G208" s="51"/>
      <c r="H208" s="51"/>
      <c r="I208" s="51"/>
      <c r="J208" s="51"/>
      <c r="K208" s="51"/>
      <c r="L208" s="51"/>
      <c r="M208" s="51"/>
      <c r="N208" s="51"/>
      <c r="O208" s="51"/>
      <c r="P208" s="51"/>
    </row>
    <row r="209" spans="1:16" s="12" customFormat="1" outlineLevel="1" x14ac:dyDescent="0.25">
      <c r="A209" s="11" t="s">
        <v>430</v>
      </c>
      <c r="B209" s="12">
        <v>0.1</v>
      </c>
      <c r="C209" s="38"/>
      <c r="E209" s="51"/>
      <c r="F209" s="51"/>
      <c r="G209" s="51"/>
      <c r="H209" s="51"/>
      <c r="I209" s="51"/>
      <c r="J209" s="51"/>
      <c r="K209" s="51"/>
      <c r="L209" s="51"/>
      <c r="M209" s="51"/>
      <c r="N209" s="51"/>
      <c r="O209" s="51"/>
      <c r="P209" s="51"/>
    </row>
    <row r="210" spans="1:16" s="12" customFormat="1" outlineLevel="1" x14ac:dyDescent="0.25">
      <c r="A210" s="11" t="s">
        <v>431</v>
      </c>
      <c r="B210" s="12">
        <v>1</v>
      </c>
      <c r="C210" s="38"/>
      <c r="E210" s="51"/>
      <c r="F210" s="51"/>
      <c r="G210" s="51"/>
      <c r="H210" s="51"/>
      <c r="I210" s="51"/>
      <c r="J210" s="51"/>
      <c r="K210" s="51"/>
      <c r="L210" s="51"/>
      <c r="M210" s="51"/>
      <c r="N210" s="51"/>
      <c r="O210" s="51"/>
      <c r="P210" s="51"/>
    </row>
    <row r="211" spans="1:16" s="12" customFormat="1" outlineLevel="1" x14ac:dyDescent="0.25">
      <c r="A211" s="11" t="s">
        <v>432</v>
      </c>
      <c r="B211" s="12">
        <v>0.5</v>
      </c>
      <c r="C211" s="38"/>
      <c r="E211" s="51"/>
      <c r="F211" s="51"/>
      <c r="G211" s="51"/>
      <c r="H211" s="51"/>
      <c r="I211" s="51"/>
      <c r="J211" s="51"/>
      <c r="K211" s="51"/>
      <c r="L211" s="51"/>
      <c r="M211" s="51"/>
      <c r="N211" s="51"/>
      <c r="O211" s="51"/>
      <c r="P211" s="51"/>
    </row>
    <row r="212" spans="1:16" s="12" customFormat="1" outlineLevel="1" x14ac:dyDescent="0.25">
      <c r="A212" s="11" t="s">
        <v>433</v>
      </c>
      <c r="B212" s="12">
        <v>0.5</v>
      </c>
      <c r="C212" s="38"/>
      <c r="E212" s="51"/>
      <c r="F212" s="51"/>
      <c r="G212" s="51"/>
      <c r="H212" s="51"/>
      <c r="I212" s="51"/>
      <c r="J212" s="51"/>
      <c r="K212" s="51"/>
      <c r="L212" s="51"/>
      <c r="M212" s="51"/>
      <c r="N212" s="51"/>
      <c r="O212" s="51"/>
      <c r="P212" s="51"/>
    </row>
    <row r="213" spans="1:16" s="12" customFormat="1" outlineLevel="1" x14ac:dyDescent="0.25">
      <c r="A213" s="11" t="s">
        <v>434</v>
      </c>
      <c r="B213" s="12">
        <v>1</v>
      </c>
      <c r="C213" s="38"/>
      <c r="E213" s="51"/>
      <c r="F213" s="51"/>
      <c r="G213" s="51"/>
      <c r="H213" s="51"/>
      <c r="I213" s="51"/>
      <c r="J213" s="51"/>
      <c r="K213" s="51"/>
      <c r="L213" s="51"/>
      <c r="M213" s="51"/>
      <c r="N213" s="51"/>
      <c r="O213" s="51"/>
      <c r="P213" s="51"/>
    </row>
    <row r="214" spans="1:16" s="12" customFormat="1" outlineLevel="1" x14ac:dyDescent="0.25">
      <c r="A214" s="11" t="s">
        <v>435</v>
      </c>
      <c r="B214" s="12">
        <v>1</v>
      </c>
      <c r="C214" s="38"/>
      <c r="E214" s="51"/>
      <c r="F214" s="51"/>
      <c r="G214" s="51"/>
      <c r="H214" s="51"/>
      <c r="I214" s="51"/>
      <c r="J214" s="51"/>
      <c r="K214" s="51"/>
      <c r="L214" s="51"/>
      <c r="M214" s="51"/>
      <c r="N214" s="51"/>
      <c r="O214" s="51"/>
      <c r="P214" s="51"/>
    </row>
    <row r="215" spans="1:16" s="12" customFormat="1" outlineLevel="1" x14ac:dyDescent="0.25">
      <c r="A215" s="11" t="s">
        <v>191</v>
      </c>
      <c r="B215" s="12">
        <v>1</v>
      </c>
      <c r="C215" s="38">
        <v>25</v>
      </c>
      <c r="E215" s="51"/>
      <c r="F215" s="51"/>
      <c r="G215" s="51"/>
      <c r="H215" s="51"/>
      <c r="I215" s="51"/>
      <c r="J215" s="51"/>
      <c r="K215" s="51"/>
      <c r="L215" s="51"/>
      <c r="M215" s="51"/>
      <c r="N215" s="51"/>
      <c r="O215" s="51"/>
      <c r="P215" s="51"/>
    </row>
    <row r="216" spans="1:16" s="12" customFormat="1" outlineLevel="1" x14ac:dyDescent="0.25">
      <c r="A216" s="11" t="s">
        <v>436</v>
      </c>
      <c r="B216" s="12">
        <v>2.5000000000000001E-2</v>
      </c>
      <c r="C216" s="38"/>
      <c r="E216" s="51"/>
      <c r="F216" s="51"/>
      <c r="G216" s="51"/>
      <c r="H216" s="51"/>
      <c r="I216" s="51"/>
      <c r="J216" s="51"/>
      <c r="K216" s="51"/>
      <c r="L216" s="51"/>
      <c r="M216" s="51"/>
      <c r="N216" s="51"/>
      <c r="O216" s="51"/>
      <c r="P216" s="51"/>
    </row>
    <row r="217" spans="1:16" s="12" customFormat="1" outlineLevel="1" x14ac:dyDescent="0.25">
      <c r="A217" s="11" t="s">
        <v>437</v>
      </c>
      <c r="B217" s="12">
        <v>2.5000000000000001E-2</v>
      </c>
      <c r="C217" s="38"/>
      <c r="E217" s="51"/>
      <c r="F217" s="51"/>
      <c r="G217" s="51"/>
      <c r="H217" s="51"/>
      <c r="I217" s="51"/>
      <c r="J217" s="51"/>
      <c r="K217" s="51"/>
      <c r="L217" s="51"/>
      <c r="M217" s="51"/>
      <c r="N217" s="51"/>
      <c r="O217" s="51"/>
      <c r="P217" s="51"/>
    </row>
    <row r="218" spans="1:16" s="12" customFormat="1" outlineLevel="1" x14ac:dyDescent="0.25">
      <c r="A218" s="11" t="s">
        <v>438</v>
      </c>
      <c r="B218" s="12">
        <v>0.2</v>
      </c>
      <c r="C218" s="38"/>
      <c r="E218" s="51"/>
      <c r="F218" s="51"/>
      <c r="G218" s="51"/>
      <c r="H218" s="51"/>
      <c r="I218" s="51"/>
      <c r="J218" s="51"/>
      <c r="K218" s="51"/>
      <c r="L218" s="51"/>
      <c r="M218" s="51"/>
      <c r="N218" s="51"/>
      <c r="O218" s="51"/>
      <c r="P218" s="51"/>
    </row>
    <row r="219" spans="1:16" s="12" customFormat="1" outlineLevel="1" x14ac:dyDescent="0.25">
      <c r="A219" s="11" t="s">
        <v>439</v>
      </c>
      <c r="B219" s="12">
        <v>2.5000000000000001E-2</v>
      </c>
      <c r="C219" s="38"/>
      <c r="E219" s="51"/>
      <c r="F219" s="51"/>
      <c r="G219" s="51"/>
      <c r="H219" s="51"/>
      <c r="I219" s="51"/>
      <c r="J219" s="51"/>
      <c r="K219" s="51"/>
      <c r="L219" s="51"/>
      <c r="M219" s="51"/>
      <c r="N219" s="51"/>
      <c r="O219" s="51"/>
      <c r="P219" s="51"/>
    </row>
    <row r="220" spans="1:16" s="12" customFormat="1" outlineLevel="1" x14ac:dyDescent="0.25">
      <c r="A220" s="11" t="s">
        <v>257</v>
      </c>
      <c r="B220" s="12">
        <v>0.1</v>
      </c>
      <c r="C220" s="38"/>
      <c r="E220" s="51"/>
      <c r="F220" s="51"/>
      <c r="G220" s="51"/>
      <c r="H220" s="51"/>
      <c r="I220" s="51"/>
      <c r="J220" s="51"/>
      <c r="K220" s="51"/>
      <c r="L220" s="51"/>
      <c r="M220" s="51"/>
      <c r="N220" s="51"/>
      <c r="O220" s="51"/>
      <c r="P220" s="51"/>
    </row>
    <row r="221" spans="1:16" s="12" customFormat="1" outlineLevel="1" x14ac:dyDescent="0.25">
      <c r="A221" s="11" t="s">
        <v>440</v>
      </c>
      <c r="B221" s="12">
        <v>1</v>
      </c>
      <c r="C221" s="38"/>
      <c r="E221" s="51"/>
      <c r="F221" s="51"/>
      <c r="G221" s="51"/>
      <c r="H221" s="51"/>
      <c r="I221" s="51"/>
      <c r="J221" s="51"/>
      <c r="K221" s="51"/>
      <c r="L221" s="51"/>
      <c r="M221" s="51"/>
      <c r="N221" s="51"/>
      <c r="O221" s="51"/>
      <c r="P221" s="51"/>
    </row>
    <row r="222" spans="1:16" s="12" customFormat="1" outlineLevel="1" x14ac:dyDescent="0.25">
      <c r="A222" s="11" t="s">
        <v>296</v>
      </c>
      <c r="B222" s="12">
        <v>4</v>
      </c>
      <c r="C222" s="38">
        <v>50</v>
      </c>
      <c r="E222" s="51"/>
      <c r="F222" s="51"/>
      <c r="G222" s="51"/>
      <c r="H222" s="51"/>
      <c r="I222" s="51"/>
      <c r="J222" s="51"/>
      <c r="K222" s="51"/>
      <c r="L222" s="51"/>
      <c r="M222" s="51"/>
      <c r="N222" s="51"/>
      <c r="O222" s="51"/>
      <c r="P222" s="51"/>
    </row>
    <row r="223" spans="1:16" s="12" customFormat="1" outlineLevel="1" x14ac:dyDescent="0.25">
      <c r="A223" s="11" t="s">
        <v>304</v>
      </c>
      <c r="B223" s="12">
        <v>1</v>
      </c>
      <c r="C223" s="38">
        <v>30</v>
      </c>
      <c r="E223" s="51"/>
      <c r="F223" s="51"/>
      <c r="G223" s="51"/>
      <c r="H223" s="51"/>
      <c r="I223" s="51"/>
      <c r="J223" s="51"/>
      <c r="K223" s="51"/>
      <c r="L223" s="51"/>
      <c r="M223" s="51"/>
      <c r="N223" s="51"/>
      <c r="O223" s="51"/>
      <c r="P223" s="51"/>
    </row>
    <row r="224" spans="1:16" s="12" customFormat="1" x14ac:dyDescent="0.25">
      <c r="B224" s="38"/>
      <c r="E224" s="51"/>
      <c r="F224" s="51"/>
      <c r="G224" s="51"/>
      <c r="H224" s="51"/>
      <c r="I224" s="51"/>
      <c r="J224" s="51"/>
      <c r="K224" s="51"/>
      <c r="L224" s="51"/>
      <c r="M224" s="51"/>
      <c r="N224" s="51"/>
      <c r="O224" s="51"/>
      <c r="P224" s="51"/>
    </row>
    <row r="225" spans="2:16" s="12" customFormat="1" x14ac:dyDescent="0.25">
      <c r="B225" s="38"/>
      <c r="E225" s="51"/>
      <c r="F225" s="51"/>
      <c r="G225" s="51"/>
      <c r="H225" s="51"/>
      <c r="I225" s="51"/>
      <c r="J225" s="51"/>
      <c r="K225" s="51"/>
      <c r="L225" s="51"/>
      <c r="M225" s="51"/>
      <c r="N225" s="51"/>
      <c r="O225" s="51"/>
      <c r="P225" s="51"/>
    </row>
  </sheetData>
  <dataValidations count="1">
    <dataValidation type="list" allowBlank="1" showInputMessage="1" showErrorMessage="1" sqref="IU65638:IU65639 SQ65638:SQ65639 ACM65638:ACM65639 AMI65638:AMI65639 AWE65638:AWE65639 BGA65638:BGA65639 BPW65638:BPW65639 BZS65638:BZS65639 CJO65638:CJO65639 CTK65638:CTK65639 DDG65638:DDG65639 DNC65638:DNC65639 DWY65638:DWY65639 EGU65638:EGU65639 EQQ65638:EQQ65639 FAM65638:FAM65639 FKI65638:FKI65639 FUE65638:FUE65639 GEA65638:GEA65639 GNW65638:GNW65639 GXS65638:GXS65639 HHO65638:HHO65639 HRK65638:HRK65639 IBG65638:IBG65639 ILC65638:ILC65639 IUY65638:IUY65639 JEU65638:JEU65639 JOQ65638:JOQ65639 JYM65638:JYM65639 KII65638:KII65639 KSE65638:KSE65639 LCA65638:LCA65639 LLW65638:LLW65639 LVS65638:LVS65639 MFO65638:MFO65639 MPK65638:MPK65639 MZG65638:MZG65639 NJC65638:NJC65639 NSY65638:NSY65639 OCU65638:OCU65639 OMQ65638:OMQ65639 OWM65638:OWM65639 PGI65638:PGI65639 PQE65638:PQE65639 QAA65638:QAA65639 QJW65638:QJW65639 QTS65638:QTS65639 RDO65638:RDO65639 RNK65638:RNK65639 RXG65638:RXG65639 SHC65638:SHC65639 SQY65638:SQY65639 TAU65638:TAU65639 TKQ65638:TKQ65639 TUM65638:TUM65639 UEI65638:UEI65639 UOE65638:UOE65639 UYA65638:UYA65639 VHW65638:VHW65639 VRS65638:VRS65639 WBO65638:WBO65639 WLK65638:WLK65639 WVG65638:WVG65639 IU131174:IU131175 SQ131174:SQ131175 ACM131174:ACM131175 AMI131174:AMI131175 AWE131174:AWE131175 BGA131174:BGA131175 BPW131174:BPW131175 BZS131174:BZS131175 CJO131174:CJO131175 CTK131174:CTK131175 DDG131174:DDG131175 DNC131174:DNC131175 DWY131174:DWY131175 EGU131174:EGU131175 EQQ131174:EQQ131175 FAM131174:FAM131175 FKI131174:FKI131175 FUE131174:FUE131175 GEA131174:GEA131175 GNW131174:GNW131175 GXS131174:GXS131175 HHO131174:HHO131175 HRK131174:HRK131175 IBG131174:IBG131175 ILC131174:ILC131175 IUY131174:IUY131175 JEU131174:JEU131175 JOQ131174:JOQ131175 JYM131174:JYM131175 KII131174:KII131175 KSE131174:KSE131175 LCA131174:LCA131175 LLW131174:LLW131175 LVS131174:LVS131175 MFO131174:MFO131175 MPK131174:MPK131175 MZG131174:MZG131175 NJC131174:NJC131175 NSY131174:NSY131175 OCU131174:OCU131175 OMQ131174:OMQ131175 OWM131174:OWM131175 PGI131174:PGI131175 PQE131174:PQE131175 QAA131174:QAA131175 QJW131174:QJW131175 QTS131174:QTS131175 RDO131174:RDO131175 RNK131174:RNK131175 RXG131174:RXG131175 SHC131174:SHC131175 SQY131174:SQY131175 TAU131174:TAU131175 TKQ131174:TKQ131175 TUM131174:TUM131175 UEI131174:UEI131175 UOE131174:UOE131175 UYA131174:UYA131175 VHW131174:VHW131175 VRS131174:VRS131175 WBO131174:WBO131175 WLK131174:WLK131175 WVG131174:WVG131175 IU196710:IU196711 SQ196710:SQ196711 ACM196710:ACM196711 AMI196710:AMI196711 AWE196710:AWE196711 BGA196710:BGA196711 BPW196710:BPW196711 BZS196710:BZS196711 CJO196710:CJO196711 CTK196710:CTK196711 DDG196710:DDG196711 DNC196710:DNC196711 DWY196710:DWY196711 EGU196710:EGU196711 EQQ196710:EQQ196711 FAM196710:FAM196711 FKI196710:FKI196711 FUE196710:FUE196711 GEA196710:GEA196711 GNW196710:GNW196711 GXS196710:GXS196711 HHO196710:HHO196711 HRK196710:HRK196711 IBG196710:IBG196711 ILC196710:ILC196711 IUY196710:IUY196711 JEU196710:JEU196711 JOQ196710:JOQ196711 JYM196710:JYM196711 KII196710:KII196711 KSE196710:KSE196711 LCA196710:LCA196711 LLW196710:LLW196711 LVS196710:LVS196711 MFO196710:MFO196711 MPK196710:MPK196711 MZG196710:MZG196711 NJC196710:NJC196711 NSY196710:NSY196711 OCU196710:OCU196711 OMQ196710:OMQ196711 OWM196710:OWM196711 PGI196710:PGI196711 PQE196710:PQE196711 QAA196710:QAA196711 QJW196710:QJW196711 QTS196710:QTS196711 RDO196710:RDO196711 RNK196710:RNK196711 RXG196710:RXG196711 SHC196710:SHC196711 SQY196710:SQY196711 TAU196710:TAU196711 TKQ196710:TKQ196711 TUM196710:TUM196711 UEI196710:UEI196711 UOE196710:UOE196711 UYA196710:UYA196711 VHW196710:VHW196711 VRS196710:VRS196711 WBO196710:WBO196711 WLK196710:WLK196711 WVG196710:WVG196711 IU262246:IU262247 SQ262246:SQ262247 ACM262246:ACM262247 AMI262246:AMI262247 AWE262246:AWE262247 BGA262246:BGA262247 BPW262246:BPW262247 BZS262246:BZS262247 CJO262246:CJO262247 CTK262246:CTK262247 DDG262246:DDG262247 DNC262246:DNC262247 DWY262246:DWY262247 EGU262246:EGU262247 EQQ262246:EQQ262247 FAM262246:FAM262247 FKI262246:FKI262247 FUE262246:FUE262247 GEA262246:GEA262247 GNW262246:GNW262247 GXS262246:GXS262247 HHO262246:HHO262247 HRK262246:HRK262247 IBG262246:IBG262247 ILC262246:ILC262247 IUY262246:IUY262247 JEU262246:JEU262247 JOQ262246:JOQ262247 JYM262246:JYM262247 KII262246:KII262247 KSE262246:KSE262247 LCA262246:LCA262247 LLW262246:LLW262247 LVS262246:LVS262247 MFO262246:MFO262247 MPK262246:MPK262247 MZG262246:MZG262247 NJC262246:NJC262247 NSY262246:NSY262247 OCU262246:OCU262247 OMQ262246:OMQ262247 OWM262246:OWM262247 PGI262246:PGI262247 PQE262246:PQE262247 QAA262246:QAA262247 QJW262246:QJW262247 QTS262246:QTS262247 RDO262246:RDO262247 RNK262246:RNK262247 RXG262246:RXG262247 SHC262246:SHC262247 SQY262246:SQY262247 TAU262246:TAU262247 TKQ262246:TKQ262247 TUM262246:TUM262247 UEI262246:UEI262247 UOE262246:UOE262247 UYA262246:UYA262247 VHW262246:VHW262247 VRS262246:VRS262247 WBO262246:WBO262247 WLK262246:WLK262247 WVG262246:WVG262247 IU327782:IU327783 SQ327782:SQ327783 ACM327782:ACM327783 AMI327782:AMI327783 AWE327782:AWE327783 BGA327782:BGA327783 BPW327782:BPW327783 BZS327782:BZS327783 CJO327782:CJO327783 CTK327782:CTK327783 DDG327782:DDG327783 DNC327782:DNC327783 DWY327782:DWY327783 EGU327782:EGU327783 EQQ327782:EQQ327783 FAM327782:FAM327783 FKI327782:FKI327783 FUE327782:FUE327783 GEA327782:GEA327783 GNW327782:GNW327783 GXS327782:GXS327783 HHO327782:HHO327783 HRK327782:HRK327783 IBG327782:IBG327783 ILC327782:ILC327783 IUY327782:IUY327783 JEU327782:JEU327783 JOQ327782:JOQ327783 JYM327782:JYM327783 KII327782:KII327783 KSE327782:KSE327783 LCA327782:LCA327783 LLW327782:LLW327783 LVS327782:LVS327783 MFO327782:MFO327783 MPK327782:MPK327783 MZG327782:MZG327783 NJC327782:NJC327783 NSY327782:NSY327783 OCU327782:OCU327783 OMQ327782:OMQ327783 OWM327782:OWM327783 PGI327782:PGI327783 PQE327782:PQE327783 QAA327782:QAA327783 QJW327782:QJW327783 QTS327782:QTS327783 RDO327782:RDO327783 RNK327782:RNK327783 RXG327782:RXG327783 SHC327782:SHC327783 SQY327782:SQY327783 TAU327782:TAU327783 TKQ327782:TKQ327783 TUM327782:TUM327783 UEI327782:UEI327783 UOE327782:UOE327783 UYA327782:UYA327783 VHW327782:VHW327783 VRS327782:VRS327783 WBO327782:WBO327783 WLK327782:WLK327783 WVG327782:WVG327783 IU393318:IU393319 SQ393318:SQ393319 ACM393318:ACM393319 AMI393318:AMI393319 AWE393318:AWE393319 BGA393318:BGA393319 BPW393318:BPW393319 BZS393318:BZS393319 CJO393318:CJO393319 CTK393318:CTK393319 DDG393318:DDG393319 DNC393318:DNC393319 DWY393318:DWY393319 EGU393318:EGU393319 EQQ393318:EQQ393319 FAM393318:FAM393319 FKI393318:FKI393319 FUE393318:FUE393319 GEA393318:GEA393319 GNW393318:GNW393319 GXS393318:GXS393319 HHO393318:HHO393319 HRK393318:HRK393319 IBG393318:IBG393319 ILC393318:ILC393319 IUY393318:IUY393319 JEU393318:JEU393319 JOQ393318:JOQ393319 JYM393318:JYM393319 KII393318:KII393319 KSE393318:KSE393319 LCA393318:LCA393319 LLW393318:LLW393319 LVS393318:LVS393319 MFO393318:MFO393319 MPK393318:MPK393319 MZG393318:MZG393319 NJC393318:NJC393319 NSY393318:NSY393319 OCU393318:OCU393319 OMQ393318:OMQ393319 OWM393318:OWM393319 PGI393318:PGI393319 PQE393318:PQE393319 QAA393318:QAA393319 QJW393318:QJW393319 QTS393318:QTS393319 RDO393318:RDO393319 RNK393318:RNK393319 RXG393318:RXG393319 SHC393318:SHC393319 SQY393318:SQY393319 TAU393318:TAU393319 TKQ393318:TKQ393319 TUM393318:TUM393319 UEI393318:UEI393319 UOE393318:UOE393319 UYA393318:UYA393319 VHW393318:VHW393319 VRS393318:VRS393319 WBO393318:WBO393319 WLK393318:WLK393319 WVG393318:WVG393319 IU458854:IU458855 SQ458854:SQ458855 ACM458854:ACM458855 AMI458854:AMI458855 AWE458854:AWE458855 BGA458854:BGA458855 BPW458854:BPW458855 BZS458854:BZS458855 CJO458854:CJO458855 CTK458854:CTK458855 DDG458854:DDG458855 DNC458854:DNC458855 DWY458854:DWY458855 EGU458854:EGU458855 EQQ458854:EQQ458855 FAM458854:FAM458855 FKI458854:FKI458855 FUE458854:FUE458855 GEA458854:GEA458855 GNW458854:GNW458855 GXS458854:GXS458855 HHO458854:HHO458855 HRK458854:HRK458855 IBG458854:IBG458855 ILC458854:ILC458855 IUY458854:IUY458855 JEU458854:JEU458855 JOQ458854:JOQ458855 JYM458854:JYM458855 KII458854:KII458855 KSE458854:KSE458855 LCA458854:LCA458855 LLW458854:LLW458855 LVS458854:LVS458855 MFO458854:MFO458855 MPK458854:MPK458855 MZG458854:MZG458855 NJC458854:NJC458855 NSY458854:NSY458855 OCU458854:OCU458855 OMQ458854:OMQ458855 OWM458854:OWM458855 PGI458854:PGI458855 PQE458854:PQE458855 QAA458854:QAA458855 QJW458854:QJW458855 QTS458854:QTS458855 RDO458854:RDO458855 RNK458854:RNK458855 RXG458854:RXG458855 SHC458854:SHC458855 SQY458854:SQY458855 TAU458854:TAU458855 TKQ458854:TKQ458855 TUM458854:TUM458855 UEI458854:UEI458855 UOE458854:UOE458855 UYA458854:UYA458855 VHW458854:VHW458855 VRS458854:VRS458855 WBO458854:WBO458855 WLK458854:WLK458855 WVG458854:WVG458855 IU524390:IU524391 SQ524390:SQ524391 ACM524390:ACM524391 AMI524390:AMI524391 AWE524390:AWE524391 BGA524390:BGA524391 BPW524390:BPW524391 BZS524390:BZS524391 CJO524390:CJO524391 CTK524390:CTK524391 DDG524390:DDG524391 DNC524390:DNC524391 DWY524390:DWY524391 EGU524390:EGU524391 EQQ524390:EQQ524391 FAM524390:FAM524391 FKI524390:FKI524391 FUE524390:FUE524391 GEA524390:GEA524391 GNW524390:GNW524391 GXS524390:GXS524391 HHO524390:HHO524391 HRK524390:HRK524391 IBG524390:IBG524391 ILC524390:ILC524391 IUY524390:IUY524391 JEU524390:JEU524391 JOQ524390:JOQ524391 JYM524390:JYM524391 KII524390:KII524391 KSE524390:KSE524391 LCA524390:LCA524391 LLW524390:LLW524391 LVS524390:LVS524391 MFO524390:MFO524391 MPK524390:MPK524391 MZG524390:MZG524391 NJC524390:NJC524391 NSY524390:NSY524391 OCU524390:OCU524391 OMQ524390:OMQ524391 OWM524390:OWM524391 PGI524390:PGI524391 PQE524390:PQE524391 QAA524390:QAA524391 QJW524390:QJW524391 QTS524390:QTS524391 RDO524390:RDO524391 RNK524390:RNK524391 RXG524390:RXG524391 SHC524390:SHC524391 SQY524390:SQY524391 TAU524390:TAU524391 TKQ524390:TKQ524391 TUM524390:TUM524391 UEI524390:UEI524391 UOE524390:UOE524391 UYA524390:UYA524391 VHW524390:VHW524391 VRS524390:VRS524391 WBO524390:WBO524391 WLK524390:WLK524391 WVG524390:WVG524391 IU589926:IU589927 SQ589926:SQ589927 ACM589926:ACM589927 AMI589926:AMI589927 AWE589926:AWE589927 BGA589926:BGA589927 BPW589926:BPW589927 BZS589926:BZS589927 CJO589926:CJO589927 CTK589926:CTK589927 DDG589926:DDG589927 DNC589926:DNC589927 DWY589926:DWY589927 EGU589926:EGU589927 EQQ589926:EQQ589927 FAM589926:FAM589927 FKI589926:FKI589927 FUE589926:FUE589927 GEA589926:GEA589927 GNW589926:GNW589927 GXS589926:GXS589927 HHO589926:HHO589927 HRK589926:HRK589927 IBG589926:IBG589927 ILC589926:ILC589927 IUY589926:IUY589927 JEU589926:JEU589927 JOQ589926:JOQ589927 JYM589926:JYM589927 KII589926:KII589927 KSE589926:KSE589927 LCA589926:LCA589927 LLW589926:LLW589927 LVS589926:LVS589927 MFO589926:MFO589927 MPK589926:MPK589927 MZG589926:MZG589927 NJC589926:NJC589927 NSY589926:NSY589927 OCU589926:OCU589927 OMQ589926:OMQ589927 OWM589926:OWM589927 PGI589926:PGI589927 PQE589926:PQE589927 QAA589926:QAA589927 QJW589926:QJW589927 QTS589926:QTS589927 RDO589926:RDO589927 RNK589926:RNK589927 RXG589926:RXG589927 SHC589926:SHC589927 SQY589926:SQY589927 TAU589926:TAU589927 TKQ589926:TKQ589927 TUM589926:TUM589927 UEI589926:UEI589927 UOE589926:UOE589927 UYA589926:UYA589927 VHW589926:VHW589927 VRS589926:VRS589927 WBO589926:WBO589927 WLK589926:WLK589927 WVG589926:WVG589927 IU655462:IU655463 SQ655462:SQ655463 ACM655462:ACM655463 AMI655462:AMI655463 AWE655462:AWE655463 BGA655462:BGA655463 BPW655462:BPW655463 BZS655462:BZS655463 CJO655462:CJO655463 CTK655462:CTK655463 DDG655462:DDG655463 DNC655462:DNC655463 DWY655462:DWY655463 EGU655462:EGU655463 EQQ655462:EQQ655463 FAM655462:FAM655463 FKI655462:FKI655463 FUE655462:FUE655463 GEA655462:GEA655463 GNW655462:GNW655463 GXS655462:GXS655463 HHO655462:HHO655463 HRK655462:HRK655463 IBG655462:IBG655463 ILC655462:ILC655463 IUY655462:IUY655463 JEU655462:JEU655463 JOQ655462:JOQ655463 JYM655462:JYM655463 KII655462:KII655463 KSE655462:KSE655463 LCA655462:LCA655463 LLW655462:LLW655463 LVS655462:LVS655463 MFO655462:MFO655463 MPK655462:MPK655463 MZG655462:MZG655463 NJC655462:NJC655463 NSY655462:NSY655463 OCU655462:OCU655463 OMQ655462:OMQ655463 OWM655462:OWM655463 PGI655462:PGI655463 PQE655462:PQE655463 QAA655462:QAA655463 QJW655462:QJW655463 QTS655462:QTS655463 RDO655462:RDO655463 RNK655462:RNK655463 RXG655462:RXG655463 SHC655462:SHC655463 SQY655462:SQY655463 TAU655462:TAU655463 TKQ655462:TKQ655463 TUM655462:TUM655463 UEI655462:UEI655463 UOE655462:UOE655463 UYA655462:UYA655463 VHW655462:VHW655463 VRS655462:VRS655463 WBO655462:WBO655463 WLK655462:WLK655463 WVG655462:WVG655463 IU720998:IU720999 SQ720998:SQ720999 ACM720998:ACM720999 AMI720998:AMI720999 AWE720998:AWE720999 BGA720998:BGA720999 BPW720998:BPW720999 BZS720998:BZS720999 CJO720998:CJO720999 CTK720998:CTK720999 DDG720998:DDG720999 DNC720998:DNC720999 DWY720998:DWY720999 EGU720998:EGU720999 EQQ720998:EQQ720999 FAM720998:FAM720999 FKI720998:FKI720999 FUE720998:FUE720999 GEA720998:GEA720999 GNW720998:GNW720999 GXS720998:GXS720999 HHO720998:HHO720999 HRK720998:HRK720999 IBG720998:IBG720999 ILC720998:ILC720999 IUY720998:IUY720999 JEU720998:JEU720999 JOQ720998:JOQ720999 JYM720998:JYM720999 KII720998:KII720999 KSE720998:KSE720999 LCA720998:LCA720999 LLW720998:LLW720999 LVS720998:LVS720999 MFO720998:MFO720999 MPK720998:MPK720999 MZG720998:MZG720999 NJC720998:NJC720999 NSY720998:NSY720999 OCU720998:OCU720999 OMQ720998:OMQ720999 OWM720998:OWM720999 PGI720998:PGI720999 PQE720998:PQE720999 QAA720998:QAA720999 QJW720998:QJW720999 QTS720998:QTS720999 RDO720998:RDO720999 RNK720998:RNK720999 RXG720998:RXG720999 SHC720998:SHC720999 SQY720998:SQY720999 TAU720998:TAU720999 TKQ720998:TKQ720999 TUM720998:TUM720999 UEI720998:UEI720999 UOE720998:UOE720999 UYA720998:UYA720999 VHW720998:VHW720999 VRS720998:VRS720999 WBO720998:WBO720999 WLK720998:WLK720999 WVG720998:WVG720999 IU786534:IU786535 SQ786534:SQ786535 ACM786534:ACM786535 AMI786534:AMI786535 AWE786534:AWE786535 BGA786534:BGA786535 BPW786534:BPW786535 BZS786534:BZS786535 CJO786534:CJO786535 CTK786534:CTK786535 DDG786534:DDG786535 DNC786534:DNC786535 DWY786534:DWY786535 EGU786534:EGU786535 EQQ786534:EQQ786535 FAM786534:FAM786535 FKI786534:FKI786535 FUE786534:FUE786535 GEA786534:GEA786535 GNW786534:GNW786535 GXS786534:GXS786535 HHO786534:HHO786535 HRK786534:HRK786535 IBG786534:IBG786535 ILC786534:ILC786535 IUY786534:IUY786535 JEU786534:JEU786535 JOQ786534:JOQ786535 JYM786534:JYM786535 KII786534:KII786535 KSE786534:KSE786535 LCA786534:LCA786535 LLW786534:LLW786535 LVS786534:LVS786535 MFO786534:MFO786535 MPK786534:MPK786535 MZG786534:MZG786535 NJC786534:NJC786535 NSY786534:NSY786535 OCU786534:OCU786535 OMQ786534:OMQ786535 OWM786534:OWM786535 PGI786534:PGI786535 PQE786534:PQE786535 QAA786534:QAA786535 QJW786534:QJW786535 QTS786534:QTS786535 RDO786534:RDO786535 RNK786534:RNK786535 RXG786534:RXG786535 SHC786534:SHC786535 SQY786534:SQY786535 TAU786534:TAU786535 TKQ786534:TKQ786535 TUM786534:TUM786535 UEI786534:UEI786535 UOE786534:UOE786535 UYA786534:UYA786535 VHW786534:VHW786535 VRS786534:VRS786535 WBO786534:WBO786535 WLK786534:WLK786535 WVG786534:WVG786535 IU852070:IU852071 SQ852070:SQ852071 ACM852070:ACM852071 AMI852070:AMI852071 AWE852070:AWE852071 BGA852070:BGA852071 BPW852070:BPW852071 BZS852070:BZS852071 CJO852070:CJO852071 CTK852070:CTK852071 DDG852070:DDG852071 DNC852070:DNC852071 DWY852070:DWY852071 EGU852070:EGU852071 EQQ852070:EQQ852071 FAM852070:FAM852071 FKI852070:FKI852071 FUE852070:FUE852071 GEA852070:GEA852071 GNW852070:GNW852071 GXS852070:GXS852071 HHO852070:HHO852071 HRK852070:HRK852071 IBG852070:IBG852071 ILC852070:ILC852071 IUY852070:IUY852071 JEU852070:JEU852071 JOQ852070:JOQ852071 JYM852070:JYM852071 KII852070:KII852071 KSE852070:KSE852071 LCA852070:LCA852071 LLW852070:LLW852071 LVS852070:LVS852071 MFO852070:MFO852071 MPK852070:MPK852071 MZG852070:MZG852071 NJC852070:NJC852071 NSY852070:NSY852071 OCU852070:OCU852071 OMQ852070:OMQ852071 OWM852070:OWM852071 PGI852070:PGI852071 PQE852070:PQE852071 QAA852070:QAA852071 QJW852070:QJW852071 QTS852070:QTS852071 RDO852070:RDO852071 RNK852070:RNK852071 RXG852070:RXG852071 SHC852070:SHC852071 SQY852070:SQY852071 TAU852070:TAU852071 TKQ852070:TKQ852071 TUM852070:TUM852071 UEI852070:UEI852071 UOE852070:UOE852071 UYA852070:UYA852071 VHW852070:VHW852071 VRS852070:VRS852071 WBO852070:WBO852071 WLK852070:WLK852071 WVG852070:WVG852071 IU917606:IU917607 SQ917606:SQ917607 ACM917606:ACM917607 AMI917606:AMI917607 AWE917606:AWE917607 BGA917606:BGA917607 BPW917606:BPW917607 BZS917606:BZS917607 CJO917606:CJO917607 CTK917606:CTK917607 DDG917606:DDG917607 DNC917606:DNC917607 DWY917606:DWY917607 EGU917606:EGU917607 EQQ917606:EQQ917607 FAM917606:FAM917607 FKI917606:FKI917607 FUE917606:FUE917607 GEA917606:GEA917607 GNW917606:GNW917607 GXS917606:GXS917607 HHO917606:HHO917607 HRK917606:HRK917607 IBG917606:IBG917607 ILC917606:ILC917607 IUY917606:IUY917607 JEU917606:JEU917607 JOQ917606:JOQ917607 JYM917606:JYM917607 KII917606:KII917607 KSE917606:KSE917607 LCA917606:LCA917607 LLW917606:LLW917607 LVS917606:LVS917607 MFO917606:MFO917607 MPK917606:MPK917607 MZG917606:MZG917607 NJC917606:NJC917607 NSY917606:NSY917607 OCU917606:OCU917607 OMQ917606:OMQ917607 OWM917606:OWM917607 PGI917606:PGI917607 PQE917606:PQE917607 QAA917606:QAA917607 QJW917606:QJW917607 QTS917606:QTS917607 RDO917606:RDO917607 RNK917606:RNK917607 RXG917606:RXG917607 SHC917606:SHC917607 SQY917606:SQY917607 TAU917606:TAU917607 TKQ917606:TKQ917607 TUM917606:TUM917607 UEI917606:UEI917607 UOE917606:UOE917607 UYA917606:UYA917607 VHW917606:VHW917607 VRS917606:VRS917607 WBO917606:WBO917607 WLK917606:WLK917607 WVG917606:WVG917607 IU983142:IU983143 SQ983142:SQ983143 ACM983142:ACM983143 AMI983142:AMI983143 AWE983142:AWE983143 BGA983142:BGA983143 BPW983142:BPW983143 BZS983142:BZS983143 CJO983142:CJO983143 CTK983142:CTK983143 DDG983142:DDG983143 DNC983142:DNC983143 DWY983142:DWY983143 EGU983142:EGU983143 EQQ983142:EQQ983143 FAM983142:FAM983143 FKI983142:FKI983143 FUE983142:FUE983143 GEA983142:GEA983143 GNW983142:GNW983143 GXS983142:GXS983143 HHO983142:HHO983143 HRK983142:HRK983143 IBG983142:IBG983143 ILC983142:ILC983143 IUY983142:IUY983143 JEU983142:JEU983143 JOQ983142:JOQ983143 JYM983142:JYM983143 KII983142:KII983143 KSE983142:KSE983143 LCA983142:LCA983143 LLW983142:LLW983143 LVS983142:LVS983143 MFO983142:MFO983143 MPK983142:MPK983143 MZG983142:MZG983143 NJC983142:NJC983143 NSY983142:NSY983143 OCU983142:OCU983143 OMQ983142:OMQ983143 OWM983142:OWM983143 PGI983142:PGI983143 PQE983142:PQE983143 QAA983142:QAA983143 QJW983142:QJW983143 QTS983142:QTS983143 RDO983142:RDO983143 RNK983142:RNK983143 RXG983142:RXG983143 SHC983142:SHC983143 SQY983142:SQY983143 TAU983142:TAU983143 TKQ983142:TKQ983143 TUM983142:TUM983143 UEI983142:UEI983143 UOE983142:UOE983143 UYA983142:UYA983143 VHW983142:VHW983143 VRS983142:VRS983143 WBO983142:WBO983143 WLK983142:WLK983143 WVG983142:WVG983143 IU70 SQ70 ACM70 AMI70 AWE70 BGA70 BPW70 BZS70 CJO70 CTK70 DDG70 DNC70 DWY70 EGU70 EQQ70 FAM70 FKI70 FUE70 GEA70 GNW70 GXS70 HHO70 HRK70 IBG70 ILC70 IUY70 JEU70 JOQ70 JYM70 KII70 KSE70 LCA70 LLW70 LVS70 MFO70 MPK70 MZG70 NJC70 NSY70 OCU70 OMQ70 OWM70 PGI70 PQE70 QAA70 QJW70 QTS70 RDO70 RNK70 RXG70 SHC70 SQY70 TAU70 TKQ70 TUM70 UEI70 UOE70 UYA70 VHW70 VRS70 WBO70 WLK70 WVG70 IU65469 SQ65469 ACM65469 AMI65469 AWE65469 BGA65469 BPW65469 BZS65469 CJO65469 CTK65469 DDG65469 DNC65469 DWY65469 EGU65469 EQQ65469 FAM65469 FKI65469 FUE65469 GEA65469 GNW65469 GXS65469 HHO65469 HRK65469 IBG65469 ILC65469 IUY65469 JEU65469 JOQ65469 JYM65469 KII65469 KSE65469 LCA65469 LLW65469 LVS65469 MFO65469 MPK65469 MZG65469 NJC65469 NSY65469 OCU65469 OMQ65469 OWM65469 PGI65469 PQE65469 QAA65469 QJW65469 QTS65469 RDO65469 RNK65469 RXG65469 SHC65469 SQY65469 TAU65469 TKQ65469 TUM65469 UEI65469 UOE65469 UYA65469 VHW65469 VRS65469 WBO65469 WLK65469 WVG65469 IU131005 SQ131005 ACM131005 AMI131005 AWE131005 BGA131005 BPW131005 BZS131005 CJO131005 CTK131005 DDG131005 DNC131005 DWY131005 EGU131005 EQQ131005 FAM131005 FKI131005 FUE131005 GEA131005 GNW131005 GXS131005 HHO131005 HRK131005 IBG131005 ILC131005 IUY131005 JEU131005 JOQ131005 JYM131005 KII131005 KSE131005 LCA131005 LLW131005 LVS131005 MFO131005 MPK131005 MZG131005 NJC131005 NSY131005 OCU131005 OMQ131005 OWM131005 PGI131005 PQE131005 QAA131005 QJW131005 QTS131005 RDO131005 RNK131005 RXG131005 SHC131005 SQY131005 TAU131005 TKQ131005 TUM131005 UEI131005 UOE131005 UYA131005 VHW131005 VRS131005 WBO131005 WLK131005 WVG131005 IU196541 SQ196541 ACM196541 AMI196541 AWE196541 BGA196541 BPW196541 BZS196541 CJO196541 CTK196541 DDG196541 DNC196541 DWY196541 EGU196541 EQQ196541 FAM196541 FKI196541 FUE196541 GEA196541 GNW196541 GXS196541 HHO196541 HRK196541 IBG196541 ILC196541 IUY196541 JEU196541 JOQ196541 JYM196541 KII196541 KSE196541 LCA196541 LLW196541 LVS196541 MFO196541 MPK196541 MZG196541 NJC196541 NSY196541 OCU196541 OMQ196541 OWM196541 PGI196541 PQE196541 QAA196541 QJW196541 QTS196541 RDO196541 RNK196541 RXG196541 SHC196541 SQY196541 TAU196541 TKQ196541 TUM196541 UEI196541 UOE196541 UYA196541 VHW196541 VRS196541 WBO196541 WLK196541 WVG196541 IU262077 SQ262077 ACM262077 AMI262077 AWE262077 BGA262077 BPW262077 BZS262077 CJO262077 CTK262077 DDG262077 DNC262077 DWY262077 EGU262077 EQQ262077 FAM262077 FKI262077 FUE262077 GEA262077 GNW262077 GXS262077 HHO262077 HRK262077 IBG262077 ILC262077 IUY262077 JEU262077 JOQ262077 JYM262077 KII262077 KSE262077 LCA262077 LLW262077 LVS262077 MFO262077 MPK262077 MZG262077 NJC262077 NSY262077 OCU262077 OMQ262077 OWM262077 PGI262077 PQE262077 QAA262077 QJW262077 QTS262077 RDO262077 RNK262077 RXG262077 SHC262077 SQY262077 TAU262077 TKQ262077 TUM262077 UEI262077 UOE262077 UYA262077 VHW262077 VRS262077 WBO262077 WLK262077 WVG262077 IU327613 SQ327613 ACM327613 AMI327613 AWE327613 BGA327613 BPW327613 BZS327613 CJO327613 CTK327613 DDG327613 DNC327613 DWY327613 EGU327613 EQQ327613 FAM327613 FKI327613 FUE327613 GEA327613 GNW327613 GXS327613 HHO327613 HRK327613 IBG327613 ILC327613 IUY327613 JEU327613 JOQ327613 JYM327613 KII327613 KSE327613 LCA327613 LLW327613 LVS327613 MFO327613 MPK327613 MZG327613 NJC327613 NSY327613 OCU327613 OMQ327613 OWM327613 PGI327613 PQE327613 QAA327613 QJW327613 QTS327613 RDO327613 RNK327613 RXG327613 SHC327613 SQY327613 TAU327613 TKQ327613 TUM327613 UEI327613 UOE327613 UYA327613 VHW327613 VRS327613 WBO327613 WLK327613 WVG327613 IU393149 SQ393149 ACM393149 AMI393149 AWE393149 BGA393149 BPW393149 BZS393149 CJO393149 CTK393149 DDG393149 DNC393149 DWY393149 EGU393149 EQQ393149 FAM393149 FKI393149 FUE393149 GEA393149 GNW393149 GXS393149 HHO393149 HRK393149 IBG393149 ILC393149 IUY393149 JEU393149 JOQ393149 JYM393149 KII393149 KSE393149 LCA393149 LLW393149 LVS393149 MFO393149 MPK393149 MZG393149 NJC393149 NSY393149 OCU393149 OMQ393149 OWM393149 PGI393149 PQE393149 QAA393149 QJW393149 QTS393149 RDO393149 RNK393149 RXG393149 SHC393149 SQY393149 TAU393149 TKQ393149 TUM393149 UEI393149 UOE393149 UYA393149 VHW393149 VRS393149 WBO393149 WLK393149 WVG393149 IU458685 SQ458685 ACM458685 AMI458685 AWE458685 BGA458685 BPW458685 BZS458685 CJO458685 CTK458685 DDG458685 DNC458685 DWY458685 EGU458685 EQQ458685 FAM458685 FKI458685 FUE458685 GEA458685 GNW458685 GXS458685 HHO458685 HRK458685 IBG458685 ILC458685 IUY458685 JEU458685 JOQ458685 JYM458685 KII458685 KSE458685 LCA458685 LLW458685 LVS458685 MFO458685 MPK458685 MZG458685 NJC458685 NSY458685 OCU458685 OMQ458685 OWM458685 PGI458685 PQE458685 QAA458685 QJW458685 QTS458685 RDO458685 RNK458685 RXG458685 SHC458685 SQY458685 TAU458685 TKQ458685 TUM458685 UEI458685 UOE458685 UYA458685 VHW458685 VRS458685 WBO458685 WLK458685 WVG458685 IU524221 SQ524221 ACM524221 AMI524221 AWE524221 BGA524221 BPW524221 BZS524221 CJO524221 CTK524221 DDG524221 DNC524221 DWY524221 EGU524221 EQQ524221 FAM524221 FKI524221 FUE524221 GEA524221 GNW524221 GXS524221 HHO524221 HRK524221 IBG524221 ILC524221 IUY524221 JEU524221 JOQ524221 JYM524221 KII524221 KSE524221 LCA524221 LLW524221 LVS524221 MFO524221 MPK524221 MZG524221 NJC524221 NSY524221 OCU524221 OMQ524221 OWM524221 PGI524221 PQE524221 QAA524221 QJW524221 QTS524221 RDO524221 RNK524221 RXG524221 SHC524221 SQY524221 TAU524221 TKQ524221 TUM524221 UEI524221 UOE524221 UYA524221 VHW524221 VRS524221 WBO524221 WLK524221 WVG524221 IU589757 SQ589757 ACM589757 AMI589757 AWE589757 BGA589757 BPW589757 BZS589757 CJO589757 CTK589757 DDG589757 DNC589757 DWY589757 EGU589757 EQQ589757 FAM589757 FKI589757 FUE589757 GEA589757 GNW589757 GXS589757 HHO589757 HRK589757 IBG589757 ILC589757 IUY589757 JEU589757 JOQ589757 JYM589757 KII589757 KSE589757 LCA589757 LLW589757 LVS589757 MFO589757 MPK589757 MZG589757 NJC589757 NSY589757 OCU589757 OMQ589757 OWM589757 PGI589757 PQE589757 QAA589757 QJW589757 QTS589757 RDO589757 RNK589757 RXG589757 SHC589757 SQY589757 TAU589757 TKQ589757 TUM589757 UEI589757 UOE589757 UYA589757 VHW589757 VRS589757 WBO589757 WLK589757 WVG589757 IU655293 SQ655293 ACM655293 AMI655293 AWE655293 BGA655293 BPW655293 BZS655293 CJO655293 CTK655293 DDG655293 DNC655293 DWY655293 EGU655293 EQQ655293 FAM655293 FKI655293 FUE655293 GEA655293 GNW655293 GXS655293 HHO655293 HRK655293 IBG655293 ILC655293 IUY655293 JEU655293 JOQ655293 JYM655293 KII655293 KSE655293 LCA655293 LLW655293 LVS655293 MFO655293 MPK655293 MZG655293 NJC655293 NSY655293 OCU655293 OMQ655293 OWM655293 PGI655293 PQE655293 QAA655293 QJW655293 QTS655293 RDO655293 RNK655293 RXG655293 SHC655293 SQY655293 TAU655293 TKQ655293 TUM655293 UEI655293 UOE655293 UYA655293 VHW655293 VRS655293 WBO655293 WLK655293 WVG655293 IU720829 SQ720829 ACM720829 AMI720829 AWE720829 BGA720829 BPW720829 BZS720829 CJO720829 CTK720829 DDG720829 DNC720829 DWY720829 EGU720829 EQQ720829 FAM720829 FKI720829 FUE720829 GEA720829 GNW720829 GXS720829 HHO720829 HRK720829 IBG720829 ILC720829 IUY720829 JEU720829 JOQ720829 JYM720829 KII720829 KSE720829 LCA720829 LLW720829 LVS720829 MFO720829 MPK720829 MZG720829 NJC720829 NSY720829 OCU720829 OMQ720829 OWM720829 PGI720829 PQE720829 QAA720829 QJW720829 QTS720829 RDO720829 RNK720829 RXG720829 SHC720829 SQY720829 TAU720829 TKQ720829 TUM720829 UEI720829 UOE720829 UYA720829 VHW720829 VRS720829 WBO720829 WLK720829 WVG720829 IU786365 SQ786365 ACM786365 AMI786365 AWE786365 BGA786365 BPW786365 BZS786365 CJO786365 CTK786365 DDG786365 DNC786365 DWY786365 EGU786365 EQQ786365 FAM786365 FKI786365 FUE786365 GEA786365 GNW786365 GXS786365 HHO786365 HRK786365 IBG786365 ILC786365 IUY786365 JEU786365 JOQ786365 JYM786365 KII786365 KSE786365 LCA786365 LLW786365 LVS786365 MFO786365 MPK786365 MZG786365 NJC786365 NSY786365 OCU786365 OMQ786365 OWM786365 PGI786365 PQE786365 QAA786365 QJW786365 QTS786365 RDO786365 RNK786365 RXG786365 SHC786365 SQY786365 TAU786365 TKQ786365 TUM786365 UEI786365 UOE786365 UYA786365 VHW786365 VRS786365 WBO786365 WLK786365 WVG786365 IU851901 SQ851901 ACM851901 AMI851901 AWE851901 BGA851901 BPW851901 BZS851901 CJO851901 CTK851901 DDG851901 DNC851901 DWY851901 EGU851901 EQQ851901 FAM851901 FKI851901 FUE851901 GEA851901 GNW851901 GXS851901 HHO851901 HRK851901 IBG851901 ILC851901 IUY851901 JEU851901 JOQ851901 JYM851901 KII851901 KSE851901 LCA851901 LLW851901 LVS851901 MFO851901 MPK851901 MZG851901 NJC851901 NSY851901 OCU851901 OMQ851901 OWM851901 PGI851901 PQE851901 QAA851901 QJW851901 QTS851901 RDO851901 RNK851901 RXG851901 SHC851901 SQY851901 TAU851901 TKQ851901 TUM851901 UEI851901 UOE851901 UYA851901 VHW851901 VRS851901 WBO851901 WLK851901 WVG851901 IU917437 SQ917437 ACM917437 AMI917437 AWE917437 BGA917437 BPW917437 BZS917437 CJO917437 CTK917437 DDG917437 DNC917437 DWY917437 EGU917437 EQQ917437 FAM917437 FKI917437 FUE917437 GEA917437 GNW917437 GXS917437 HHO917437 HRK917437 IBG917437 ILC917437 IUY917437 JEU917437 JOQ917437 JYM917437 KII917437 KSE917437 LCA917437 LLW917437 LVS917437 MFO917437 MPK917437 MZG917437 NJC917437 NSY917437 OCU917437 OMQ917437 OWM917437 PGI917437 PQE917437 QAA917437 QJW917437 QTS917437 RDO917437 RNK917437 RXG917437 SHC917437 SQY917437 TAU917437 TKQ917437 TUM917437 UEI917437 UOE917437 UYA917437 VHW917437 VRS917437 WBO917437 WLK917437 WVG917437 IU982973 SQ982973 ACM982973 AMI982973 AWE982973 BGA982973 BPW982973 BZS982973 CJO982973 CTK982973 DDG982973 DNC982973 DWY982973 EGU982973 EQQ982973 FAM982973 FKI982973 FUE982973 GEA982973 GNW982973 GXS982973 HHO982973 HRK982973 IBG982973 ILC982973 IUY982973 JEU982973 JOQ982973 JYM982973 KII982973 KSE982973 LCA982973 LLW982973 LVS982973 MFO982973 MPK982973 MZG982973 NJC982973 NSY982973 OCU982973 OMQ982973 OWM982973 PGI982973 PQE982973 QAA982973 QJW982973 QTS982973 RDO982973 RNK982973 RXG982973 SHC982973 SQY982973 TAU982973 TKQ982973 TUM982973 UEI982973 UOE982973 UYA982973 VHW982973 VRS982973 WBO982973 WLK982973 WVG982973 IW65638:IW65639 SS65638:SS65639 ACO65638:ACO65639 AMK65638:AMK65639 AWG65638:AWG65639 BGC65638:BGC65639 BPY65638:BPY65639 BZU65638:BZU65639 CJQ65638:CJQ65639 CTM65638:CTM65639 DDI65638:DDI65639 DNE65638:DNE65639 DXA65638:DXA65639 EGW65638:EGW65639 EQS65638:EQS65639 FAO65638:FAO65639 FKK65638:FKK65639 FUG65638:FUG65639 GEC65638:GEC65639 GNY65638:GNY65639 GXU65638:GXU65639 HHQ65638:HHQ65639 HRM65638:HRM65639 IBI65638:IBI65639 ILE65638:ILE65639 IVA65638:IVA65639 JEW65638:JEW65639 JOS65638:JOS65639 JYO65638:JYO65639 KIK65638:KIK65639 KSG65638:KSG65639 LCC65638:LCC65639 LLY65638:LLY65639 LVU65638:LVU65639 MFQ65638:MFQ65639 MPM65638:MPM65639 MZI65638:MZI65639 NJE65638:NJE65639 NTA65638:NTA65639 OCW65638:OCW65639 OMS65638:OMS65639 OWO65638:OWO65639 PGK65638:PGK65639 PQG65638:PQG65639 QAC65638:QAC65639 QJY65638:QJY65639 QTU65638:QTU65639 RDQ65638:RDQ65639 RNM65638:RNM65639 RXI65638:RXI65639 SHE65638:SHE65639 SRA65638:SRA65639 TAW65638:TAW65639 TKS65638:TKS65639 TUO65638:TUO65639 UEK65638:UEK65639 UOG65638:UOG65639 UYC65638:UYC65639 VHY65638:VHY65639 VRU65638:VRU65639 WBQ65638:WBQ65639 WLM65638:WLM65639 WVI65638:WVI65639 IW131174:IW131175 SS131174:SS131175 ACO131174:ACO131175 AMK131174:AMK131175 AWG131174:AWG131175 BGC131174:BGC131175 BPY131174:BPY131175 BZU131174:BZU131175 CJQ131174:CJQ131175 CTM131174:CTM131175 DDI131174:DDI131175 DNE131174:DNE131175 DXA131174:DXA131175 EGW131174:EGW131175 EQS131174:EQS131175 FAO131174:FAO131175 FKK131174:FKK131175 FUG131174:FUG131175 GEC131174:GEC131175 GNY131174:GNY131175 GXU131174:GXU131175 HHQ131174:HHQ131175 HRM131174:HRM131175 IBI131174:IBI131175 ILE131174:ILE131175 IVA131174:IVA131175 JEW131174:JEW131175 JOS131174:JOS131175 JYO131174:JYO131175 KIK131174:KIK131175 KSG131174:KSG131175 LCC131174:LCC131175 LLY131174:LLY131175 LVU131174:LVU131175 MFQ131174:MFQ131175 MPM131174:MPM131175 MZI131174:MZI131175 NJE131174:NJE131175 NTA131174:NTA131175 OCW131174:OCW131175 OMS131174:OMS131175 OWO131174:OWO131175 PGK131174:PGK131175 PQG131174:PQG131175 QAC131174:QAC131175 QJY131174:QJY131175 QTU131174:QTU131175 RDQ131174:RDQ131175 RNM131174:RNM131175 RXI131174:RXI131175 SHE131174:SHE131175 SRA131174:SRA131175 TAW131174:TAW131175 TKS131174:TKS131175 TUO131174:TUO131175 UEK131174:UEK131175 UOG131174:UOG131175 UYC131174:UYC131175 VHY131174:VHY131175 VRU131174:VRU131175 WBQ131174:WBQ131175 WLM131174:WLM131175 WVI131174:WVI131175 IW196710:IW196711 SS196710:SS196711 ACO196710:ACO196711 AMK196710:AMK196711 AWG196710:AWG196711 BGC196710:BGC196711 BPY196710:BPY196711 BZU196710:BZU196711 CJQ196710:CJQ196711 CTM196710:CTM196711 DDI196710:DDI196711 DNE196710:DNE196711 DXA196710:DXA196711 EGW196710:EGW196711 EQS196710:EQS196711 FAO196710:FAO196711 FKK196710:FKK196711 FUG196710:FUG196711 GEC196710:GEC196711 GNY196710:GNY196711 GXU196710:GXU196711 HHQ196710:HHQ196711 HRM196710:HRM196711 IBI196710:IBI196711 ILE196710:ILE196711 IVA196710:IVA196711 JEW196710:JEW196711 JOS196710:JOS196711 JYO196710:JYO196711 KIK196710:KIK196711 KSG196710:KSG196711 LCC196710:LCC196711 LLY196710:LLY196711 LVU196710:LVU196711 MFQ196710:MFQ196711 MPM196710:MPM196711 MZI196710:MZI196711 NJE196710:NJE196711 NTA196710:NTA196711 OCW196710:OCW196711 OMS196710:OMS196711 OWO196710:OWO196711 PGK196710:PGK196711 PQG196710:PQG196711 QAC196710:QAC196711 QJY196710:QJY196711 QTU196710:QTU196711 RDQ196710:RDQ196711 RNM196710:RNM196711 RXI196710:RXI196711 SHE196710:SHE196711 SRA196710:SRA196711 TAW196710:TAW196711 TKS196710:TKS196711 TUO196710:TUO196711 UEK196710:UEK196711 UOG196710:UOG196711 UYC196710:UYC196711 VHY196710:VHY196711 VRU196710:VRU196711 WBQ196710:WBQ196711 WLM196710:WLM196711 WVI196710:WVI196711 IW262246:IW262247 SS262246:SS262247 ACO262246:ACO262247 AMK262246:AMK262247 AWG262246:AWG262247 BGC262246:BGC262247 BPY262246:BPY262247 BZU262246:BZU262247 CJQ262246:CJQ262247 CTM262246:CTM262247 DDI262246:DDI262247 DNE262246:DNE262247 DXA262246:DXA262247 EGW262246:EGW262247 EQS262246:EQS262247 FAO262246:FAO262247 FKK262246:FKK262247 FUG262246:FUG262247 GEC262246:GEC262247 GNY262246:GNY262247 GXU262246:GXU262247 HHQ262246:HHQ262247 HRM262246:HRM262247 IBI262246:IBI262247 ILE262246:ILE262247 IVA262246:IVA262247 JEW262246:JEW262247 JOS262246:JOS262247 JYO262246:JYO262247 KIK262246:KIK262247 KSG262246:KSG262247 LCC262246:LCC262247 LLY262246:LLY262247 LVU262246:LVU262247 MFQ262246:MFQ262247 MPM262246:MPM262247 MZI262246:MZI262247 NJE262246:NJE262247 NTA262246:NTA262247 OCW262246:OCW262247 OMS262246:OMS262247 OWO262246:OWO262247 PGK262246:PGK262247 PQG262246:PQG262247 QAC262246:QAC262247 QJY262246:QJY262247 QTU262246:QTU262247 RDQ262246:RDQ262247 RNM262246:RNM262247 RXI262246:RXI262247 SHE262246:SHE262247 SRA262246:SRA262247 TAW262246:TAW262247 TKS262246:TKS262247 TUO262246:TUO262247 UEK262246:UEK262247 UOG262246:UOG262247 UYC262246:UYC262247 VHY262246:VHY262247 VRU262246:VRU262247 WBQ262246:WBQ262247 WLM262246:WLM262247 WVI262246:WVI262247 IW327782:IW327783 SS327782:SS327783 ACO327782:ACO327783 AMK327782:AMK327783 AWG327782:AWG327783 BGC327782:BGC327783 BPY327782:BPY327783 BZU327782:BZU327783 CJQ327782:CJQ327783 CTM327782:CTM327783 DDI327782:DDI327783 DNE327782:DNE327783 DXA327782:DXA327783 EGW327782:EGW327783 EQS327782:EQS327783 FAO327782:FAO327783 FKK327782:FKK327783 FUG327782:FUG327783 GEC327782:GEC327783 GNY327782:GNY327783 GXU327782:GXU327783 HHQ327782:HHQ327783 HRM327782:HRM327783 IBI327782:IBI327783 ILE327782:ILE327783 IVA327782:IVA327783 JEW327782:JEW327783 JOS327782:JOS327783 JYO327782:JYO327783 KIK327782:KIK327783 KSG327782:KSG327783 LCC327782:LCC327783 LLY327782:LLY327783 LVU327782:LVU327783 MFQ327782:MFQ327783 MPM327782:MPM327783 MZI327782:MZI327783 NJE327782:NJE327783 NTA327782:NTA327783 OCW327782:OCW327783 OMS327782:OMS327783 OWO327782:OWO327783 PGK327782:PGK327783 PQG327782:PQG327783 QAC327782:QAC327783 QJY327782:QJY327783 QTU327782:QTU327783 RDQ327782:RDQ327783 RNM327782:RNM327783 RXI327782:RXI327783 SHE327782:SHE327783 SRA327782:SRA327783 TAW327782:TAW327783 TKS327782:TKS327783 TUO327782:TUO327783 UEK327782:UEK327783 UOG327782:UOG327783 UYC327782:UYC327783 VHY327782:VHY327783 VRU327782:VRU327783 WBQ327782:WBQ327783 WLM327782:WLM327783 WVI327782:WVI327783 IW393318:IW393319 SS393318:SS393319 ACO393318:ACO393319 AMK393318:AMK393319 AWG393318:AWG393319 BGC393318:BGC393319 BPY393318:BPY393319 BZU393318:BZU393319 CJQ393318:CJQ393319 CTM393318:CTM393319 DDI393318:DDI393319 DNE393318:DNE393319 DXA393318:DXA393319 EGW393318:EGW393319 EQS393318:EQS393319 FAO393318:FAO393319 FKK393318:FKK393319 FUG393318:FUG393319 GEC393318:GEC393319 GNY393318:GNY393319 GXU393318:GXU393319 HHQ393318:HHQ393319 HRM393318:HRM393319 IBI393318:IBI393319 ILE393318:ILE393319 IVA393318:IVA393319 JEW393318:JEW393319 JOS393318:JOS393319 JYO393318:JYO393319 KIK393318:KIK393319 KSG393318:KSG393319 LCC393318:LCC393319 LLY393318:LLY393319 LVU393318:LVU393319 MFQ393318:MFQ393319 MPM393318:MPM393319 MZI393318:MZI393319 NJE393318:NJE393319 NTA393318:NTA393319 OCW393318:OCW393319 OMS393318:OMS393319 OWO393318:OWO393319 PGK393318:PGK393319 PQG393318:PQG393319 QAC393318:QAC393319 QJY393318:QJY393319 QTU393318:QTU393319 RDQ393318:RDQ393319 RNM393318:RNM393319 RXI393318:RXI393319 SHE393318:SHE393319 SRA393318:SRA393319 TAW393318:TAW393319 TKS393318:TKS393319 TUO393318:TUO393319 UEK393318:UEK393319 UOG393318:UOG393319 UYC393318:UYC393319 VHY393318:VHY393319 VRU393318:VRU393319 WBQ393318:WBQ393319 WLM393318:WLM393319 WVI393318:WVI393319 IW458854:IW458855 SS458854:SS458855 ACO458854:ACO458855 AMK458854:AMK458855 AWG458854:AWG458855 BGC458854:BGC458855 BPY458854:BPY458855 BZU458854:BZU458855 CJQ458854:CJQ458855 CTM458854:CTM458855 DDI458854:DDI458855 DNE458854:DNE458855 DXA458854:DXA458855 EGW458854:EGW458855 EQS458854:EQS458855 FAO458854:FAO458855 FKK458854:FKK458855 FUG458854:FUG458855 GEC458854:GEC458855 GNY458854:GNY458855 GXU458854:GXU458855 HHQ458854:HHQ458855 HRM458854:HRM458855 IBI458854:IBI458855 ILE458854:ILE458855 IVA458854:IVA458855 JEW458854:JEW458855 JOS458854:JOS458855 JYO458854:JYO458855 KIK458854:KIK458855 KSG458854:KSG458855 LCC458854:LCC458855 LLY458854:LLY458855 LVU458854:LVU458855 MFQ458854:MFQ458855 MPM458854:MPM458855 MZI458854:MZI458855 NJE458854:NJE458855 NTA458854:NTA458855 OCW458854:OCW458855 OMS458854:OMS458855 OWO458854:OWO458855 PGK458854:PGK458855 PQG458854:PQG458855 QAC458854:QAC458855 QJY458854:QJY458855 QTU458854:QTU458855 RDQ458854:RDQ458855 RNM458854:RNM458855 RXI458854:RXI458855 SHE458854:SHE458855 SRA458854:SRA458855 TAW458854:TAW458855 TKS458854:TKS458855 TUO458854:TUO458855 UEK458854:UEK458855 UOG458854:UOG458855 UYC458854:UYC458855 VHY458854:VHY458855 VRU458854:VRU458855 WBQ458854:WBQ458855 WLM458854:WLM458855 WVI458854:WVI458855 IW524390:IW524391 SS524390:SS524391 ACO524390:ACO524391 AMK524390:AMK524391 AWG524390:AWG524391 BGC524390:BGC524391 BPY524390:BPY524391 BZU524390:BZU524391 CJQ524390:CJQ524391 CTM524390:CTM524391 DDI524390:DDI524391 DNE524390:DNE524391 DXA524390:DXA524391 EGW524390:EGW524391 EQS524390:EQS524391 FAO524390:FAO524391 FKK524390:FKK524391 FUG524390:FUG524391 GEC524390:GEC524391 GNY524390:GNY524391 GXU524390:GXU524391 HHQ524390:HHQ524391 HRM524390:HRM524391 IBI524390:IBI524391 ILE524390:ILE524391 IVA524390:IVA524391 JEW524390:JEW524391 JOS524390:JOS524391 JYO524390:JYO524391 KIK524390:KIK524391 KSG524390:KSG524391 LCC524390:LCC524391 LLY524390:LLY524391 LVU524390:LVU524391 MFQ524390:MFQ524391 MPM524390:MPM524391 MZI524390:MZI524391 NJE524390:NJE524391 NTA524390:NTA524391 OCW524390:OCW524391 OMS524390:OMS524391 OWO524390:OWO524391 PGK524390:PGK524391 PQG524390:PQG524391 QAC524390:QAC524391 QJY524390:QJY524391 QTU524390:QTU524391 RDQ524390:RDQ524391 RNM524390:RNM524391 RXI524390:RXI524391 SHE524390:SHE524391 SRA524390:SRA524391 TAW524390:TAW524391 TKS524390:TKS524391 TUO524390:TUO524391 UEK524390:UEK524391 UOG524390:UOG524391 UYC524390:UYC524391 VHY524390:VHY524391 VRU524390:VRU524391 WBQ524390:WBQ524391 WLM524390:WLM524391 WVI524390:WVI524391 IW589926:IW589927 SS589926:SS589927 ACO589926:ACO589927 AMK589926:AMK589927 AWG589926:AWG589927 BGC589926:BGC589927 BPY589926:BPY589927 BZU589926:BZU589927 CJQ589926:CJQ589927 CTM589926:CTM589927 DDI589926:DDI589927 DNE589926:DNE589927 DXA589926:DXA589927 EGW589926:EGW589927 EQS589926:EQS589927 FAO589926:FAO589927 FKK589926:FKK589927 FUG589926:FUG589927 GEC589926:GEC589927 GNY589926:GNY589927 GXU589926:GXU589927 HHQ589926:HHQ589927 HRM589926:HRM589927 IBI589926:IBI589927 ILE589926:ILE589927 IVA589926:IVA589927 JEW589926:JEW589927 JOS589926:JOS589927 JYO589926:JYO589927 KIK589926:KIK589927 KSG589926:KSG589927 LCC589926:LCC589927 LLY589926:LLY589927 LVU589926:LVU589927 MFQ589926:MFQ589927 MPM589926:MPM589927 MZI589926:MZI589927 NJE589926:NJE589927 NTA589926:NTA589927 OCW589926:OCW589927 OMS589926:OMS589927 OWO589926:OWO589927 PGK589926:PGK589927 PQG589926:PQG589927 QAC589926:QAC589927 QJY589926:QJY589927 QTU589926:QTU589927 RDQ589926:RDQ589927 RNM589926:RNM589927 RXI589926:RXI589927 SHE589926:SHE589927 SRA589926:SRA589927 TAW589926:TAW589927 TKS589926:TKS589927 TUO589926:TUO589927 UEK589926:UEK589927 UOG589926:UOG589927 UYC589926:UYC589927 VHY589926:VHY589927 VRU589926:VRU589927 WBQ589926:WBQ589927 WLM589926:WLM589927 WVI589926:WVI589927 IW655462:IW655463 SS655462:SS655463 ACO655462:ACO655463 AMK655462:AMK655463 AWG655462:AWG655463 BGC655462:BGC655463 BPY655462:BPY655463 BZU655462:BZU655463 CJQ655462:CJQ655463 CTM655462:CTM655463 DDI655462:DDI655463 DNE655462:DNE655463 DXA655462:DXA655463 EGW655462:EGW655463 EQS655462:EQS655463 FAO655462:FAO655463 FKK655462:FKK655463 FUG655462:FUG655463 GEC655462:GEC655463 GNY655462:GNY655463 GXU655462:GXU655463 HHQ655462:HHQ655463 HRM655462:HRM655463 IBI655462:IBI655463 ILE655462:ILE655463 IVA655462:IVA655463 JEW655462:JEW655463 JOS655462:JOS655463 JYO655462:JYO655463 KIK655462:KIK655463 KSG655462:KSG655463 LCC655462:LCC655463 LLY655462:LLY655463 LVU655462:LVU655463 MFQ655462:MFQ655463 MPM655462:MPM655463 MZI655462:MZI655463 NJE655462:NJE655463 NTA655462:NTA655463 OCW655462:OCW655463 OMS655462:OMS655463 OWO655462:OWO655463 PGK655462:PGK655463 PQG655462:PQG655463 QAC655462:QAC655463 QJY655462:QJY655463 QTU655462:QTU655463 RDQ655462:RDQ655463 RNM655462:RNM655463 RXI655462:RXI655463 SHE655462:SHE655463 SRA655462:SRA655463 TAW655462:TAW655463 TKS655462:TKS655463 TUO655462:TUO655463 UEK655462:UEK655463 UOG655462:UOG655463 UYC655462:UYC655463 VHY655462:VHY655463 VRU655462:VRU655463 WBQ655462:WBQ655463 WLM655462:WLM655463 WVI655462:WVI655463 IW720998:IW720999 SS720998:SS720999 ACO720998:ACO720999 AMK720998:AMK720999 AWG720998:AWG720999 BGC720998:BGC720999 BPY720998:BPY720999 BZU720998:BZU720999 CJQ720998:CJQ720999 CTM720998:CTM720999 DDI720998:DDI720999 DNE720998:DNE720999 DXA720998:DXA720999 EGW720998:EGW720999 EQS720998:EQS720999 FAO720998:FAO720999 FKK720998:FKK720999 FUG720998:FUG720999 GEC720998:GEC720999 GNY720998:GNY720999 GXU720998:GXU720999 HHQ720998:HHQ720999 HRM720998:HRM720999 IBI720998:IBI720999 ILE720998:ILE720999 IVA720998:IVA720999 JEW720998:JEW720999 JOS720998:JOS720999 JYO720998:JYO720999 KIK720998:KIK720999 KSG720998:KSG720999 LCC720998:LCC720999 LLY720998:LLY720999 LVU720998:LVU720999 MFQ720998:MFQ720999 MPM720998:MPM720999 MZI720998:MZI720999 NJE720998:NJE720999 NTA720998:NTA720999 OCW720998:OCW720999 OMS720998:OMS720999 OWO720998:OWO720999 PGK720998:PGK720999 PQG720998:PQG720999 QAC720998:QAC720999 QJY720998:QJY720999 QTU720998:QTU720999 RDQ720998:RDQ720999 RNM720998:RNM720999 RXI720998:RXI720999 SHE720998:SHE720999 SRA720998:SRA720999 TAW720998:TAW720999 TKS720998:TKS720999 TUO720998:TUO720999 UEK720998:UEK720999 UOG720998:UOG720999 UYC720998:UYC720999 VHY720998:VHY720999 VRU720998:VRU720999 WBQ720998:WBQ720999 WLM720998:WLM720999 WVI720998:WVI720999 IW786534:IW786535 SS786534:SS786535 ACO786534:ACO786535 AMK786534:AMK786535 AWG786534:AWG786535 BGC786534:BGC786535 BPY786534:BPY786535 BZU786534:BZU786535 CJQ786534:CJQ786535 CTM786534:CTM786535 DDI786534:DDI786535 DNE786534:DNE786535 DXA786534:DXA786535 EGW786534:EGW786535 EQS786534:EQS786535 FAO786534:FAO786535 FKK786534:FKK786535 FUG786534:FUG786535 GEC786534:GEC786535 GNY786534:GNY786535 GXU786534:GXU786535 HHQ786534:HHQ786535 HRM786534:HRM786535 IBI786534:IBI786535 ILE786534:ILE786535 IVA786534:IVA786535 JEW786534:JEW786535 JOS786534:JOS786535 JYO786534:JYO786535 KIK786534:KIK786535 KSG786534:KSG786535 LCC786534:LCC786535 LLY786534:LLY786535 LVU786534:LVU786535 MFQ786534:MFQ786535 MPM786534:MPM786535 MZI786534:MZI786535 NJE786534:NJE786535 NTA786534:NTA786535 OCW786534:OCW786535 OMS786534:OMS786535 OWO786534:OWO786535 PGK786534:PGK786535 PQG786534:PQG786535 QAC786534:QAC786535 QJY786534:QJY786535 QTU786534:QTU786535 RDQ786534:RDQ786535 RNM786534:RNM786535 RXI786534:RXI786535 SHE786534:SHE786535 SRA786534:SRA786535 TAW786534:TAW786535 TKS786534:TKS786535 TUO786534:TUO786535 UEK786534:UEK786535 UOG786534:UOG786535 UYC786534:UYC786535 VHY786534:VHY786535 VRU786534:VRU786535 WBQ786534:WBQ786535 WLM786534:WLM786535 WVI786534:WVI786535 IW852070:IW852071 SS852070:SS852071 ACO852070:ACO852071 AMK852070:AMK852071 AWG852070:AWG852071 BGC852070:BGC852071 BPY852070:BPY852071 BZU852070:BZU852071 CJQ852070:CJQ852071 CTM852070:CTM852071 DDI852070:DDI852071 DNE852070:DNE852071 DXA852070:DXA852071 EGW852070:EGW852071 EQS852070:EQS852071 FAO852070:FAO852071 FKK852070:FKK852071 FUG852070:FUG852071 GEC852070:GEC852071 GNY852070:GNY852071 GXU852070:GXU852071 HHQ852070:HHQ852071 HRM852070:HRM852071 IBI852070:IBI852071 ILE852070:ILE852071 IVA852070:IVA852071 JEW852070:JEW852071 JOS852070:JOS852071 JYO852070:JYO852071 KIK852070:KIK852071 KSG852070:KSG852071 LCC852070:LCC852071 LLY852070:LLY852071 LVU852070:LVU852071 MFQ852070:MFQ852071 MPM852070:MPM852071 MZI852070:MZI852071 NJE852070:NJE852071 NTA852070:NTA852071 OCW852070:OCW852071 OMS852070:OMS852071 OWO852070:OWO852071 PGK852070:PGK852071 PQG852070:PQG852071 QAC852070:QAC852071 QJY852070:QJY852071 QTU852070:QTU852071 RDQ852070:RDQ852071 RNM852070:RNM852071 RXI852070:RXI852071 SHE852070:SHE852071 SRA852070:SRA852071 TAW852070:TAW852071 TKS852070:TKS852071 TUO852070:TUO852071 UEK852070:UEK852071 UOG852070:UOG852071 UYC852070:UYC852071 VHY852070:VHY852071 VRU852070:VRU852071 WBQ852070:WBQ852071 WLM852070:WLM852071 WVI852070:WVI852071 IW917606:IW917607 SS917606:SS917607 ACO917606:ACO917607 AMK917606:AMK917607 AWG917606:AWG917607 BGC917606:BGC917607 BPY917606:BPY917607 BZU917606:BZU917607 CJQ917606:CJQ917607 CTM917606:CTM917607 DDI917606:DDI917607 DNE917606:DNE917607 DXA917606:DXA917607 EGW917606:EGW917607 EQS917606:EQS917607 FAO917606:FAO917607 FKK917606:FKK917607 FUG917606:FUG917607 GEC917606:GEC917607 GNY917606:GNY917607 GXU917606:GXU917607 HHQ917606:HHQ917607 HRM917606:HRM917607 IBI917606:IBI917607 ILE917606:ILE917607 IVA917606:IVA917607 JEW917606:JEW917607 JOS917606:JOS917607 JYO917606:JYO917607 KIK917606:KIK917607 KSG917606:KSG917607 LCC917606:LCC917607 LLY917606:LLY917607 LVU917606:LVU917607 MFQ917606:MFQ917607 MPM917606:MPM917607 MZI917606:MZI917607 NJE917606:NJE917607 NTA917606:NTA917607 OCW917606:OCW917607 OMS917606:OMS917607 OWO917606:OWO917607 PGK917606:PGK917607 PQG917606:PQG917607 QAC917606:QAC917607 QJY917606:QJY917607 QTU917606:QTU917607 RDQ917606:RDQ917607 RNM917606:RNM917607 RXI917606:RXI917607 SHE917606:SHE917607 SRA917606:SRA917607 TAW917606:TAW917607 TKS917606:TKS917607 TUO917606:TUO917607 UEK917606:UEK917607 UOG917606:UOG917607 UYC917606:UYC917607 VHY917606:VHY917607 VRU917606:VRU917607 WBQ917606:WBQ917607 WLM917606:WLM917607 WVI917606:WVI917607 IW983142:IW983143 SS983142:SS983143 ACO983142:ACO983143 AMK983142:AMK983143 AWG983142:AWG983143 BGC983142:BGC983143 BPY983142:BPY983143 BZU983142:BZU983143 CJQ983142:CJQ983143 CTM983142:CTM983143 DDI983142:DDI983143 DNE983142:DNE983143 DXA983142:DXA983143 EGW983142:EGW983143 EQS983142:EQS983143 FAO983142:FAO983143 FKK983142:FKK983143 FUG983142:FUG983143 GEC983142:GEC983143 GNY983142:GNY983143 GXU983142:GXU983143 HHQ983142:HHQ983143 HRM983142:HRM983143 IBI983142:IBI983143 ILE983142:ILE983143 IVA983142:IVA983143 JEW983142:JEW983143 JOS983142:JOS983143 JYO983142:JYO983143 KIK983142:KIK983143 KSG983142:KSG983143 LCC983142:LCC983143 LLY983142:LLY983143 LVU983142:LVU983143 MFQ983142:MFQ983143 MPM983142:MPM983143 MZI983142:MZI983143 NJE983142:NJE983143 NTA983142:NTA983143 OCW983142:OCW983143 OMS983142:OMS983143 OWO983142:OWO983143 PGK983142:PGK983143 PQG983142:PQG983143 QAC983142:QAC983143 QJY983142:QJY983143 QTU983142:QTU983143 RDQ983142:RDQ983143 RNM983142:RNM983143 RXI983142:RXI983143 SHE983142:SHE983143 SRA983142:SRA983143 TAW983142:TAW983143 TKS983142:TKS983143 TUO983142:TUO983143 UEK983142:UEK983143 UOG983142:UOG983143 UYC983142:UYC983143 VHY983142:VHY983143 VRU983142:VRU983143 WBQ983142:WBQ983143 WLM983142:WLM983143 WVI983142:WVI983143" xr:uid="{FC6AFA1A-8889-4E5D-843B-59DAF29BD2C5}">
      <formula1>TrueFalse</formula1>
    </dataValidation>
  </dataValidation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A89B1-4BD1-4B18-9115-5AD6ADA2AD4B}">
  <dimension ref="A1:AK46"/>
  <sheetViews>
    <sheetView workbookViewId="0">
      <selection activeCell="M22" sqref="M22"/>
    </sheetView>
  </sheetViews>
  <sheetFormatPr defaultColWidth="9.08984375" defaultRowHeight="10" outlineLevelRow="1" x14ac:dyDescent="0.2"/>
  <cols>
    <col min="1" max="1" width="15.90625" style="4" bestFit="1" customWidth="1"/>
    <col min="2" max="2" width="37.90625" style="4" customWidth="1"/>
    <col min="3" max="252" width="9.08984375" style="4"/>
    <col min="253" max="253" width="15.90625" style="4" bestFit="1" customWidth="1"/>
    <col min="254" max="508" width="9.08984375" style="4"/>
    <col min="509" max="509" width="15.90625" style="4" bestFit="1" customWidth="1"/>
    <col min="510" max="764" width="9.08984375" style="4"/>
    <col min="765" max="765" width="15.90625" style="4" bestFit="1" customWidth="1"/>
    <col min="766" max="1020" width="9.08984375" style="4"/>
    <col min="1021" max="1021" width="15.90625" style="4" bestFit="1" customWidth="1"/>
    <col min="1022" max="1276" width="9.08984375" style="4"/>
    <col min="1277" max="1277" width="15.90625" style="4" bestFit="1" customWidth="1"/>
    <col min="1278" max="1532" width="9.08984375" style="4"/>
    <col min="1533" max="1533" width="15.90625" style="4" bestFit="1" customWidth="1"/>
    <col min="1534" max="1788" width="9.08984375" style="4"/>
    <col min="1789" max="1789" width="15.90625" style="4" bestFit="1" customWidth="1"/>
    <col min="1790" max="2044" width="9.08984375" style="4"/>
    <col min="2045" max="2045" width="15.90625" style="4" bestFit="1" customWidth="1"/>
    <col min="2046" max="2300" width="9.08984375" style="4"/>
    <col min="2301" max="2301" width="15.90625" style="4" bestFit="1" customWidth="1"/>
    <col min="2302" max="2556" width="9.08984375" style="4"/>
    <col min="2557" max="2557" width="15.90625" style="4" bestFit="1" customWidth="1"/>
    <col min="2558" max="2812" width="9.08984375" style="4"/>
    <col min="2813" max="2813" width="15.90625" style="4" bestFit="1" customWidth="1"/>
    <col min="2814" max="3068" width="9.08984375" style="4"/>
    <col min="3069" max="3069" width="15.90625" style="4" bestFit="1" customWidth="1"/>
    <col min="3070" max="3324" width="9.08984375" style="4"/>
    <col min="3325" max="3325" width="15.90625" style="4" bestFit="1" customWidth="1"/>
    <col min="3326" max="3580" width="9.08984375" style="4"/>
    <col min="3581" max="3581" width="15.90625" style="4" bestFit="1" customWidth="1"/>
    <col min="3582" max="3836" width="9.08984375" style="4"/>
    <col min="3837" max="3837" width="15.90625" style="4" bestFit="1" customWidth="1"/>
    <col min="3838" max="4092" width="9.08984375" style="4"/>
    <col min="4093" max="4093" width="15.90625" style="4" bestFit="1" customWidth="1"/>
    <col min="4094" max="4348" width="9.08984375" style="4"/>
    <col min="4349" max="4349" width="15.90625" style="4" bestFit="1" customWidth="1"/>
    <col min="4350" max="4604" width="9.08984375" style="4"/>
    <col min="4605" max="4605" width="15.90625" style="4" bestFit="1" customWidth="1"/>
    <col min="4606" max="4860" width="9.08984375" style="4"/>
    <col min="4861" max="4861" width="15.90625" style="4" bestFit="1" customWidth="1"/>
    <col min="4862" max="5116" width="9.08984375" style="4"/>
    <col min="5117" max="5117" width="15.90625" style="4" bestFit="1" customWidth="1"/>
    <col min="5118" max="5372" width="9.08984375" style="4"/>
    <col min="5373" max="5373" width="15.90625" style="4" bestFit="1" customWidth="1"/>
    <col min="5374" max="5628" width="9.08984375" style="4"/>
    <col min="5629" max="5629" width="15.90625" style="4" bestFit="1" customWidth="1"/>
    <col min="5630" max="5884" width="9.08984375" style="4"/>
    <col min="5885" max="5885" width="15.90625" style="4" bestFit="1" customWidth="1"/>
    <col min="5886" max="6140" width="9.08984375" style="4"/>
    <col min="6141" max="6141" width="15.90625" style="4" bestFit="1" customWidth="1"/>
    <col min="6142" max="6396" width="9.08984375" style="4"/>
    <col min="6397" max="6397" width="15.90625" style="4" bestFit="1" customWidth="1"/>
    <col min="6398" max="6652" width="9.08984375" style="4"/>
    <col min="6653" max="6653" width="15.90625" style="4" bestFit="1" customWidth="1"/>
    <col min="6654" max="6908" width="9.08984375" style="4"/>
    <col min="6909" max="6909" width="15.90625" style="4" bestFit="1" customWidth="1"/>
    <col min="6910" max="7164" width="9.08984375" style="4"/>
    <col min="7165" max="7165" width="15.90625" style="4" bestFit="1" customWidth="1"/>
    <col min="7166" max="7420" width="9.08984375" style="4"/>
    <col min="7421" max="7421" width="15.90625" style="4" bestFit="1" customWidth="1"/>
    <col min="7422" max="7676" width="9.08984375" style="4"/>
    <col min="7677" max="7677" width="15.90625" style="4" bestFit="1" customWidth="1"/>
    <col min="7678" max="7932" width="9.08984375" style="4"/>
    <col min="7933" max="7933" width="15.90625" style="4" bestFit="1" customWidth="1"/>
    <col min="7934" max="8188" width="9.08984375" style="4"/>
    <col min="8189" max="8189" width="15.90625" style="4" bestFit="1" customWidth="1"/>
    <col min="8190" max="8444" width="9.08984375" style="4"/>
    <col min="8445" max="8445" width="15.90625" style="4" bestFit="1" customWidth="1"/>
    <col min="8446" max="8700" width="9.08984375" style="4"/>
    <col min="8701" max="8701" width="15.90625" style="4" bestFit="1" customWidth="1"/>
    <col min="8702" max="8956" width="9.08984375" style="4"/>
    <col min="8957" max="8957" width="15.90625" style="4" bestFit="1" customWidth="1"/>
    <col min="8958" max="9212" width="9.08984375" style="4"/>
    <col min="9213" max="9213" width="15.90625" style="4" bestFit="1" customWidth="1"/>
    <col min="9214" max="9468" width="9.08984375" style="4"/>
    <col min="9469" max="9469" width="15.90625" style="4" bestFit="1" customWidth="1"/>
    <col min="9470" max="9724" width="9.08984375" style="4"/>
    <col min="9725" max="9725" width="15.90625" style="4" bestFit="1" customWidth="1"/>
    <col min="9726" max="9980" width="9.08984375" style="4"/>
    <col min="9981" max="9981" width="15.90625" style="4" bestFit="1" customWidth="1"/>
    <col min="9982" max="10236" width="9.08984375" style="4"/>
    <col min="10237" max="10237" width="15.90625" style="4" bestFit="1" customWidth="1"/>
    <col min="10238" max="10492" width="9.08984375" style="4"/>
    <col min="10493" max="10493" width="15.90625" style="4" bestFit="1" customWidth="1"/>
    <col min="10494" max="10748" width="9.08984375" style="4"/>
    <col min="10749" max="10749" width="15.90625" style="4" bestFit="1" customWidth="1"/>
    <col min="10750" max="11004" width="9.08984375" style="4"/>
    <col min="11005" max="11005" width="15.90625" style="4" bestFit="1" customWidth="1"/>
    <col min="11006" max="11260" width="9.08984375" style="4"/>
    <col min="11261" max="11261" width="15.90625" style="4" bestFit="1" customWidth="1"/>
    <col min="11262" max="11516" width="9.08984375" style="4"/>
    <col min="11517" max="11517" width="15.90625" style="4" bestFit="1" customWidth="1"/>
    <col min="11518" max="11772" width="9.08984375" style="4"/>
    <col min="11773" max="11773" width="15.90625" style="4" bestFit="1" customWidth="1"/>
    <col min="11774" max="12028" width="9.08984375" style="4"/>
    <col min="12029" max="12029" width="15.90625" style="4" bestFit="1" customWidth="1"/>
    <col min="12030" max="12284" width="9.08984375" style="4"/>
    <col min="12285" max="12285" width="15.90625" style="4" bestFit="1" customWidth="1"/>
    <col min="12286" max="12540" width="9.08984375" style="4"/>
    <col min="12541" max="12541" width="15.90625" style="4" bestFit="1" customWidth="1"/>
    <col min="12542" max="12796" width="9.08984375" style="4"/>
    <col min="12797" max="12797" width="15.90625" style="4" bestFit="1" customWidth="1"/>
    <col min="12798" max="13052" width="9.08984375" style="4"/>
    <col min="13053" max="13053" width="15.90625" style="4" bestFit="1" customWidth="1"/>
    <col min="13054" max="13308" width="9.08984375" style="4"/>
    <col min="13309" max="13309" width="15.90625" style="4" bestFit="1" customWidth="1"/>
    <col min="13310" max="13564" width="9.08984375" style="4"/>
    <col min="13565" max="13565" width="15.90625" style="4" bestFit="1" customWidth="1"/>
    <col min="13566" max="13820" width="9.08984375" style="4"/>
    <col min="13821" max="13821" width="15.90625" style="4" bestFit="1" customWidth="1"/>
    <col min="13822" max="14076" width="9.08984375" style="4"/>
    <col min="14077" max="14077" width="15.90625" style="4" bestFit="1" customWidth="1"/>
    <col min="14078" max="14332" width="9.08984375" style="4"/>
    <col min="14333" max="14333" width="15.90625" style="4" bestFit="1" customWidth="1"/>
    <col min="14334" max="14588" width="9.08984375" style="4"/>
    <col min="14589" max="14589" width="15.90625" style="4" bestFit="1" customWidth="1"/>
    <col min="14590" max="14844" width="9.08984375" style="4"/>
    <col min="14845" max="14845" width="15.90625" style="4" bestFit="1" customWidth="1"/>
    <col min="14846" max="15100" width="9.08984375" style="4"/>
    <col min="15101" max="15101" width="15.90625" style="4" bestFit="1" customWidth="1"/>
    <col min="15102" max="15356" width="9.08984375" style="4"/>
    <col min="15357" max="15357" width="15.90625" style="4" bestFit="1" customWidth="1"/>
    <col min="15358" max="15612" width="9.08984375" style="4"/>
    <col min="15613" max="15613" width="15.90625" style="4" bestFit="1" customWidth="1"/>
    <col min="15614" max="15868" width="9.08984375" style="4"/>
    <col min="15869" max="15869" width="15.90625" style="4" bestFit="1" customWidth="1"/>
    <col min="15870" max="16124" width="9.08984375" style="4"/>
    <col min="16125" max="16125" width="15.90625" style="4" bestFit="1" customWidth="1"/>
    <col min="16126" max="16384" width="9.08984375" style="4"/>
  </cols>
  <sheetData>
    <row r="1" spans="1:37" ht="15.5" x14ac:dyDescent="0.2">
      <c r="A1" s="14" t="s">
        <v>610</v>
      </c>
      <c r="B1" s="26"/>
      <c r="C1" s="26"/>
      <c r="D1" s="26"/>
      <c r="E1" s="26"/>
      <c r="F1" s="26"/>
    </row>
    <row r="2" spans="1:37" ht="15.5" x14ac:dyDescent="0.2">
      <c r="A2" s="14"/>
      <c r="B2" s="26"/>
      <c r="C2" s="26"/>
      <c r="D2" s="26"/>
      <c r="E2" s="26"/>
      <c r="F2" s="26"/>
    </row>
    <row r="3" spans="1:37" s="1" customFormat="1" ht="15.5" x14ac:dyDescent="0.35">
      <c r="A3" s="1">
        <f>COUNTIF(A5:A45,"")</f>
        <v>0</v>
      </c>
      <c r="B3" s="1">
        <f t="shared" ref="B3:L3" si="0">COUNTIF(B5:B45,"")</f>
        <v>27</v>
      </c>
      <c r="C3" s="1">
        <f t="shared" si="0"/>
        <v>0</v>
      </c>
      <c r="D3" s="1">
        <f t="shared" si="0"/>
        <v>3</v>
      </c>
      <c r="E3" s="1">
        <f t="shared" si="0"/>
        <v>0</v>
      </c>
      <c r="F3" s="1">
        <f t="shared" si="0"/>
        <v>4</v>
      </c>
      <c r="G3" s="1">
        <f t="shared" si="0"/>
        <v>0</v>
      </c>
      <c r="H3" s="1">
        <f t="shared" si="0"/>
        <v>0</v>
      </c>
      <c r="I3" s="1">
        <f t="shared" si="0"/>
        <v>0</v>
      </c>
      <c r="J3" s="1">
        <f t="shared" si="0"/>
        <v>0</v>
      </c>
      <c r="K3" s="1">
        <f t="shared" si="0"/>
        <v>0</v>
      </c>
      <c r="L3" s="1">
        <f t="shared" si="0"/>
        <v>0</v>
      </c>
    </row>
    <row r="4" spans="1:37" s="8" customFormat="1" ht="13" outlineLevel="1" x14ac:dyDescent="0.3">
      <c r="A4" s="45" t="s">
        <v>1387</v>
      </c>
      <c r="B4" s="9" t="s">
        <v>14</v>
      </c>
      <c r="C4" s="10" t="s">
        <v>1390</v>
      </c>
      <c r="D4" s="10" t="s">
        <v>1388</v>
      </c>
      <c r="E4" s="10" t="s">
        <v>1406</v>
      </c>
      <c r="F4" s="10" t="s">
        <v>1407</v>
      </c>
      <c r="G4" s="10" t="s">
        <v>1408</v>
      </c>
      <c r="H4" s="10" t="s">
        <v>1409</v>
      </c>
      <c r="I4" s="10" t="s">
        <v>1410</v>
      </c>
      <c r="J4" s="10" t="s">
        <v>1411</v>
      </c>
      <c r="K4" s="10" t="s">
        <v>1412</v>
      </c>
      <c r="L4" s="10" t="s">
        <v>1413</v>
      </c>
      <c r="M4" s="8" t="s">
        <v>1357</v>
      </c>
      <c r="N4" s="8" t="s">
        <v>1364</v>
      </c>
      <c r="O4" s="45" t="s">
        <v>1387</v>
      </c>
      <c r="P4" s="45" t="s">
        <v>14</v>
      </c>
      <c r="Q4" s="45" t="s">
        <v>1388</v>
      </c>
      <c r="R4" s="45" t="s">
        <v>1389</v>
      </c>
      <c r="S4" s="45" t="s">
        <v>1390</v>
      </c>
      <c r="T4" s="45" t="s">
        <v>1393</v>
      </c>
      <c r="U4" s="10" t="s">
        <v>1406</v>
      </c>
      <c r="V4" s="10" t="s">
        <v>1407</v>
      </c>
      <c r="W4" s="10" t="s">
        <v>1408</v>
      </c>
      <c r="X4" s="10" t="s">
        <v>1409</v>
      </c>
      <c r="Y4" s="10" t="s">
        <v>1410</v>
      </c>
      <c r="Z4" s="10" t="s">
        <v>1411</v>
      </c>
      <c r="AA4" s="10" t="s">
        <v>1412</v>
      </c>
      <c r="AB4" s="10" t="s">
        <v>1413</v>
      </c>
      <c r="AC4" s="8" t="s">
        <v>1357</v>
      </c>
      <c r="AD4" s="45" t="s">
        <v>1416</v>
      </c>
      <c r="AE4" s="45" t="s">
        <v>1415</v>
      </c>
      <c r="AF4" s="45"/>
      <c r="AJ4" s="9"/>
      <c r="AK4" s="9"/>
    </row>
    <row r="5" spans="1:37" x14ac:dyDescent="0.2">
      <c r="A5" s="12" t="s">
        <v>620</v>
      </c>
      <c r="B5" s="13"/>
      <c r="C5" s="12">
        <v>20</v>
      </c>
      <c r="D5" s="12">
        <v>25</v>
      </c>
      <c r="E5" s="4" t="s">
        <v>675</v>
      </c>
      <c r="F5" s="12" t="s">
        <v>477</v>
      </c>
      <c r="G5" s="12">
        <v>3</v>
      </c>
      <c r="H5" s="12">
        <v>5</v>
      </c>
      <c r="I5" s="12">
        <v>-1</v>
      </c>
      <c r="J5" s="12">
        <v>0.15</v>
      </c>
      <c r="K5" s="12" t="b">
        <v>0</v>
      </c>
      <c r="L5" s="12" t="b">
        <v>1</v>
      </c>
      <c r="M5" s="4" t="s">
        <v>1497</v>
      </c>
      <c r="O5" s="4" t="str">
        <f>A$4&amp;": '"&amp;SUBSTITUTE(SUBSTITUTE(A5,CHAR(10),"\n"),"'","\'")&amp;"'"</f>
        <v>product_name: 'Ashigaru'</v>
      </c>
      <c r="P5" s="4" t="str">
        <f>IF(B5="","",$B$4&amp;": '"&amp;SUBSTITUTE(SUBSTITUTE(B5,CHAR(10),"\n"),"'","\'")&amp;"'")</f>
        <v/>
      </c>
      <c r="Q5" s="4" t="str">
        <f>D$4&amp;": "&amp;IF(ISNUMBER(D5),D5,-1)</f>
        <v>cost: 25</v>
      </c>
      <c r="R5" s="4" t="str">
        <f ca="1">"stock: "&amp;TRUNC(RAND()*20)</f>
        <v>stock: 5</v>
      </c>
      <c r="S5" s="4" t="str">
        <f>C$4&amp;": "&amp;IF(ISNUMBER(C5),C5,-1)</f>
        <v>weight: 20</v>
      </c>
      <c r="T5" s="4" t="str">
        <f>$T$4&amp;": 2"</f>
        <v>category_id: 2</v>
      </c>
      <c r="U5" s="4" t="str">
        <f>IF(E5="","",E$4&amp;": '"&amp;E5&amp;"'")</f>
        <v>base_size: 'Medium'</v>
      </c>
      <c r="V5" s="4" t="str">
        <f>IF(F5="","",F$4&amp;": '"&amp;F5&amp;"'")</f>
        <v>armor_type: 'Light'</v>
      </c>
      <c r="W5" s="4" t="str">
        <f>G$4&amp;": "&amp;IF(ISNUMBER(G5),G5,-1)</f>
        <v>base_ac: 3</v>
      </c>
      <c r="X5" s="4" t="str">
        <f>H$4&amp;": "&amp;IF(ISNUMBER(H5),H5,-1)</f>
        <v>max_dex_bonus: 5</v>
      </c>
      <c r="Y5" s="4" t="str">
        <f t="shared" ref="Y5:Z5" si="1">I$4&amp;": "&amp;IF(ISNUMBER(I5),I5,-1)</f>
        <v>check_penalty: -1</v>
      </c>
      <c r="Z5" s="4" t="str">
        <f t="shared" si="1"/>
        <v>spell_failure: 0.15</v>
      </c>
      <c r="AA5" s="4" t="str">
        <f>IF(K5="","",K$4&amp;": "&amp;LOWER(K5))</f>
        <v>has_gauntlets: false</v>
      </c>
      <c r="AB5" s="4" t="str">
        <f>IF(L5="","",L$4&amp;": "&amp;LOWER(L5))</f>
        <v>can_run: true</v>
      </c>
      <c r="AE5" s="4" t="str">
        <f ca="1">"{"&amp;_xlfn.TEXTJOIN(", ",,O5:T5,"additional_information: JSON.stringify({"&amp;_xlfn.TEXTJOIN(", ",,U5:AC5)&amp;"})")&amp;"},"</f>
        <v>{product_name: 'Ashigaru', cost: 25, stock: 5, weight: 20, category_id: 2, additional_information: JSON.stringify({base_size: 'Medium', armor_type: 'Light', base_ac: 3, max_dex_bonus: 5, check_penalty: -1, spell_failure: 0.15, has_gauntlets: false, can_run: true})},</v>
      </c>
    </row>
    <row r="6" spans="1:37" outlineLevel="1" x14ac:dyDescent="0.2">
      <c r="A6" s="12" t="s">
        <v>621</v>
      </c>
      <c r="B6" s="13" t="s">
        <v>622</v>
      </c>
      <c r="C6" s="12">
        <v>35</v>
      </c>
      <c r="D6" s="12">
        <v>250</v>
      </c>
      <c r="E6" s="4" t="s">
        <v>675</v>
      </c>
      <c r="F6" s="12" t="s">
        <v>674</v>
      </c>
      <c r="G6" s="12">
        <v>6</v>
      </c>
      <c r="H6" s="12">
        <v>1</v>
      </c>
      <c r="I6" s="12">
        <v>-6</v>
      </c>
      <c r="J6" s="12">
        <v>0.35</v>
      </c>
      <c r="K6" s="12" t="b">
        <v>1</v>
      </c>
      <c r="L6" s="12" t="b">
        <v>0</v>
      </c>
      <c r="M6" s="4" t="s">
        <v>1498</v>
      </c>
      <c r="O6" s="4" t="str">
        <f t="shared" ref="O6:O45" si="2">A$4&amp;": '"&amp;A6&amp;"'"</f>
        <v>product_name: 'Banded Mail'</v>
      </c>
      <c r="P6" s="4" t="str">
        <f t="shared" ref="P6:P45" si="3">IF(B6="","",$B$4&amp;": '"&amp;SUBSTITUTE(SUBSTITUTE(B6,CHAR(10),"\n"),"'","\'")&amp;"'")</f>
        <v>description: 'The suit includes gauntlets.'</v>
      </c>
      <c r="Q6" s="4" t="str">
        <f t="shared" ref="Q6:Q45" si="4">D$4&amp;": "&amp;IF(ISNUMBER(D6),D6,-1)</f>
        <v>cost: 250</v>
      </c>
      <c r="R6" s="4" t="str">
        <f t="shared" ref="R6:R45" ca="1" si="5">"stock: "&amp;TRUNC(RAND()*20)</f>
        <v>stock: 17</v>
      </c>
      <c r="S6" s="4" t="str">
        <f t="shared" ref="S6:S45" si="6">C$4&amp;": "&amp;IF(ISNUMBER(C6),C6,-1)</f>
        <v>weight: 35</v>
      </c>
      <c r="T6" s="4" t="str">
        <f t="shared" ref="T6:T45" si="7">$T$4&amp;": 2"</f>
        <v>category_id: 2</v>
      </c>
      <c r="U6" s="4" t="str">
        <f t="shared" ref="U6:U45" si="8">IF(E6="","",E$4&amp;": '"&amp;E6&amp;"'")</f>
        <v>base_size: 'Medium'</v>
      </c>
      <c r="V6" s="4" t="str">
        <f t="shared" ref="V6:V45" si="9">IF(F6="","",F$4&amp;": '"&amp;F6&amp;"'")</f>
        <v>armor_type: 'Heavy'</v>
      </c>
      <c r="W6" s="4" t="str">
        <f t="shared" ref="W6:W45" si="10">G$4&amp;": "&amp;IF(ISNUMBER(G6),G6,-1)</f>
        <v>base_ac: 6</v>
      </c>
      <c r="X6" s="4" t="str">
        <f t="shared" ref="X6:X45" si="11">H$4&amp;": "&amp;IF(ISNUMBER(H6),H6,-1)</f>
        <v>max_dex_bonus: 1</v>
      </c>
      <c r="Y6" s="4" t="str">
        <f t="shared" ref="Y6:Y45" si="12">I$4&amp;": "&amp;IF(ISNUMBER(I6),I6,-1)</f>
        <v>check_penalty: -6</v>
      </c>
      <c r="Z6" s="4" t="str">
        <f t="shared" ref="Z6:Z45" si="13">J$4&amp;": "&amp;IF(ISNUMBER(J6),J6,-1)</f>
        <v>spell_failure: 0.35</v>
      </c>
      <c r="AA6" s="4" t="str">
        <f t="shared" ref="AA6:AA45" si="14">IF(K6="","",K$4&amp;": "&amp;LOWER(K6))</f>
        <v>has_gauntlets: true</v>
      </c>
      <c r="AB6" s="4" t="str">
        <f t="shared" ref="AB6:AB45" si="15">IF(L6="","",L$4&amp;": "&amp;LOWER(L6))</f>
        <v>can_run: false</v>
      </c>
      <c r="AE6" s="4" t="str">
        <f t="shared" ref="AE6:AE45" ca="1" si="16">"{"&amp;_xlfn.TEXTJOIN(", ",,O6:T6,"additional_information: JSON.stringify({"&amp;_xlfn.TEXTJOIN(", ",,U6:AC6)&amp;"})")&amp;"},"</f>
        <v>{product_name: 'Banded Mail', description: 'The suit includes gauntlets.', cost: 250, stock: 17, weight: 35, category_id: 2, additional_information: JSON.stringify({base_size: 'Medium', armor_type: 'Heavy', base_ac: 6, max_dex_bonus: 1, check_penalty: -6, spell_failure: 0.35, has_gauntlets: true, can_run: false})},</v>
      </c>
    </row>
    <row r="7" spans="1:37" outlineLevel="1" x14ac:dyDescent="0.2">
      <c r="A7" s="12" t="s">
        <v>623</v>
      </c>
      <c r="B7" s="13"/>
      <c r="C7" s="12">
        <v>15</v>
      </c>
      <c r="D7" s="27">
        <v>15</v>
      </c>
      <c r="E7" s="4" t="s">
        <v>675</v>
      </c>
      <c r="F7" s="12" t="s">
        <v>477</v>
      </c>
      <c r="G7" s="12">
        <v>2</v>
      </c>
      <c r="H7" s="12">
        <v>5</v>
      </c>
      <c r="I7" s="12">
        <v>-2</v>
      </c>
      <c r="J7" s="12">
        <v>0.15</v>
      </c>
      <c r="K7" s="12" t="b">
        <v>0</v>
      </c>
      <c r="L7" s="12" t="b">
        <v>1</v>
      </c>
      <c r="M7" s="4" t="s">
        <v>1497</v>
      </c>
      <c r="O7" s="4" t="str">
        <f t="shared" si="2"/>
        <v>product_name: 'Bark'</v>
      </c>
      <c r="P7" s="4" t="str">
        <f t="shared" si="3"/>
        <v/>
      </c>
      <c r="Q7" s="4" t="str">
        <f t="shared" si="4"/>
        <v>cost: 15</v>
      </c>
      <c r="R7" s="4" t="str">
        <f t="shared" ca="1" si="5"/>
        <v>stock: 5</v>
      </c>
      <c r="S7" s="4" t="str">
        <f t="shared" si="6"/>
        <v>weight: 15</v>
      </c>
      <c r="T7" s="4" t="str">
        <f t="shared" si="7"/>
        <v>category_id: 2</v>
      </c>
      <c r="U7" s="4" t="str">
        <f t="shared" si="8"/>
        <v>base_size: 'Medium'</v>
      </c>
      <c r="V7" s="4" t="str">
        <f t="shared" si="9"/>
        <v>armor_type: 'Light'</v>
      </c>
      <c r="W7" s="4" t="str">
        <f t="shared" si="10"/>
        <v>base_ac: 2</v>
      </c>
      <c r="X7" s="4" t="str">
        <f t="shared" si="11"/>
        <v>max_dex_bonus: 5</v>
      </c>
      <c r="Y7" s="4" t="str">
        <f t="shared" si="12"/>
        <v>check_penalty: -2</v>
      </c>
      <c r="Z7" s="4" t="str">
        <f t="shared" si="13"/>
        <v>spell_failure: 0.15</v>
      </c>
      <c r="AA7" s="4" t="str">
        <f t="shared" si="14"/>
        <v>has_gauntlets: false</v>
      </c>
      <c r="AB7" s="4" t="str">
        <f t="shared" si="15"/>
        <v>can_run: true</v>
      </c>
      <c r="AE7" s="4" t="str">
        <f t="shared" ca="1" si="16"/>
        <v>{product_name: 'Bark', cost: 15, stock: 5, weight: 15, category_id: 2, additional_information: JSON.stringify({base_size: 'Medium', armor_type: 'Light', base_ac: 2, max_dex_bonus: 5, check_penalty: -2, spell_failure: 0.15, has_gauntlets: false, can_run: true})},</v>
      </c>
    </row>
    <row r="8" spans="1:37" outlineLevel="1" x14ac:dyDescent="0.2">
      <c r="A8" s="12" t="s">
        <v>624</v>
      </c>
      <c r="B8" s="13"/>
      <c r="C8" s="12">
        <v>20</v>
      </c>
      <c r="D8" s="12">
        <v>20</v>
      </c>
      <c r="E8" s="4" t="s">
        <v>675</v>
      </c>
      <c r="F8" s="12" t="s">
        <v>477</v>
      </c>
      <c r="G8" s="12">
        <v>3</v>
      </c>
      <c r="H8" s="12">
        <v>4</v>
      </c>
      <c r="I8" s="12">
        <v>-3</v>
      </c>
      <c r="J8" s="12">
        <v>0.15</v>
      </c>
      <c r="K8" s="12" t="b">
        <v>0</v>
      </c>
      <c r="L8" s="12" t="b">
        <v>1</v>
      </c>
      <c r="M8" s="4" t="s">
        <v>1497</v>
      </c>
      <c r="O8" s="4" t="str">
        <f t="shared" si="2"/>
        <v>product_name: 'Bone'</v>
      </c>
      <c r="P8" s="4" t="str">
        <f t="shared" si="3"/>
        <v/>
      </c>
      <c r="Q8" s="4" t="str">
        <f t="shared" si="4"/>
        <v>cost: 20</v>
      </c>
      <c r="R8" s="4" t="str">
        <f t="shared" ca="1" si="5"/>
        <v>stock: 10</v>
      </c>
      <c r="S8" s="4" t="str">
        <f t="shared" si="6"/>
        <v>weight: 20</v>
      </c>
      <c r="T8" s="4" t="str">
        <f t="shared" si="7"/>
        <v>category_id: 2</v>
      </c>
      <c r="U8" s="4" t="str">
        <f t="shared" si="8"/>
        <v>base_size: 'Medium'</v>
      </c>
      <c r="V8" s="4" t="str">
        <f t="shared" si="9"/>
        <v>armor_type: 'Light'</v>
      </c>
      <c r="W8" s="4" t="str">
        <f t="shared" si="10"/>
        <v>base_ac: 3</v>
      </c>
      <c r="X8" s="4" t="str">
        <f t="shared" si="11"/>
        <v>max_dex_bonus: 4</v>
      </c>
      <c r="Y8" s="4" t="str">
        <f t="shared" si="12"/>
        <v>check_penalty: -3</v>
      </c>
      <c r="Z8" s="4" t="str">
        <f t="shared" si="13"/>
        <v>spell_failure: 0.15</v>
      </c>
      <c r="AA8" s="4" t="str">
        <f t="shared" si="14"/>
        <v>has_gauntlets: false</v>
      </c>
      <c r="AB8" s="4" t="str">
        <f t="shared" si="15"/>
        <v>can_run: true</v>
      </c>
      <c r="AE8" s="4" t="str">
        <f t="shared" ca="1" si="16"/>
        <v>{product_name: 'Bone', cost: 20, stock: 10, weight: 20, category_id: 2, additional_information: JSON.stringify({base_size: 'Medium', armor_type: 'Light', base_ac: 3, max_dex_bonus: 4, check_penalty: -3, spell_failure: 0.15, has_gauntlets: false, can_run: true})},</v>
      </c>
    </row>
    <row r="9" spans="1:37" outlineLevel="1" x14ac:dyDescent="0.2">
      <c r="A9" s="12" t="s">
        <v>625</v>
      </c>
      <c r="B9" s="13"/>
      <c r="C9" s="12">
        <v>1</v>
      </c>
      <c r="D9" s="27">
        <v>1</v>
      </c>
      <c r="E9" s="4" t="s">
        <v>675</v>
      </c>
      <c r="F9" s="12" t="s">
        <v>1352</v>
      </c>
      <c r="G9" s="12">
        <v>0</v>
      </c>
      <c r="H9" s="12">
        <v>99</v>
      </c>
      <c r="I9" s="12">
        <v>0</v>
      </c>
      <c r="J9" s="12">
        <v>0</v>
      </c>
      <c r="K9" s="12" t="b">
        <v>0</v>
      </c>
      <c r="L9" s="12" t="b">
        <v>1</v>
      </c>
      <c r="M9" s="4" t="s">
        <v>1492</v>
      </c>
      <c r="O9" s="4" t="str">
        <f t="shared" si="2"/>
        <v>product_name: 'Bracers'</v>
      </c>
      <c r="P9" s="4" t="str">
        <f t="shared" si="3"/>
        <v/>
      </c>
      <c r="Q9" s="4" t="str">
        <f t="shared" si="4"/>
        <v>cost: 1</v>
      </c>
      <c r="R9" s="4" t="str">
        <f t="shared" ca="1" si="5"/>
        <v>stock: 10</v>
      </c>
      <c r="S9" s="4" t="str">
        <f t="shared" si="6"/>
        <v>weight: 1</v>
      </c>
      <c r="T9" s="4" t="str">
        <f t="shared" si="7"/>
        <v>category_id: 2</v>
      </c>
      <c r="U9" s="4" t="str">
        <f t="shared" si="8"/>
        <v>base_size: 'Medium'</v>
      </c>
      <c r="V9" s="4" t="str">
        <f t="shared" si="9"/>
        <v/>
      </c>
      <c r="W9" s="4" t="str">
        <f t="shared" si="10"/>
        <v>base_ac: 0</v>
      </c>
      <c r="X9" s="4" t="str">
        <f t="shared" si="11"/>
        <v>max_dex_bonus: 99</v>
      </c>
      <c r="Y9" s="4" t="str">
        <f t="shared" si="12"/>
        <v>check_penalty: 0</v>
      </c>
      <c r="Z9" s="4" t="str">
        <f t="shared" si="13"/>
        <v>spell_failure: 0</v>
      </c>
      <c r="AA9" s="4" t="str">
        <f t="shared" si="14"/>
        <v>has_gauntlets: false</v>
      </c>
      <c r="AB9" s="4" t="str">
        <f t="shared" si="15"/>
        <v>can_run: true</v>
      </c>
      <c r="AE9" s="4" t="str">
        <f t="shared" ca="1" si="16"/>
        <v>{product_name: 'Bracers', cost: 1, stock: 10, weight: 1, category_id: 2, additional_information: JSON.stringify({base_size: 'Medium', base_ac: 0, max_dex_bonus: 99, check_penalty: 0, spell_failure: 0, has_gauntlets: false, can_run: true})},</v>
      </c>
    </row>
    <row r="10" spans="1:37" outlineLevel="1" x14ac:dyDescent="0.2">
      <c r="A10" s="12" t="s">
        <v>626</v>
      </c>
      <c r="B10" s="13" t="s">
        <v>627</v>
      </c>
      <c r="C10" s="12">
        <v>30</v>
      </c>
      <c r="D10" s="12">
        <v>200</v>
      </c>
      <c r="E10" s="4" t="s">
        <v>675</v>
      </c>
      <c r="F10" s="12" t="s">
        <v>675</v>
      </c>
      <c r="G10" s="12">
        <v>5</v>
      </c>
      <c r="H10" s="12">
        <v>3</v>
      </c>
      <c r="I10" s="12">
        <v>-4</v>
      </c>
      <c r="J10" s="12">
        <v>0.25</v>
      </c>
      <c r="K10" s="12" t="b">
        <v>0</v>
      </c>
      <c r="L10" s="12" t="b">
        <v>0</v>
      </c>
      <c r="M10" s="4" t="s">
        <v>1499</v>
      </c>
      <c r="O10" s="4" t="str">
        <f t="shared" si="2"/>
        <v>product_name: 'Breastplate'</v>
      </c>
      <c r="P10" s="4" t="str">
        <f t="shared" si="3"/>
        <v>description: 'It comes with a helmet and greaves.'</v>
      </c>
      <c r="Q10" s="4" t="str">
        <f t="shared" si="4"/>
        <v>cost: 200</v>
      </c>
      <c r="R10" s="4" t="str">
        <f t="shared" ca="1" si="5"/>
        <v>stock: 18</v>
      </c>
      <c r="S10" s="4" t="str">
        <f t="shared" si="6"/>
        <v>weight: 30</v>
      </c>
      <c r="T10" s="4" t="str">
        <f t="shared" si="7"/>
        <v>category_id: 2</v>
      </c>
      <c r="U10" s="4" t="str">
        <f t="shared" si="8"/>
        <v>base_size: 'Medium'</v>
      </c>
      <c r="V10" s="4" t="str">
        <f t="shared" si="9"/>
        <v>armor_type: 'Medium'</v>
      </c>
      <c r="W10" s="4" t="str">
        <f t="shared" si="10"/>
        <v>base_ac: 5</v>
      </c>
      <c r="X10" s="4" t="str">
        <f t="shared" si="11"/>
        <v>max_dex_bonus: 3</v>
      </c>
      <c r="Y10" s="4" t="str">
        <f t="shared" si="12"/>
        <v>check_penalty: -4</v>
      </c>
      <c r="Z10" s="4" t="str">
        <f t="shared" si="13"/>
        <v>spell_failure: 0.25</v>
      </c>
      <c r="AA10" s="4" t="str">
        <f t="shared" si="14"/>
        <v>has_gauntlets: false</v>
      </c>
      <c r="AB10" s="4" t="str">
        <f t="shared" si="15"/>
        <v>can_run: false</v>
      </c>
      <c r="AE10" s="4" t="str">
        <f t="shared" ca="1" si="16"/>
        <v>{product_name: 'Breastplate', description: 'It comes with a helmet and greaves.', cost: 200, stock: 18, weight: 30, category_id: 2, additional_information: JSON.stringify({base_size: 'Medium', armor_type: 'Medium', base_ac: 5, max_dex_bonus: 3, check_penalty: -4, spell_failure: 0.25, has_gauntlets: false, can_run: false})},</v>
      </c>
    </row>
    <row r="11" spans="1:37" outlineLevel="1" x14ac:dyDescent="0.2">
      <c r="A11" s="12" t="s">
        <v>628</v>
      </c>
      <c r="B11" s="13"/>
      <c r="C11" s="12">
        <v>40</v>
      </c>
      <c r="D11" s="12">
        <v>30</v>
      </c>
      <c r="E11" s="4" t="s">
        <v>675</v>
      </c>
      <c r="F11" s="12" t="s">
        <v>675</v>
      </c>
      <c r="G11" s="12">
        <v>4</v>
      </c>
      <c r="H11" s="12">
        <v>2</v>
      </c>
      <c r="I11" s="12">
        <v>-5</v>
      </c>
      <c r="J11" s="12">
        <v>0.3</v>
      </c>
      <c r="K11" s="12" t="b">
        <v>0</v>
      </c>
      <c r="L11" s="12" t="b">
        <v>0</v>
      </c>
      <c r="M11" s="4" t="s">
        <v>1499</v>
      </c>
      <c r="O11" s="4" t="str">
        <f t="shared" si="2"/>
        <v>product_name: 'Brigandine'</v>
      </c>
      <c r="P11" s="4" t="str">
        <f t="shared" si="3"/>
        <v/>
      </c>
      <c r="Q11" s="4" t="str">
        <f t="shared" si="4"/>
        <v>cost: 30</v>
      </c>
      <c r="R11" s="4" t="str">
        <f t="shared" ca="1" si="5"/>
        <v>stock: 9</v>
      </c>
      <c r="S11" s="4" t="str">
        <f t="shared" si="6"/>
        <v>weight: 40</v>
      </c>
      <c r="T11" s="4" t="str">
        <f t="shared" si="7"/>
        <v>category_id: 2</v>
      </c>
      <c r="U11" s="4" t="str">
        <f t="shared" si="8"/>
        <v>base_size: 'Medium'</v>
      </c>
      <c r="V11" s="4" t="str">
        <f t="shared" si="9"/>
        <v>armor_type: 'Medium'</v>
      </c>
      <c r="W11" s="4" t="str">
        <f t="shared" si="10"/>
        <v>base_ac: 4</v>
      </c>
      <c r="X11" s="4" t="str">
        <f t="shared" si="11"/>
        <v>max_dex_bonus: 2</v>
      </c>
      <c r="Y11" s="4" t="str">
        <f t="shared" si="12"/>
        <v>check_penalty: -5</v>
      </c>
      <c r="Z11" s="4" t="str">
        <f t="shared" si="13"/>
        <v>spell_failure: 0.3</v>
      </c>
      <c r="AA11" s="4" t="str">
        <f t="shared" si="14"/>
        <v>has_gauntlets: false</v>
      </c>
      <c r="AB11" s="4" t="str">
        <f t="shared" si="15"/>
        <v>can_run: false</v>
      </c>
      <c r="AE11" s="4" t="str">
        <f t="shared" ca="1" si="16"/>
        <v>{product_name: 'Brigandine', cost: 30, stock: 9, weight: 40, category_id: 2, additional_information: JSON.stringify({base_size: 'Medium', armor_type: 'Medium', base_ac: 4, max_dex_bonus: 2, check_penalty: -5, spell_failure: 0.3, has_gauntlets: false, can_run: false})},</v>
      </c>
    </row>
    <row r="12" spans="1:37" outlineLevel="1" x14ac:dyDescent="0.2">
      <c r="A12" s="12" t="s">
        <v>629</v>
      </c>
      <c r="B12" s="13" t="s">
        <v>630</v>
      </c>
      <c r="C12" s="12">
        <v>25</v>
      </c>
      <c r="D12" s="12">
        <v>100</v>
      </c>
      <c r="E12" s="4" t="s">
        <v>675</v>
      </c>
      <c r="F12" s="12" t="s">
        <v>477</v>
      </c>
      <c r="G12" s="12">
        <v>4</v>
      </c>
      <c r="H12" s="12">
        <v>4</v>
      </c>
      <c r="I12" s="12">
        <v>-2</v>
      </c>
      <c r="J12" s="12">
        <v>0.2</v>
      </c>
      <c r="K12" s="12" t="b">
        <v>0</v>
      </c>
      <c r="L12" s="12" t="b">
        <v>1</v>
      </c>
      <c r="M12" s="4" t="s">
        <v>1497</v>
      </c>
      <c r="O12" s="4" t="str">
        <f t="shared" si="2"/>
        <v>product_name: 'Chain Shirt'</v>
      </c>
      <c r="P12" s="4" t="str">
        <f t="shared" si="3"/>
        <v>description: 'A chain shirt comes with a steel cap.'</v>
      </c>
      <c r="Q12" s="4" t="str">
        <f t="shared" si="4"/>
        <v>cost: 100</v>
      </c>
      <c r="R12" s="4" t="str">
        <f t="shared" ca="1" si="5"/>
        <v>stock: 17</v>
      </c>
      <c r="S12" s="4" t="str">
        <f t="shared" si="6"/>
        <v>weight: 25</v>
      </c>
      <c r="T12" s="4" t="str">
        <f t="shared" si="7"/>
        <v>category_id: 2</v>
      </c>
      <c r="U12" s="4" t="str">
        <f t="shared" si="8"/>
        <v>base_size: 'Medium'</v>
      </c>
      <c r="V12" s="4" t="str">
        <f t="shared" si="9"/>
        <v>armor_type: 'Light'</v>
      </c>
      <c r="W12" s="4" t="str">
        <f t="shared" si="10"/>
        <v>base_ac: 4</v>
      </c>
      <c r="X12" s="4" t="str">
        <f t="shared" si="11"/>
        <v>max_dex_bonus: 4</v>
      </c>
      <c r="Y12" s="4" t="str">
        <f t="shared" si="12"/>
        <v>check_penalty: -2</v>
      </c>
      <c r="Z12" s="4" t="str">
        <f t="shared" si="13"/>
        <v>spell_failure: 0.2</v>
      </c>
      <c r="AA12" s="4" t="str">
        <f t="shared" si="14"/>
        <v>has_gauntlets: false</v>
      </c>
      <c r="AB12" s="4" t="str">
        <f t="shared" si="15"/>
        <v>can_run: true</v>
      </c>
      <c r="AE12" s="4" t="str">
        <f t="shared" ca="1" si="16"/>
        <v>{product_name: 'Chain Shirt', description: 'A chain shirt comes with a steel cap.', cost: 100, stock: 17, weight: 25, category_id: 2, additional_information: JSON.stringify({base_size: 'Medium', armor_type: 'Light', base_ac: 4, max_dex_bonus: 4, check_penalty: -2, spell_failure: 0.2, has_gauntlets: false, can_run: true})},</v>
      </c>
    </row>
    <row r="13" spans="1:37" outlineLevel="1" x14ac:dyDescent="0.2">
      <c r="A13" s="12" t="s">
        <v>631</v>
      </c>
      <c r="B13" s="13" t="s">
        <v>622</v>
      </c>
      <c r="C13" s="12">
        <v>40</v>
      </c>
      <c r="D13" s="12">
        <v>150</v>
      </c>
      <c r="E13" s="4" t="s">
        <v>675</v>
      </c>
      <c r="F13" s="12" t="s">
        <v>675</v>
      </c>
      <c r="G13" s="12">
        <v>5</v>
      </c>
      <c r="H13" s="12">
        <v>2</v>
      </c>
      <c r="I13" s="12">
        <v>-5</v>
      </c>
      <c r="J13" s="12">
        <v>0.3</v>
      </c>
      <c r="K13" s="12" t="b">
        <v>1</v>
      </c>
      <c r="L13" s="12" t="b">
        <v>1</v>
      </c>
      <c r="M13" s="4" t="s">
        <v>1499</v>
      </c>
      <c r="O13" s="4" t="str">
        <f t="shared" si="2"/>
        <v>product_name: 'Chainmail'</v>
      </c>
      <c r="P13" s="4" t="str">
        <f t="shared" si="3"/>
        <v>description: 'The suit includes gauntlets.'</v>
      </c>
      <c r="Q13" s="4" t="str">
        <f t="shared" si="4"/>
        <v>cost: 150</v>
      </c>
      <c r="R13" s="4" t="str">
        <f t="shared" ca="1" si="5"/>
        <v>stock: 17</v>
      </c>
      <c r="S13" s="4" t="str">
        <f t="shared" si="6"/>
        <v>weight: 40</v>
      </c>
      <c r="T13" s="4" t="str">
        <f t="shared" si="7"/>
        <v>category_id: 2</v>
      </c>
      <c r="U13" s="4" t="str">
        <f t="shared" si="8"/>
        <v>base_size: 'Medium'</v>
      </c>
      <c r="V13" s="4" t="str">
        <f t="shared" si="9"/>
        <v>armor_type: 'Medium'</v>
      </c>
      <c r="W13" s="4" t="str">
        <f t="shared" si="10"/>
        <v>base_ac: 5</v>
      </c>
      <c r="X13" s="4" t="str">
        <f t="shared" si="11"/>
        <v>max_dex_bonus: 2</v>
      </c>
      <c r="Y13" s="4" t="str">
        <f t="shared" si="12"/>
        <v>check_penalty: -5</v>
      </c>
      <c r="Z13" s="4" t="str">
        <f t="shared" si="13"/>
        <v>spell_failure: 0.3</v>
      </c>
      <c r="AA13" s="4" t="str">
        <f t="shared" si="14"/>
        <v>has_gauntlets: true</v>
      </c>
      <c r="AB13" s="4" t="str">
        <f t="shared" si="15"/>
        <v>can_run: true</v>
      </c>
      <c r="AE13" s="4" t="str">
        <f t="shared" ca="1" si="16"/>
        <v>{product_name: 'Chainmail', description: 'The suit includes gauntlets.', cost: 150, stock: 17, weight: 40, category_id: 2, additional_information: JSON.stringify({base_size: 'Medium', armor_type: 'Medium', base_ac: 5, max_dex_bonus: 2, check_penalty: -5, spell_failure: 0.3, has_gauntlets: true, can_run: true})},</v>
      </c>
    </row>
    <row r="14" spans="1:37" outlineLevel="1" x14ac:dyDescent="0.2">
      <c r="A14" s="12" t="s">
        <v>632</v>
      </c>
      <c r="B14" s="13"/>
      <c r="C14" s="12">
        <v>15</v>
      </c>
      <c r="D14" s="12">
        <v>15</v>
      </c>
      <c r="E14" s="4" t="s">
        <v>675</v>
      </c>
      <c r="F14" s="12" t="s">
        <v>477</v>
      </c>
      <c r="G14" s="12">
        <v>2</v>
      </c>
      <c r="H14" s="12">
        <v>5</v>
      </c>
      <c r="I14" s="12">
        <v>-1</v>
      </c>
      <c r="J14" s="12">
        <v>0.05</v>
      </c>
      <c r="K14" s="12" t="b">
        <v>0</v>
      </c>
      <c r="L14" s="12" t="b">
        <v>1</v>
      </c>
      <c r="M14" s="4" t="s">
        <v>1497</v>
      </c>
      <c r="O14" s="4" t="str">
        <f t="shared" si="2"/>
        <v>product_name: 'Cord'</v>
      </c>
      <c r="P14" s="4" t="str">
        <f t="shared" si="3"/>
        <v/>
      </c>
      <c r="Q14" s="4" t="str">
        <f t="shared" si="4"/>
        <v>cost: 15</v>
      </c>
      <c r="R14" s="4" t="str">
        <f t="shared" ca="1" si="5"/>
        <v>stock: 15</v>
      </c>
      <c r="S14" s="4" t="str">
        <f t="shared" si="6"/>
        <v>weight: 15</v>
      </c>
      <c r="T14" s="4" t="str">
        <f t="shared" si="7"/>
        <v>category_id: 2</v>
      </c>
      <c r="U14" s="4" t="str">
        <f t="shared" si="8"/>
        <v>base_size: 'Medium'</v>
      </c>
      <c r="V14" s="4" t="str">
        <f t="shared" si="9"/>
        <v>armor_type: 'Light'</v>
      </c>
      <c r="W14" s="4" t="str">
        <f t="shared" si="10"/>
        <v>base_ac: 2</v>
      </c>
      <c r="X14" s="4" t="str">
        <f t="shared" si="11"/>
        <v>max_dex_bonus: 5</v>
      </c>
      <c r="Y14" s="4" t="str">
        <f t="shared" si="12"/>
        <v>check_penalty: -1</v>
      </c>
      <c r="Z14" s="4" t="str">
        <f t="shared" si="13"/>
        <v>spell_failure: 0.05</v>
      </c>
      <c r="AA14" s="4" t="str">
        <f t="shared" si="14"/>
        <v>has_gauntlets: false</v>
      </c>
      <c r="AB14" s="4" t="str">
        <f t="shared" si="15"/>
        <v>can_run: true</v>
      </c>
      <c r="AE14" s="4" t="str">
        <f t="shared" ca="1" si="16"/>
        <v>{product_name: 'Cord', cost: 15, stock: 15, weight: 15, category_id: 2, additional_information: JSON.stringify({base_size: 'Medium', armor_type: 'Light', base_ac: 2, max_dex_bonus: 5, check_penalty: -1, spell_failure: 0.05, has_gauntlets: false, can_run: true})},</v>
      </c>
    </row>
    <row r="15" spans="1:37" outlineLevel="1" x14ac:dyDescent="0.2">
      <c r="A15" s="23" t="s">
        <v>633</v>
      </c>
      <c r="B15" s="24"/>
      <c r="C15" s="23">
        <v>25</v>
      </c>
      <c r="D15" s="23">
        <v>30</v>
      </c>
      <c r="E15" s="4" t="s">
        <v>675</v>
      </c>
      <c r="F15" s="12" t="s">
        <v>675</v>
      </c>
      <c r="G15" s="23">
        <v>4</v>
      </c>
      <c r="H15" s="23">
        <v>1</v>
      </c>
      <c r="I15" s="23">
        <v>-5</v>
      </c>
      <c r="J15" s="23">
        <v>0.25</v>
      </c>
      <c r="K15" s="23" t="b">
        <v>0</v>
      </c>
      <c r="L15" s="12" t="b">
        <v>0</v>
      </c>
      <c r="M15" s="4" t="s">
        <v>1499</v>
      </c>
      <c r="O15" s="4" t="str">
        <f t="shared" si="2"/>
        <v>product_name: 'Dhenuka'</v>
      </c>
      <c r="P15" s="4" t="str">
        <f t="shared" si="3"/>
        <v/>
      </c>
      <c r="Q15" s="4" t="str">
        <f t="shared" si="4"/>
        <v>cost: 30</v>
      </c>
      <c r="R15" s="4" t="str">
        <f t="shared" ca="1" si="5"/>
        <v>stock: 19</v>
      </c>
      <c r="S15" s="4" t="str">
        <f t="shared" si="6"/>
        <v>weight: 25</v>
      </c>
      <c r="T15" s="4" t="str">
        <f t="shared" si="7"/>
        <v>category_id: 2</v>
      </c>
      <c r="U15" s="4" t="str">
        <f t="shared" si="8"/>
        <v>base_size: 'Medium'</v>
      </c>
      <c r="V15" s="4" t="str">
        <f t="shared" si="9"/>
        <v>armor_type: 'Medium'</v>
      </c>
      <c r="W15" s="4" t="str">
        <f t="shared" si="10"/>
        <v>base_ac: 4</v>
      </c>
      <c r="X15" s="4" t="str">
        <f t="shared" si="11"/>
        <v>max_dex_bonus: 1</v>
      </c>
      <c r="Y15" s="4" t="str">
        <f t="shared" si="12"/>
        <v>check_penalty: -5</v>
      </c>
      <c r="Z15" s="4" t="str">
        <f t="shared" si="13"/>
        <v>spell_failure: 0.25</v>
      </c>
      <c r="AA15" s="4" t="str">
        <f t="shared" si="14"/>
        <v>has_gauntlets: false</v>
      </c>
      <c r="AB15" s="4" t="str">
        <f t="shared" si="15"/>
        <v>can_run: false</v>
      </c>
      <c r="AE15" s="4" t="str">
        <f t="shared" ca="1" si="16"/>
        <v>{product_name: 'Dhenuka', cost: 30, stock: 19, weight: 25, category_id: 2, additional_information: JSON.stringify({base_size: 'Medium', armor_type: 'Medium', base_ac: 4, max_dex_bonus: 1, check_penalty: -5, spell_failure: 0.25, has_gauntlets: false, can_run: false})},</v>
      </c>
    </row>
    <row r="16" spans="1:37" outlineLevel="1" x14ac:dyDescent="0.2">
      <c r="A16" s="12" t="s">
        <v>634</v>
      </c>
      <c r="B16" s="13" t="s">
        <v>1419</v>
      </c>
      <c r="C16" s="12">
        <v>50</v>
      </c>
      <c r="D16" s="12">
        <v>1500</v>
      </c>
      <c r="E16" s="4" t="s">
        <v>675</v>
      </c>
      <c r="F16" s="12" t="s">
        <v>674</v>
      </c>
      <c r="G16" s="12">
        <v>8</v>
      </c>
      <c r="H16" s="12">
        <v>1</v>
      </c>
      <c r="I16" s="12">
        <v>-6</v>
      </c>
      <c r="J16" s="12">
        <v>0.35</v>
      </c>
      <c r="K16" s="12" t="b">
        <v>1</v>
      </c>
      <c r="L16" s="12" t="b">
        <v>0</v>
      </c>
      <c r="M16" s="4" t="s">
        <v>1500</v>
      </c>
      <c r="O16" s="4" t="str">
        <f t="shared" si="2"/>
        <v>product_name: 'Full Plate'</v>
      </c>
      <c r="P16" s="4" t="str">
        <f t="shared" si="3"/>
        <v>description: 'The suit includes gauntlets, heavy leather boots, a visored helmet, and a thick layer of padding that is worn underneath the armor. Each suit of full plate must be individually fitted to its owner by a master armor smith, although a captured suit can be resized to fit a new owner at a cost of 200 to 800 (2d4x100) gold pieces.'</v>
      </c>
      <c r="Q16" s="4" t="str">
        <f t="shared" si="4"/>
        <v>cost: 1500</v>
      </c>
      <c r="R16" s="4" t="str">
        <f t="shared" ca="1" si="5"/>
        <v>stock: 16</v>
      </c>
      <c r="S16" s="4" t="str">
        <f t="shared" si="6"/>
        <v>weight: 50</v>
      </c>
      <c r="T16" s="4" t="str">
        <f t="shared" si="7"/>
        <v>category_id: 2</v>
      </c>
      <c r="U16" s="4" t="str">
        <f t="shared" si="8"/>
        <v>base_size: 'Medium'</v>
      </c>
      <c r="V16" s="4" t="str">
        <f t="shared" si="9"/>
        <v>armor_type: 'Heavy'</v>
      </c>
      <c r="W16" s="4" t="str">
        <f t="shared" si="10"/>
        <v>base_ac: 8</v>
      </c>
      <c r="X16" s="4" t="str">
        <f t="shared" si="11"/>
        <v>max_dex_bonus: 1</v>
      </c>
      <c r="Y16" s="4" t="str">
        <f t="shared" si="12"/>
        <v>check_penalty: -6</v>
      </c>
      <c r="Z16" s="4" t="str">
        <f t="shared" si="13"/>
        <v>spell_failure: 0.35</v>
      </c>
      <c r="AA16" s="4" t="str">
        <f t="shared" si="14"/>
        <v>has_gauntlets: true</v>
      </c>
      <c r="AB16" s="4" t="str">
        <f t="shared" si="15"/>
        <v>can_run: false</v>
      </c>
      <c r="AE16" s="4" t="str">
        <f t="shared" ca="1" si="16"/>
        <v>{product_name: 'Full Plate', description: 'The suit includes gauntlets, heavy leather boots, a visored helmet, and a thick layer of padding that is worn underneath the armor. Each suit of full plate must be individually fitted to its owner by a master armor smith, although a captured suit can be resized to fit a new owner at a cost of 200 to 800 (2d4x100) gold pieces.', cost: 1500, stock: 16, weight: 50, category_id: 2, additional_information: JSON.stringify({base_size: 'Medium', armor_type: 'Heavy', base_ac: 8, max_dex_bonus: 1, check_penalty: -6, spell_failure: 0.35, has_gauntlets: true, can_run: false})},</v>
      </c>
    </row>
    <row r="17" spans="1:31" outlineLevel="1" x14ac:dyDescent="0.2">
      <c r="A17" s="12" t="s">
        <v>636</v>
      </c>
      <c r="B17" s="13"/>
      <c r="C17" s="12">
        <v>45</v>
      </c>
      <c r="D17" s="12">
        <v>300</v>
      </c>
      <c r="E17" s="4" t="s">
        <v>675</v>
      </c>
      <c r="F17" s="12" t="s">
        <v>674</v>
      </c>
      <c r="G17" s="12">
        <v>7</v>
      </c>
      <c r="H17" s="12">
        <v>2</v>
      </c>
      <c r="I17" s="12">
        <v>-5</v>
      </c>
      <c r="J17" s="12">
        <v>0.4</v>
      </c>
      <c r="K17" s="12" t="b">
        <v>1</v>
      </c>
      <c r="L17" s="12" t="b">
        <v>0</v>
      </c>
      <c r="M17" s="4" t="s">
        <v>1500</v>
      </c>
      <c r="O17" s="4" t="str">
        <f t="shared" si="2"/>
        <v>product_name: 'Great'</v>
      </c>
      <c r="P17" s="4" t="str">
        <f t="shared" si="3"/>
        <v/>
      </c>
      <c r="Q17" s="4" t="str">
        <f t="shared" si="4"/>
        <v>cost: 300</v>
      </c>
      <c r="R17" s="4" t="str">
        <f t="shared" ca="1" si="5"/>
        <v>stock: 1</v>
      </c>
      <c r="S17" s="4" t="str">
        <f t="shared" si="6"/>
        <v>weight: 45</v>
      </c>
      <c r="T17" s="4" t="str">
        <f t="shared" si="7"/>
        <v>category_id: 2</v>
      </c>
      <c r="U17" s="4" t="str">
        <f t="shared" si="8"/>
        <v>base_size: 'Medium'</v>
      </c>
      <c r="V17" s="4" t="str">
        <f t="shared" si="9"/>
        <v>armor_type: 'Heavy'</v>
      </c>
      <c r="W17" s="4" t="str">
        <f t="shared" si="10"/>
        <v>base_ac: 7</v>
      </c>
      <c r="X17" s="4" t="str">
        <f t="shared" si="11"/>
        <v>max_dex_bonus: 2</v>
      </c>
      <c r="Y17" s="4" t="str">
        <f t="shared" si="12"/>
        <v>check_penalty: -5</v>
      </c>
      <c r="Z17" s="4" t="str">
        <f t="shared" si="13"/>
        <v>spell_failure: 0.4</v>
      </c>
      <c r="AA17" s="4" t="str">
        <f t="shared" si="14"/>
        <v>has_gauntlets: true</v>
      </c>
      <c r="AB17" s="4" t="str">
        <f t="shared" si="15"/>
        <v>can_run: false</v>
      </c>
      <c r="AE17" s="4" t="str">
        <f t="shared" ca="1" si="16"/>
        <v>{product_name: 'Great', cost: 300, stock: 1, weight: 45, category_id: 2, additional_information: JSON.stringify({base_size: 'Medium', armor_type: 'Heavy', base_ac: 7, max_dex_bonus: 2, check_penalty: -5, spell_failure: 0.4, has_gauntlets: true, can_run: false})},</v>
      </c>
    </row>
    <row r="18" spans="1:31" outlineLevel="1" x14ac:dyDescent="0.2">
      <c r="A18" s="12" t="s">
        <v>637</v>
      </c>
      <c r="B18" s="13" t="s">
        <v>622</v>
      </c>
      <c r="C18" s="12">
        <v>50</v>
      </c>
      <c r="D18" s="12">
        <v>600</v>
      </c>
      <c r="E18" s="4" t="s">
        <v>675</v>
      </c>
      <c r="F18" s="12" t="s">
        <v>674</v>
      </c>
      <c r="G18" s="12">
        <v>7</v>
      </c>
      <c r="H18" s="12">
        <v>0</v>
      </c>
      <c r="I18" s="12">
        <v>-7</v>
      </c>
      <c r="J18" s="12">
        <v>0.4</v>
      </c>
      <c r="K18" s="12" t="b">
        <v>1</v>
      </c>
      <c r="L18" s="12" t="b">
        <v>0</v>
      </c>
      <c r="M18" s="4" t="s">
        <v>1500</v>
      </c>
      <c r="O18" s="4" t="str">
        <f t="shared" si="2"/>
        <v>product_name: 'Half-Plate'</v>
      </c>
      <c r="P18" s="4" t="str">
        <f t="shared" si="3"/>
        <v>description: 'The suit includes gauntlets.'</v>
      </c>
      <c r="Q18" s="4" t="str">
        <f t="shared" si="4"/>
        <v>cost: 600</v>
      </c>
      <c r="R18" s="4" t="str">
        <f t="shared" ca="1" si="5"/>
        <v>stock: 7</v>
      </c>
      <c r="S18" s="4" t="str">
        <f t="shared" si="6"/>
        <v>weight: 50</v>
      </c>
      <c r="T18" s="4" t="str">
        <f t="shared" si="7"/>
        <v>category_id: 2</v>
      </c>
      <c r="U18" s="4" t="str">
        <f t="shared" si="8"/>
        <v>base_size: 'Medium'</v>
      </c>
      <c r="V18" s="4" t="str">
        <f t="shared" si="9"/>
        <v>armor_type: 'Heavy'</v>
      </c>
      <c r="W18" s="4" t="str">
        <f t="shared" si="10"/>
        <v>base_ac: 7</v>
      </c>
      <c r="X18" s="4" t="str">
        <f t="shared" si="11"/>
        <v>max_dex_bonus: 0</v>
      </c>
      <c r="Y18" s="4" t="str">
        <f t="shared" si="12"/>
        <v>check_penalty: -7</v>
      </c>
      <c r="Z18" s="4" t="str">
        <f t="shared" si="13"/>
        <v>spell_failure: 0.4</v>
      </c>
      <c r="AA18" s="4" t="str">
        <f t="shared" si="14"/>
        <v>has_gauntlets: true</v>
      </c>
      <c r="AB18" s="4" t="str">
        <f t="shared" si="15"/>
        <v>can_run: false</v>
      </c>
      <c r="AE18" s="4" t="str">
        <f t="shared" ca="1" si="16"/>
        <v>{product_name: 'Half-Plate', description: 'The suit includes gauntlets.', cost: 600, stock: 7, weight: 50, category_id: 2, additional_information: JSON.stringify({base_size: 'Medium', armor_type: 'Heavy', base_ac: 7, max_dex_bonus: 0, check_penalty: -7, spell_failure: 0.4, has_gauntlets: true, can_run: false})},</v>
      </c>
    </row>
    <row r="19" spans="1:31" outlineLevel="1" x14ac:dyDescent="0.2">
      <c r="A19" s="12" t="s">
        <v>638</v>
      </c>
      <c r="B19" s="13"/>
      <c r="C19" s="12">
        <v>15</v>
      </c>
      <c r="D19" s="23">
        <v>15</v>
      </c>
      <c r="E19" s="4" t="s">
        <v>675</v>
      </c>
      <c r="F19" s="12" t="s">
        <v>477</v>
      </c>
      <c r="G19" s="12">
        <v>2</v>
      </c>
      <c r="H19" s="12">
        <v>5</v>
      </c>
      <c r="I19" s="12">
        <v>-1</v>
      </c>
      <c r="J19" s="12">
        <v>0.15</v>
      </c>
      <c r="K19" s="12" t="b">
        <v>0</v>
      </c>
      <c r="L19" s="12" t="b">
        <v>1</v>
      </c>
      <c r="M19" s="4" t="s">
        <v>1497</v>
      </c>
      <c r="O19" s="4" t="str">
        <f t="shared" si="2"/>
        <v>product_name: 'Hard Leather'</v>
      </c>
      <c r="P19" s="4" t="str">
        <f t="shared" si="3"/>
        <v/>
      </c>
      <c r="Q19" s="4" t="str">
        <f t="shared" si="4"/>
        <v>cost: 15</v>
      </c>
      <c r="R19" s="4" t="str">
        <f t="shared" ca="1" si="5"/>
        <v>stock: 3</v>
      </c>
      <c r="S19" s="4" t="str">
        <f t="shared" si="6"/>
        <v>weight: 15</v>
      </c>
      <c r="T19" s="4" t="str">
        <f t="shared" si="7"/>
        <v>category_id: 2</v>
      </c>
      <c r="U19" s="4" t="str">
        <f t="shared" si="8"/>
        <v>base_size: 'Medium'</v>
      </c>
      <c r="V19" s="4" t="str">
        <f t="shared" si="9"/>
        <v>armor_type: 'Light'</v>
      </c>
      <c r="W19" s="4" t="str">
        <f t="shared" si="10"/>
        <v>base_ac: 2</v>
      </c>
      <c r="X19" s="4" t="str">
        <f t="shared" si="11"/>
        <v>max_dex_bonus: 5</v>
      </c>
      <c r="Y19" s="4" t="str">
        <f t="shared" si="12"/>
        <v>check_penalty: -1</v>
      </c>
      <c r="Z19" s="4" t="str">
        <f t="shared" si="13"/>
        <v>spell_failure: 0.15</v>
      </c>
      <c r="AA19" s="4" t="str">
        <f t="shared" si="14"/>
        <v>has_gauntlets: false</v>
      </c>
      <c r="AB19" s="4" t="str">
        <f t="shared" si="15"/>
        <v>can_run: true</v>
      </c>
      <c r="AE19" s="4" t="str">
        <f t="shared" ca="1" si="16"/>
        <v>{product_name: 'Hard Leather', cost: 15, stock: 3, weight: 15, category_id: 2, additional_information: JSON.stringify({base_size: 'Medium', armor_type: 'Light', base_ac: 2, max_dex_bonus: 5, check_penalty: -1, spell_failure: 0.15, has_gauntlets: false, can_run: true})},</v>
      </c>
    </row>
    <row r="20" spans="1:31" outlineLevel="1" x14ac:dyDescent="0.2">
      <c r="A20" s="12" t="s">
        <v>639</v>
      </c>
      <c r="B20" s="13"/>
      <c r="C20" s="12">
        <v>48</v>
      </c>
      <c r="D20" s="12">
        <v>180</v>
      </c>
      <c r="E20" s="4" t="s">
        <v>675</v>
      </c>
      <c r="F20" s="12" t="s">
        <v>675</v>
      </c>
      <c r="G20" s="12">
        <v>5</v>
      </c>
      <c r="H20" s="12">
        <v>1</v>
      </c>
      <c r="I20" s="12">
        <v>-6</v>
      </c>
      <c r="J20" s="12">
        <v>0.4</v>
      </c>
      <c r="K20" s="12" t="b">
        <v>1</v>
      </c>
      <c r="L20" s="12" t="b">
        <v>0</v>
      </c>
      <c r="M20" s="4" t="s">
        <v>1499</v>
      </c>
      <c r="O20" s="4" t="str">
        <f t="shared" si="2"/>
        <v>product_name: 'Heavy Chain Mail'</v>
      </c>
      <c r="P20" s="4" t="str">
        <f t="shared" si="3"/>
        <v/>
      </c>
      <c r="Q20" s="4" t="str">
        <f t="shared" si="4"/>
        <v>cost: 180</v>
      </c>
      <c r="R20" s="4" t="str">
        <f t="shared" ca="1" si="5"/>
        <v>stock: 16</v>
      </c>
      <c r="S20" s="4" t="str">
        <f t="shared" si="6"/>
        <v>weight: 48</v>
      </c>
      <c r="T20" s="4" t="str">
        <f t="shared" si="7"/>
        <v>category_id: 2</v>
      </c>
      <c r="U20" s="4" t="str">
        <f t="shared" si="8"/>
        <v>base_size: 'Medium'</v>
      </c>
      <c r="V20" s="4" t="str">
        <f t="shared" si="9"/>
        <v>armor_type: 'Medium'</v>
      </c>
      <c r="W20" s="4" t="str">
        <f t="shared" si="10"/>
        <v>base_ac: 5</v>
      </c>
      <c r="X20" s="4" t="str">
        <f t="shared" si="11"/>
        <v>max_dex_bonus: 1</v>
      </c>
      <c r="Y20" s="4" t="str">
        <f t="shared" si="12"/>
        <v>check_penalty: -6</v>
      </c>
      <c r="Z20" s="4" t="str">
        <f t="shared" si="13"/>
        <v>spell_failure: 0.4</v>
      </c>
      <c r="AA20" s="4" t="str">
        <f t="shared" si="14"/>
        <v>has_gauntlets: true</v>
      </c>
      <c r="AB20" s="4" t="str">
        <f t="shared" si="15"/>
        <v>can_run: false</v>
      </c>
      <c r="AE20" s="4" t="str">
        <f t="shared" ca="1" si="16"/>
        <v>{product_name: 'Heavy Chain Mail', cost: 180, stock: 16, weight: 48, category_id: 2, additional_information: JSON.stringify({base_size: 'Medium', armor_type: 'Medium', base_ac: 5, max_dex_bonus: 1, check_penalty: -6, spell_failure: 0.4, has_gauntlets: true, can_run: false})},</v>
      </c>
    </row>
    <row r="21" spans="1:31" outlineLevel="1" x14ac:dyDescent="0.2">
      <c r="A21" s="12" t="s">
        <v>640</v>
      </c>
      <c r="B21" s="13"/>
      <c r="C21" s="12">
        <v>10</v>
      </c>
      <c r="D21" s="27">
        <v>10</v>
      </c>
      <c r="E21" s="4" t="s">
        <v>675</v>
      </c>
      <c r="F21" s="12" t="s">
        <v>1352</v>
      </c>
      <c r="G21" s="12">
        <v>0</v>
      </c>
      <c r="H21" s="12">
        <v>6</v>
      </c>
      <c r="I21" s="12">
        <v>0</v>
      </c>
      <c r="J21" s="12">
        <v>0.08</v>
      </c>
      <c r="K21" s="12" t="b">
        <v>0</v>
      </c>
      <c r="L21" s="12" t="b">
        <v>1</v>
      </c>
      <c r="O21" s="4" t="str">
        <f t="shared" si="2"/>
        <v>product_name: 'Heavy Clothing'</v>
      </c>
      <c r="P21" s="4" t="str">
        <f t="shared" si="3"/>
        <v/>
      </c>
      <c r="Q21" s="4" t="str">
        <f t="shared" si="4"/>
        <v>cost: 10</v>
      </c>
      <c r="R21" s="4" t="str">
        <f t="shared" ca="1" si="5"/>
        <v>stock: 8</v>
      </c>
      <c r="S21" s="4" t="str">
        <f t="shared" si="6"/>
        <v>weight: 10</v>
      </c>
      <c r="T21" s="4" t="str">
        <f t="shared" si="7"/>
        <v>category_id: 2</v>
      </c>
      <c r="U21" s="4" t="str">
        <f t="shared" si="8"/>
        <v>base_size: 'Medium'</v>
      </c>
      <c r="V21" s="4" t="str">
        <f t="shared" si="9"/>
        <v/>
      </c>
      <c r="W21" s="4" t="str">
        <f t="shared" si="10"/>
        <v>base_ac: 0</v>
      </c>
      <c r="X21" s="4" t="str">
        <f t="shared" si="11"/>
        <v>max_dex_bonus: 6</v>
      </c>
      <c r="Y21" s="4" t="str">
        <f t="shared" si="12"/>
        <v>check_penalty: 0</v>
      </c>
      <c r="Z21" s="4" t="str">
        <f t="shared" si="13"/>
        <v>spell_failure: 0.08</v>
      </c>
      <c r="AA21" s="4" t="str">
        <f t="shared" si="14"/>
        <v>has_gauntlets: false</v>
      </c>
      <c r="AB21" s="4" t="str">
        <f t="shared" si="15"/>
        <v>can_run: true</v>
      </c>
      <c r="AE21" s="4" t="str">
        <f t="shared" ca="1" si="16"/>
        <v>{product_name: 'Heavy Clothing', cost: 10, stock: 8, weight: 10, category_id: 2, additional_information: JSON.stringify({base_size: 'Medium', base_ac: 0, max_dex_bonus: 6, check_penalty: 0, spell_failure: 0.08, has_gauntlets: false, can_run: true})},</v>
      </c>
    </row>
    <row r="22" spans="1:31" outlineLevel="1" x14ac:dyDescent="0.2">
      <c r="A22" s="12" t="s">
        <v>641</v>
      </c>
      <c r="B22" s="13"/>
      <c r="C22" s="12">
        <v>25</v>
      </c>
      <c r="D22" s="12">
        <v>15</v>
      </c>
      <c r="E22" s="4" t="s">
        <v>675</v>
      </c>
      <c r="F22" s="12" t="s">
        <v>675</v>
      </c>
      <c r="G22" s="12">
        <v>3</v>
      </c>
      <c r="H22" s="12">
        <v>4</v>
      </c>
      <c r="I22" s="12">
        <v>-3</v>
      </c>
      <c r="J22" s="12">
        <v>0.2</v>
      </c>
      <c r="K22" s="12" t="b">
        <v>0</v>
      </c>
      <c r="L22" s="12" t="b">
        <v>1</v>
      </c>
      <c r="M22" s="4" t="s">
        <v>1499</v>
      </c>
      <c r="O22" s="4" t="str">
        <f t="shared" si="2"/>
        <v>product_name: 'Hide'</v>
      </c>
      <c r="P22" s="4" t="str">
        <f t="shared" si="3"/>
        <v/>
      </c>
      <c r="Q22" s="4" t="str">
        <f t="shared" si="4"/>
        <v>cost: 15</v>
      </c>
      <c r="R22" s="4" t="str">
        <f t="shared" ca="1" si="5"/>
        <v>stock: 12</v>
      </c>
      <c r="S22" s="4" t="str">
        <f t="shared" si="6"/>
        <v>weight: 25</v>
      </c>
      <c r="T22" s="4" t="str">
        <f t="shared" si="7"/>
        <v>category_id: 2</v>
      </c>
      <c r="U22" s="4" t="str">
        <f t="shared" si="8"/>
        <v>base_size: 'Medium'</v>
      </c>
      <c r="V22" s="4" t="str">
        <f t="shared" si="9"/>
        <v>armor_type: 'Medium'</v>
      </c>
      <c r="W22" s="4" t="str">
        <f t="shared" si="10"/>
        <v>base_ac: 3</v>
      </c>
      <c r="X22" s="4" t="str">
        <f t="shared" si="11"/>
        <v>max_dex_bonus: 4</v>
      </c>
      <c r="Y22" s="4" t="str">
        <f t="shared" si="12"/>
        <v>check_penalty: -3</v>
      </c>
      <c r="Z22" s="4" t="str">
        <f t="shared" si="13"/>
        <v>spell_failure: 0.2</v>
      </c>
      <c r="AA22" s="4" t="str">
        <f t="shared" si="14"/>
        <v>has_gauntlets: false</v>
      </c>
      <c r="AB22" s="4" t="str">
        <f t="shared" si="15"/>
        <v>can_run: true</v>
      </c>
      <c r="AE22" s="4" t="str">
        <f t="shared" ca="1" si="16"/>
        <v>{product_name: 'Hide', cost: 15, stock: 12, weight: 25, category_id: 2, additional_information: JSON.stringify({base_size: 'Medium', armor_type: 'Medium', base_ac: 3, max_dex_bonus: 4, check_penalty: -3, spell_failure: 0.2, has_gauntlets: false, can_run: true})},</v>
      </c>
    </row>
    <row r="23" spans="1:31" outlineLevel="1" x14ac:dyDescent="0.2">
      <c r="A23" s="12" t="s">
        <v>642</v>
      </c>
      <c r="B23" s="13"/>
      <c r="C23" s="12">
        <v>35</v>
      </c>
      <c r="D23" s="12">
        <v>150</v>
      </c>
      <c r="E23" s="4" t="s">
        <v>675</v>
      </c>
      <c r="F23" s="12" t="s">
        <v>675</v>
      </c>
      <c r="G23" s="12">
        <v>5</v>
      </c>
      <c r="H23" s="12">
        <v>3</v>
      </c>
      <c r="I23" s="12">
        <v>-4</v>
      </c>
      <c r="J23" s="12">
        <v>0.3</v>
      </c>
      <c r="K23" s="12" t="b">
        <v>0</v>
      </c>
      <c r="L23" s="12" t="b">
        <v>0</v>
      </c>
      <c r="M23" s="4" t="s">
        <v>1499</v>
      </c>
      <c r="O23" s="4" t="str">
        <f t="shared" si="2"/>
        <v>product_name: 'Lamellar'</v>
      </c>
      <c r="P23" s="4" t="str">
        <f t="shared" si="3"/>
        <v/>
      </c>
      <c r="Q23" s="4" t="str">
        <f t="shared" si="4"/>
        <v>cost: 150</v>
      </c>
      <c r="R23" s="4" t="str">
        <f t="shared" ca="1" si="5"/>
        <v>stock: 15</v>
      </c>
      <c r="S23" s="4" t="str">
        <f t="shared" si="6"/>
        <v>weight: 35</v>
      </c>
      <c r="T23" s="4" t="str">
        <f t="shared" si="7"/>
        <v>category_id: 2</v>
      </c>
      <c r="U23" s="4" t="str">
        <f t="shared" si="8"/>
        <v>base_size: 'Medium'</v>
      </c>
      <c r="V23" s="4" t="str">
        <f t="shared" si="9"/>
        <v>armor_type: 'Medium'</v>
      </c>
      <c r="W23" s="4" t="str">
        <f t="shared" si="10"/>
        <v>base_ac: 5</v>
      </c>
      <c r="X23" s="4" t="str">
        <f t="shared" si="11"/>
        <v>max_dex_bonus: 3</v>
      </c>
      <c r="Y23" s="4" t="str">
        <f t="shared" si="12"/>
        <v>check_penalty: -4</v>
      </c>
      <c r="Z23" s="4" t="str">
        <f t="shared" si="13"/>
        <v>spell_failure: 0.3</v>
      </c>
      <c r="AA23" s="4" t="str">
        <f t="shared" si="14"/>
        <v>has_gauntlets: false</v>
      </c>
      <c r="AB23" s="4" t="str">
        <f t="shared" si="15"/>
        <v>can_run: false</v>
      </c>
      <c r="AE23" s="4" t="str">
        <f t="shared" ca="1" si="16"/>
        <v>{product_name: 'Lamellar', cost: 150, stock: 15, weight: 35, category_id: 2, additional_information: JSON.stringify({base_size: 'Medium', armor_type: 'Medium', base_ac: 5, max_dex_bonus: 3, check_penalty: -4, spell_failure: 0.3, has_gauntlets: false, can_run: false})},</v>
      </c>
    </row>
    <row r="24" spans="1:31" outlineLevel="1" x14ac:dyDescent="0.2">
      <c r="A24" s="12" t="s">
        <v>643</v>
      </c>
      <c r="B24" s="13"/>
      <c r="C24" s="12">
        <v>15</v>
      </c>
      <c r="D24" s="12">
        <v>10</v>
      </c>
      <c r="E24" s="4" t="s">
        <v>675</v>
      </c>
      <c r="F24" s="12" t="s">
        <v>477</v>
      </c>
      <c r="G24" s="12">
        <v>2</v>
      </c>
      <c r="H24" s="12">
        <v>6</v>
      </c>
      <c r="I24" s="12">
        <v>0</v>
      </c>
      <c r="J24" s="12">
        <v>0.1</v>
      </c>
      <c r="K24" s="12" t="b">
        <v>0</v>
      </c>
      <c r="L24" s="12" t="b">
        <v>1</v>
      </c>
      <c r="M24" s="4" t="s">
        <v>1497</v>
      </c>
      <c r="O24" s="4" t="str">
        <f t="shared" si="2"/>
        <v>product_name: 'Leather'</v>
      </c>
      <c r="P24" s="4" t="str">
        <f t="shared" si="3"/>
        <v/>
      </c>
      <c r="Q24" s="4" t="str">
        <f t="shared" si="4"/>
        <v>cost: 10</v>
      </c>
      <c r="R24" s="4" t="str">
        <f t="shared" ca="1" si="5"/>
        <v>stock: 11</v>
      </c>
      <c r="S24" s="4" t="str">
        <f t="shared" si="6"/>
        <v>weight: 15</v>
      </c>
      <c r="T24" s="4" t="str">
        <f t="shared" si="7"/>
        <v>category_id: 2</v>
      </c>
      <c r="U24" s="4" t="str">
        <f t="shared" si="8"/>
        <v>base_size: 'Medium'</v>
      </c>
      <c r="V24" s="4" t="str">
        <f t="shared" si="9"/>
        <v>armor_type: 'Light'</v>
      </c>
      <c r="W24" s="4" t="str">
        <f t="shared" si="10"/>
        <v>base_ac: 2</v>
      </c>
      <c r="X24" s="4" t="str">
        <f t="shared" si="11"/>
        <v>max_dex_bonus: 6</v>
      </c>
      <c r="Y24" s="4" t="str">
        <f t="shared" si="12"/>
        <v>check_penalty: 0</v>
      </c>
      <c r="Z24" s="4" t="str">
        <f t="shared" si="13"/>
        <v>spell_failure: 0.1</v>
      </c>
      <c r="AA24" s="4" t="str">
        <f t="shared" si="14"/>
        <v>has_gauntlets: false</v>
      </c>
      <c r="AB24" s="4" t="str">
        <f t="shared" si="15"/>
        <v>can_run: true</v>
      </c>
      <c r="AE24" s="4" t="str">
        <f t="shared" ca="1" si="16"/>
        <v>{product_name: 'Leather', cost: 10, stock: 11, weight: 15, category_id: 2, additional_information: JSON.stringify({base_size: 'Medium', armor_type: 'Light', base_ac: 2, max_dex_bonus: 6, check_penalty: 0, spell_failure: 0.1, has_gauntlets: false, can_run: true})},</v>
      </c>
    </row>
    <row r="25" spans="1:31" outlineLevel="1" x14ac:dyDescent="0.2">
      <c r="A25" s="12" t="s">
        <v>645</v>
      </c>
      <c r="B25" s="13"/>
      <c r="C25" s="12">
        <v>20</v>
      </c>
      <c r="D25" s="12">
        <v>35</v>
      </c>
      <c r="E25" s="4" t="s">
        <v>675</v>
      </c>
      <c r="F25" s="12" t="s">
        <v>477</v>
      </c>
      <c r="G25" s="12">
        <v>3</v>
      </c>
      <c r="H25" s="12">
        <v>6</v>
      </c>
      <c r="I25" s="12">
        <v>-2</v>
      </c>
      <c r="J25" s="12">
        <v>0.15</v>
      </c>
      <c r="K25" s="12" t="b">
        <v>0</v>
      </c>
      <c r="L25" s="12" t="b">
        <v>1</v>
      </c>
      <c r="M25" s="4" t="s">
        <v>1497</v>
      </c>
      <c r="O25" s="4" t="str">
        <f t="shared" si="2"/>
        <v>product_name: 'Leather Scale'</v>
      </c>
      <c r="P25" s="4" t="str">
        <f t="shared" si="3"/>
        <v/>
      </c>
      <c r="Q25" s="4" t="str">
        <f t="shared" si="4"/>
        <v>cost: 35</v>
      </c>
      <c r="R25" s="4" t="str">
        <f t="shared" ca="1" si="5"/>
        <v>stock: 1</v>
      </c>
      <c r="S25" s="4" t="str">
        <f t="shared" si="6"/>
        <v>weight: 20</v>
      </c>
      <c r="T25" s="4" t="str">
        <f t="shared" si="7"/>
        <v>category_id: 2</v>
      </c>
      <c r="U25" s="4" t="str">
        <f t="shared" si="8"/>
        <v>base_size: 'Medium'</v>
      </c>
      <c r="V25" s="4" t="str">
        <f t="shared" si="9"/>
        <v>armor_type: 'Light'</v>
      </c>
      <c r="W25" s="4" t="str">
        <f t="shared" si="10"/>
        <v>base_ac: 3</v>
      </c>
      <c r="X25" s="4" t="str">
        <f t="shared" si="11"/>
        <v>max_dex_bonus: 6</v>
      </c>
      <c r="Y25" s="4" t="str">
        <f t="shared" si="12"/>
        <v>check_penalty: -2</v>
      </c>
      <c r="Z25" s="4" t="str">
        <f t="shared" si="13"/>
        <v>spell_failure: 0.15</v>
      </c>
      <c r="AA25" s="4" t="str">
        <f t="shared" si="14"/>
        <v>has_gauntlets: false</v>
      </c>
      <c r="AB25" s="4" t="str">
        <f t="shared" si="15"/>
        <v>can_run: true</v>
      </c>
      <c r="AE25" s="4" t="str">
        <f t="shared" ca="1" si="16"/>
        <v>{product_name: 'Leather Scale', cost: 35, stock: 1, weight: 20, category_id: 2, additional_information: JSON.stringify({base_size: 'Medium', armor_type: 'Light', base_ac: 3, max_dex_bonus: 6, check_penalty: -2, spell_failure: 0.15, has_gauntlets: false, can_run: true})},</v>
      </c>
    </row>
    <row r="26" spans="1:31" outlineLevel="1" x14ac:dyDescent="0.2">
      <c r="A26" s="23" t="s">
        <v>646</v>
      </c>
      <c r="B26" s="24"/>
      <c r="C26" s="23">
        <v>20</v>
      </c>
      <c r="D26" s="23">
        <v>10</v>
      </c>
      <c r="E26" s="4" t="s">
        <v>675</v>
      </c>
      <c r="F26" s="12" t="s">
        <v>477</v>
      </c>
      <c r="G26" s="23">
        <v>3</v>
      </c>
      <c r="H26" s="23">
        <v>6</v>
      </c>
      <c r="I26" s="23">
        <v>-1</v>
      </c>
      <c r="J26" s="23">
        <v>0.1</v>
      </c>
      <c r="K26" s="23" t="b">
        <v>0</v>
      </c>
      <c r="L26" s="12" t="b">
        <v>1</v>
      </c>
      <c r="M26" s="4" t="s">
        <v>1497</v>
      </c>
      <c r="O26" s="4" t="str">
        <f t="shared" si="2"/>
        <v>product_name: 'Light Hide'</v>
      </c>
      <c r="P26" s="4" t="str">
        <f t="shared" si="3"/>
        <v/>
      </c>
      <c r="Q26" s="4" t="str">
        <f t="shared" si="4"/>
        <v>cost: 10</v>
      </c>
      <c r="R26" s="4" t="str">
        <f t="shared" ca="1" si="5"/>
        <v>stock: 16</v>
      </c>
      <c r="S26" s="4" t="str">
        <f t="shared" si="6"/>
        <v>weight: 20</v>
      </c>
      <c r="T26" s="4" t="str">
        <f t="shared" si="7"/>
        <v>category_id: 2</v>
      </c>
      <c r="U26" s="4" t="str">
        <f t="shared" si="8"/>
        <v>base_size: 'Medium'</v>
      </c>
      <c r="V26" s="4" t="str">
        <f t="shared" si="9"/>
        <v>armor_type: 'Light'</v>
      </c>
      <c r="W26" s="4" t="str">
        <f t="shared" si="10"/>
        <v>base_ac: 3</v>
      </c>
      <c r="X26" s="4" t="str">
        <f t="shared" si="11"/>
        <v>max_dex_bonus: 6</v>
      </c>
      <c r="Y26" s="4" t="str">
        <f t="shared" si="12"/>
        <v>check_penalty: -1</v>
      </c>
      <c r="Z26" s="4" t="str">
        <f t="shared" si="13"/>
        <v>spell_failure: 0.1</v>
      </c>
      <c r="AA26" s="4" t="str">
        <f t="shared" si="14"/>
        <v>has_gauntlets: false</v>
      </c>
      <c r="AB26" s="4" t="str">
        <f t="shared" si="15"/>
        <v>can_run: true</v>
      </c>
      <c r="AE26" s="4" t="str">
        <f t="shared" ca="1" si="16"/>
        <v>{product_name: 'Light Hide', cost: 10, stock: 16, weight: 20, category_id: 2, additional_information: JSON.stringify({base_size: 'Medium', armor_type: 'Light', base_ac: 3, max_dex_bonus: 6, check_penalty: -1, spell_failure: 0.1, has_gauntlets: false, can_run: true})},</v>
      </c>
    </row>
    <row r="27" spans="1:31" outlineLevel="1" x14ac:dyDescent="0.2">
      <c r="A27" s="12" t="s">
        <v>647</v>
      </c>
      <c r="B27" s="13"/>
      <c r="C27" s="12">
        <v>0</v>
      </c>
      <c r="D27" s="12">
        <v>0</v>
      </c>
      <c r="E27" s="4" t="s">
        <v>675</v>
      </c>
      <c r="F27" s="12" t="s">
        <v>1352</v>
      </c>
      <c r="G27" s="12">
        <v>4</v>
      </c>
      <c r="H27" s="12">
        <v>99</v>
      </c>
      <c r="I27" s="12">
        <v>0</v>
      </c>
      <c r="J27" s="12">
        <v>0</v>
      </c>
      <c r="K27" s="12" t="b">
        <v>0</v>
      </c>
      <c r="L27" s="12" t="b">
        <v>1</v>
      </c>
      <c r="O27" s="4" t="str">
        <f t="shared" si="2"/>
        <v>product_name: 'Mage Armor'</v>
      </c>
      <c r="P27" s="4" t="str">
        <f t="shared" si="3"/>
        <v/>
      </c>
      <c r="Q27" s="4" t="str">
        <f t="shared" si="4"/>
        <v>cost: 0</v>
      </c>
      <c r="R27" s="4" t="str">
        <f t="shared" ca="1" si="5"/>
        <v>stock: 3</v>
      </c>
      <c r="S27" s="4" t="str">
        <f t="shared" si="6"/>
        <v>weight: 0</v>
      </c>
      <c r="T27" s="4" t="str">
        <f t="shared" si="7"/>
        <v>category_id: 2</v>
      </c>
      <c r="U27" s="4" t="str">
        <f t="shared" si="8"/>
        <v>base_size: 'Medium'</v>
      </c>
      <c r="V27" s="4" t="str">
        <f t="shared" si="9"/>
        <v/>
      </c>
      <c r="W27" s="4" t="str">
        <f t="shared" si="10"/>
        <v>base_ac: 4</v>
      </c>
      <c r="X27" s="4" t="str">
        <f t="shared" si="11"/>
        <v>max_dex_bonus: 99</v>
      </c>
      <c r="Y27" s="4" t="str">
        <f t="shared" si="12"/>
        <v>check_penalty: 0</v>
      </c>
      <c r="Z27" s="4" t="str">
        <f t="shared" si="13"/>
        <v>spell_failure: 0</v>
      </c>
      <c r="AA27" s="4" t="str">
        <f t="shared" si="14"/>
        <v>has_gauntlets: false</v>
      </c>
      <c r="AB27" s="4" t="str">
        <f t="shared" si="15"/>
        <v>can_run: true</v>
      </c>
      <c r="AE27" s="4" t="str">
        <f t="shared" ca="1" si="16"/>
        <v>{product_name: 'Mage Armor', cost: 0, stock: 3, weight: 0, category_id: 2, additional_information: JSON.stringify({base_size: 'Medium', base_ac: 4, max_dex_bonus: 99, check_penalty: 0, spell_failure: 0, has_gauntlets: false, can_run: true})},</v>
      </c>
    </row>
    <row r="28" spans="1:31" outlineLevel="1" x14ac:dyDescent="0.2">
      <c r="A28" s="12" t="s">
        <v>648</v>
      </c>
      <c r="B28" s="13"/>
      <c r="C28" s="12">
        <v>40</v>
      </c>
      <c r="D28" s="12">
        <v>125</v>
      </c>
      <c r="E28" s="4" t="s">
        <v>675</v>
      </c>
      <c r="F28" s="12" t="s">
        <v>675</v>
      </c>
      <c r="G28" s="12">
        <v>4</v>
      </c>
      <c r="H28" s="12">
        <v>4</v>
      </c>
      <c r="I28" s="12">
        <v>-3</v>
      </c>
      <c r="J28" s="12">
        <v>0.2</v>
      </c>
      <c r="K28" s="12" t="b">
        <v>0</v>
      </c>
      <c r="L28" s="12" t="b">
        <v>0</v>
      </c>
      <c r="M28" s="4" t="s">
        <v>1499</v>
      </c>
      <c r="O28" s="4" t="str">
        <f t="shared" si="2"/>
        <v>product_name: 'Naga'</v>
      </c>
      <c r="P28" s="4" t="str">
        <f t="shared" si="3"/>
        <v/>
      </c>
      <c r="Q28" s="4" t="str">
        <f t="shared" si="4"/>
        <v>cost: 125</v>
      </c>
      <c r="R28" s="4" t="str">
        <f t="shared" ca="1" si="5"/>
        <v>stock: 1</v>
      </c>
      <c r="S28" s="4" t="str">
        <f t="shared" si="6"/>
        <v>weight: 40</v>
      </c>
      <c r="T28" s="4" t="str">
        <f t="shared" si="7"/>
        <v>category_id: 2</v>
      </c>
      <c r="U28" s="4" t="str">
        <f t="shared" si="8"/>
        <v>base_size: 'Medium'</v>
      </c>
      <c r="V28" s="4" t="str">
        <f t="shared" si="9"/>
        <v>armor_type: 'Medium'</v>
      </c>
      <c r="W28" s="4" t="str">
        <f t="shared" si="10"/>
        <v>base_ac: 4</v>
      </c>
      <c r="X28" s="4" t="str">
        <f t="shared" si="11"/>
        <v>max_dex_bonus: 4</v>
      </c>
      <c r="Y28" s="4" t="str">
        <f t="shared" si="12"/>
        <v>check_penalty: -3</v>
      </c>
      <c r="Z28" s="4" t="str">
        <f t="shared" si="13"/>
        <v>spell_failure: 0.2</v>
      </c>
      <c r="AA28" s="4" t="str">
        <f t="shared" si="14"/>
        <v>has_gauntlets: false</v>
      </c>
      <c r="AB28" s="4" t="str">
        <f t="shared" si="15"/>
        <v>can_run: false</v>
      </c>
      <c r="AE28" s="4" t="str">
        <f t="shared" ca="1" si="16"/>
        <v>{product_name: 'Naga', cost: 125, stock: 1, weight: 40, category_id: 2, additional_information: JSON.stringify({base_size: 'Medium', armor_type: 'Medium', base_ac: 4, max_dex_bonus: 4, check_penalty: -3, spell_failure: 0.2, has_gauntlets: false, can_run: false})},</v>
      </c>
    </row>
    <row r="29" spans="1:31" outlineLevel="1" x14ac:dyDescent="0.2">
      <c r="A29" s="12" t="s">
        <v>649</v>
      </c>
      <c r="B29" s="13"/>
      <c r="C29" s="12">
        <v>0</v>
      </c>
      <c r="D29" s="12">
        <v>0</v>
      </c>
      <c r="E29" s="4" t="s">
        <v>675</v>
      </c>
      <c r="F29" s="12" t="s">
        <v>1352</v>
      </c>
      <c r="G29" s="12">
        <v>0</v>
      </c>
      <c r="H29" s="12">
        <v>99</v>
      </c>
      <c r="I29" s="12">
        <v>0</v>
      </c>
      <c r="J29" s="12">
        <v>0</v>
      </c>
      <c r="K29" s="12" t="b">
        <v>0</v>
      </c>
      <c r="L29" s="12" t="b">
        <v>1</v>
      </c>
      <c r="O29" s="4" t="str">
        <f t="shared" si="2"/>
        <v>product_name: 'None'</v>
      </c>
      <c r="P29" s="4" t="str">
        <f t="shared" si="3"/>
        <v/>
      </c>
      <c r="Q29" s="4" t="str">
        <f t="shared" si="4"/>
        <v>cost: 0</v>
      </c>
      <c r="R29" s="4" t="str">
        <f t="shared" ca="1" si="5"/>
        <v>stock: 19</v>
      </c>
      <c r="S29" s="4" t="str">
        <f t="shared" si="6"/>
        <v>weight: 0</v>
      </c>
      <c r="T29" s="4" t="str">
        <f t="shared" si="7"/>
        <v>category_id: 2</v>
      </c>
      <c r="U29" s="4" t="str">
        <f t="shared" si="8"/>
        <v>base_size: 'Medium'</v>
      </c>
      <c r="V29" s="4" t="str">
        <f t="shared" si="9"/>
        <v/>
      </c>
      <c r="W29" s="4" t="str">
        <f t="shared" si="10"/>
        <v>base_ac: 0</v>
      </c>
      <c r="X29" s="4" t="str">
        <f t="shared" si="11"/>
        <v>max_dex_bonus: 99</v>
      </c>
      <c r="Y29" s="4" t="str">
        <f t="shared" si="12"/>
        <v>check_penalty: 0</v>
      </c>
      <c r="Z29" s="4" t="str">
        <f t="shared" si="13"/>
        <v>spell_failure: 0</v>
      </c>
      <c r="AA29" s="4" t="str">
        <f t="shared" si="14"/>
        <v>has_gauntlets: false</v>
      </c>
      <c r="AB29" s="4" t="str">
        <f t="shared" si="15"/>
        <v>can_run: true</v>
      </c>
      <c r="AE29" s="4" t="str">
        <f t="shared" ca="1" si="16"/>
        <v>{product_name: 'None', cost: 0, stock: 19, weight: 0, category_id: 2, additional_information: JSON.stringify({base_size: 'Medium', base_ac: 0, max_dex_bonus: 99, check_penalty: 0, spell_failure: 0, has_gauntlets: false, can_run: true})},</v>
      </c>
    </row>
    <row r="30" spans="1:31" outlineLevel="1" x14ac:dyDescent="0.2">
      <c r="A30" s="12" t="s">
        <v>650</v>
      </c>
      <c r="B30" s="13"/>
      <c r="C30" s="12">
        <v>10</v>
      </c>
      <c r="D30" s="12">
        <v>5</v>
      </c>
      <c r="E30" s="4" t="s">
        <v>675</v>
      </c>
      <c r="F30" s="12" t="s">
        <v>477</v>
      </c>
      <c r="G30" s="12">
        <v>1</v>
      </c>
      <c r="H30" s="12">
        <v>8</v>
      </c>
      <c r="I30" s="12">
        <v>0</v>
      </c>
      <c r="J30" s="12">
        <v>0.05</v>
      </c>
      <c r="K30" s="12" t="b">
        <v>0</v>
      </c>
      <c r="L30" s="12" t="b">
        <v>1</v>
      </c>
      <c r="M30" s="4" t="s">
        <v>1497</v>
      </c>
      <c r="O30" s="4" t="str">
        <f t="shared" si="2"/>
        <v>product_name: 'Padded'</v>
      </c>
      <c r="P30" s="4" t="str">
        <f t="shared" si="3"/>
        <v/>
      </c>
      <c r="Q30" s="4" t="str">
        <f t="shared" si="4"/>
        <v>cost: 5</v>
      </c>
      <c r="R30" s="4" t="str">
        <f t="shared" ca="1" si="5"/>
        <v>stock: 5</v>
      </c>
      <c r="S30" s="4" t="str">
        <f t="shared" si="6"/>
        <v>weight: 10</v>
      </c>
      <c r="T30" s="4" t="str">
        <f t="shared" si="7"/>
        <v>category_id: 2</v>
      </c>
      <c r="U30" s="4" t="str">
        <f t="shared" si="8"/>
        <v>base_size: 'Medium'</v>
      </c>
      <c r="V30" s="4" t="str">
        <f t="shared" si="9"/>
        <v>armor_type: 'Light'</v>
      </c>
      <c r="W30" s="4" t="str">
        <f t="shared" si="10"/>
        <v>base_ac: 1</v>
      </c>
      <c r="X30" s="4" t="str">
        <f t="shared" si="11"/>
        <v>max_dex_bonus: 8</v>
      </c>
      <c r="Y30" s="4" t="str">
        <f t="shared" si="12"/>
        <v>check_penalty: 0</v>
      </c>
      <c r="Z30" s="4" t="str">
        <f t="shared" si="13"/>
        <v>spell_failure: 0.05</v>
      </c>
      <c r="AA30" s="4" t="str">
        <f t="shared" si="14"/>
        <v>has_gauntlets: false</v>
      </c>
      <c r="AB30" s="4" t="str">
        <f t="shared" si="15"/>
        <v>can_run: true</v>
      </c>
      <c r="AE30" s="4" t="str">
        <f t="shared" ca="1" si="16"/>
        <v>{product_name: 'Padded', cost: 5, stock: 5, weight: 10, category_id: 2, additional_information: JSON.stringify({base_size: 'Medium', armor_type: 'Light', base_ac: 1, max_dex_bonus: 8, check_penalty: 0, spell_failure: 0.05, has_gauntlets: false, can_run: true})},</v>
      </c>
    </row>
    <row r="31" spans="1:31" outlineLevel="1" x14ac:dyDescent="0.2">
      <c r="A31" s="12" t="s">
        <v>651</v>
      </c>
      <c r="B31" s="13"/>
      <c r="C31" s="12">
        <v>30</v>
      </c>
      <c r="D31" s="12">
        <v>50</v>
      </c>
      <c r="E31" s="4" t="s">
        <v>675</v>
      </c>
      <c r="F31" s="12" t="s">
        <v>675</v>
      </c>
      <c r="G31" s="12">
        <v>4</v>
      </c>
      <c r="H31" s="12">
        <v>4</v>
      </c>
      <c r="I31" s="12">
        <v>-3</v>
      </c>
      <c r="J31" s="12">
        <v>0.25</v>
      </c>
      <c r="K31" s="12" t="b">
        <v>1</v>
      </c>
      <c r="L31" s="12" t="b">
        <v>0</v>
      </c>
      <c r="M31" s="4" t="s">
        <v>1499</v>
      </c>
      <c r="O31" s="4" t="str">
        <f t="shared" si="2"/>
        <v>product_name: 'Partial'</v>
      </c>
      <c r="P31" s="4" t="str">
        <f t="shared" si="3"/>
        <v/>
      </c>
      <c r="Q31" s="4" t="str">
        <f t="shared" si="4"/>
        <v>cost: 50</v>
      </c>
      <c r="R31" s="4" t="str">
        <f t="shared" ca="1" si="5"/>
        <v>stock: 10</v>
      </c>
      <c r="S31" s="4" t="str">
        <f t="shared" si="6"/>
        <v>weight: 30</v>
      </c>
      <c r="T31" s="4" t="str">
        <f t="shared" si="7"/>
        <v>category_id: 2</v>
      </c>
      <c r="U31" s="4" t="str">
        <f t="shared" si="8"/>
        <v>base_size: 'Medium'</v>
      </c>
      <c r="V31" s="4" t="str">
        <f t="shared" si="9"/>
        <v>armor_type: 'Medium'</v>
      </c>
      <c r="W31" s="4" t="str">
        <f t="shared" si="10"/>
        <v>base_ac: 4</v>
      </c>
      <c r="X31" s="4" t="str">
        <f t="shared" si="11"/>
        <v>max_dex_bonus: 4</v>
      </c>
      <c r="Y31" s="4" t="str">
        <f t="shared" si="12"/>
        <v>check_penalty: -3</v>
      </c>
      <c r="Z31" s="4" t="str">
        <f t="shared" si="13"/>
        <v>spell_failure: 0.25</v>
      </c>
      <c r="AA31" s="4" t="str">
        <f t="shared" si="14"/>
        <v>has_gauntlets: true</v>
      </c>
      <c r="AB31" s="4" t="str">
        <f t="shared" si="15"/>
        <v>can_run: false</v>
      </c>
      <c r="AE31" s="4" t="str">
        <f t="shared" ca="1" si="16"/>
        <v>{product_name: 'Partial', cost: 50, stock: 10, weight: 30, category_id: 2, additional_information: JSON.stringify({base_size: 'Medium', armor_type: 'Medium', base_ac: 4, max_dex_bonus: 4, check_penalty: -3, spell_failure: 0.25, has_gauntlets: true, can_run: false})},</v>
      </c>
    </row>
    <row r="32" spans="1:31" outlineLevel="1" x14ac:dyDescent="0.2">
      <c r="A32" s="12" t="s">
        <v>652</v>
      </c>
      <c r="B32" s="13" t="s">
        <v>622</v>
      </c>
      <c r="C32" s="12">
        <v>30</v>
      </c>
      <c r="D32" s="12">
        <v>50</v>
      </c>
      <c r="E32" s="4" t="s">
        <v>675</v>
      </c>
      <c r="F32" s="12" t="s">
        <v>675</v>
      </c>
      <c r="G32" s="12">
        <v>4</v>
      </c>
      <c r="H32" s="12">
        <v>3</v>
      </c>
      <c r="I32" s="12">
        <v>-4</v>
      </c>
      <c r="J32" s="12">
        <v>0.25</v>
      </c>
      <c r="K32" s="12" t="b">
        <v>1</v>
      </c>
      <c r="L32" s="12" t="b">
        <v>0</v>
      </c>
      <c r="M32" s="4" t="s">
        <v>1499</v>
      </c>
      <c r="O32" s="4" t="str">
        <f t="shared" si="2"/>
        <v>product_name: 'Scale Mail'</v>
      </c>
      <c r="P32" s="4" t="str">
        <f t="shared" si="3"/>
        <v>description: 'The suit includes gauntlets.'</v>
      </c>
      <c r="Q32" s="4" t="str">
        <f t="shared" si="4"/>
        <v>cost: 50</v>
      </c>
      <c r="R32" s="4" t="str">
        <f t="shared" ca="1" si="5"/>
        <v>stock: 17</v>
      </c>
      <c r="S32" s="4" t="str">
        <f t="shared" si="6"/>
        <v>weight: 30</v>
      </c>
      <c r="T32" s="4" t="str">
        <f t="shared" si="7"/>
        <v>category_id: 2</v>
      </c>
      <c r="U32" s="4" t="str">
        <f t="shared" si="8"/>
        <v>base_size: 'Medium'</v>
      </c>
      <c r="V32" s="4" t="str">
        <f t="shared" si="9"/>
        <v>armor_type: 'Medium'</v>
      </c>
      <c r="W32" s="4" t="str">
        <f t="shared" si="10"/>
        <v>base_ac: 4</v>
      </c>
      <c r="X32" s="4" t="str">
        <f t="shared" si="11"/>
        <v>max_dex_bonus: 3</v>
      </c>
      <c r="Y32" s="4" t="str">
        <f t="shared" si="12"/>
        <v>check_penalty: -4</v>
      </c>
      <c r="Z32" s="4" t="str">
        <f t="shared" si="13"/>
        <v>spell_failure: 0.25</v>
      </c>
      <c r="AA32" s="4" t="str">
        <f t="shared" si="14"/>
        <v>has_gauntlets: true</v>
      </c>
      <c r="AB32" s="4" t="str">
        <f t="shared" si="15"/>
        <v>can_run: false</v>
      </c>
      <c r="AE32" s="4" t="str">
        <f t="shared" ca="1" si="16"/>
        <v>{product_name: 'Scale Mail', description: 'The suit includes gauntlets.', cost: 50, stock: 17, weight: 30, category_id: 2, additional_information: JSON.stringify({base_size: 'Medium', armor_type: 'Medium', base_ac: 4, max_dex_bonus: 3, check_penalty: -4, spell_failure: 0.25, has_gauntlets: true, can_run: false})},</v>
      </c>
    </row>
    <row r="33" spans="1:31" outlineLevel="1" x14ac:dyDescent="0.2">
      <c r="A33" s="12" t="s">
        <v>653</v>
      </c>
      <c r="B33" s="13" t="s">
        <v>622</v>
      </c>
      <c r="C33" s="12">
        <v>45</v>
      </c>
      <c r="D33" s="12">
        <v>200</v>
      </c>
      <c r="E33" s="4" t="s">
        <v>675</v>
      </c>
      <c r="F33" s="12" t="s">
        <v>674</v>
      </c>
      <c r="G33" s="12">
        <v>6</v>
      </c>
      <c r="H33" s="12">
        <v>0</v>
      </c>
      <c r="I33" s="12">
        <v>-7</v>
      </c>
      <c r="J33" s="12">
        <v>0.4</v>
      </c>
      <c r="K33" s="12" t="b">
        <v>1</v>
      </c>
      <c r="L33" s="12" t="b">
        <v>0</v>
      </c>
      <c r="M33" s="4" t="s">
        <v>1500</v>
      </c>
      <c r="O33" s="4" t="str">
        <f t="shared" si="2"/>
        <v>product_name: 'Splint Mail'</v>
      </c>
      <c r="P33" s="4" t="str">
        <f t="shared" si="3"/>
        <v>description: 'The suit includes gauntlets.'</v>
      </c>
      <c r="Q33" s="4" t="str">
        <f t="shared" si="4"/>
        <v>cost: 200</v>
      </c>
      <c r="R33" s="4" t="str">
        <f t="shared" ca="1" si="5"/>
        <v>stock: 9</v>
      </c>
      <c r="S33" s="4" t="str">
        <f t="shared" si="6"/>
        <v>weight: 45</v>
      </c>
      <c r="T33" s="4" t="str">
        <f t="shared" si="7"/>
        <v>category_id: 2</v>
      </c>
      <c r="U33" s="4" t="str">
        <f t="shared" si="8"/>
        <v>base_size: 'Medium'</v>
      </c>
      <c r="V33" s="4" t="str">
        <f t="shared" si="9"/>
        <v>armor_type: 'Heavy'</v>
      </c>
      <c r="W33" s="4" t="str">
        <f t="shared" si="10"/>
        <v>base_ac: 6</v>
      </c>
      <c r="X33" s="4" t="str">
        <f t="shared" si="11"/>
        <v>max_dex_bonus: 0</v>
      </c>
      <c r="Y33" s="4" t="str">
        <f t="shared" si="12"/>
        <v>check_penalty: -7</v>
      </c>
      <c r="Z33" s="4" t="str">
        <f t="shared" si="13"/>
        <v>spell_failure: 0.4</v>
      </c>
      <c r="AA33" s="4" t="str">
        <f t="shared" si="14"/>
        <v>has_gauntlets: true</v>
      </c>
      <c r="AB33" s="4" t="str">
        <f t="shared" si="15"/>
        <v>can_run: false</v>
      </c>
      <c r="AE33" s="4" t="str">
        <f t="shared" ca="1" si="16"/>
        <v>{product_name: 'Splint Mail', description: 'The suit includes gauntlets.', cost: 200, stock: 9, weight: 45, category_id: 2, additional_information: JSON.stringify({base_size: 'Medium', armor_type: 'Heavy', base_ac: 6, max_dex_bonus: 0, check_penalty: -7, spell_failure: 0.4, has_gauntlets: true, can_run: false})},</v>
      </c>
    </row>
    <row r="34" spans="1:31" outlineLevel="1" x14ac:dyDescent="0.2">
      <c r="A34" s="12" t="s">
        <v>654</v>
      </c>
      <c r="B34" s="13"/>
      <c r="C34" s="12">
        <v>20</v>
      </c>
      <c r="D34" s="12">
        <v>25</v>
      </c>
      <c r="E34" s="4" t="s">
        <v>675</v>
      </c>
      <c r="F34" s="12" t="s">
        <v>477</v>
      </c>
      <c r="G34" s="12">
        <v>3</v>
      </c>
      <c r="H34" s="12">
        <v>5</v>
      </c>
      <c r="I34" s="12">
        <v>-1</v>
      </c>
      <c r="J34" s="12">
        <v>0.15</v>
      </c>
      <c r="K34" s="12" t="b">
        <v>0</v>
      </c>
      <c r="L34" s="12" t="b">
        <v>1</v>
      </c>
      <c r="M34" s="4" t="s">
        <v>1497</v>
      </c>
      <c r="O34" s="4" t="str">
        <f t="shared" si="2"/>
        <v>product_name: 'Studded Leather'</v>
      </c>
      <c r="P34" s="4" t="str">
        <f t="shared" si="3"/>
        <v/>
      </c>
      <c r="Q34" s="4" t="str">
        <f t="shared" si="4"/>
        <v>cost: 25</v>
      </c>
      <c r="R34" s="4" t="str">
        <f t="shared" ca="1" si="5"/>
        <v>stock: 15</v>
      </c>
      <c r="S34" s="4" t="str">
        <f t="shared" si="6"/>
        <v>weight: 20</v>
      </c>
      <c r="T34" s="4" t="str">
        <f t="shared" si="7"/>
        <v>category_id: 2</v>
      </c>
      <c r="U34" s="4" t="str">
        <f t="shared" si="8"/>
        <v>base_size: 'Medium'</v>
      </c>
      <c r="V34" s="4" t="str">
        <f t="shared" si="9"/>
        <v>armor_type: 'Light'</v>
      </c>
      <c r="W34" s="4" t="str">
        <f t="shared" si="10"/>
        <v>base_ac: 3</v>
      </c>
      <c r="X34" s="4" t="str">
        <f t="shared" si="11"/>
        <v>max_dex_bonus: 5</v>
      </c>
      <c r="Y34" s="4" t="str">
        <f t="shared" si="12"/>
        <v>check_penalty: -1</v>
      </c>
      <c r="Z34" s="4" t="str">
        <f t="shared" si="13"/>
        <v>spell_failure: 0.15</v>
      </c>
      <c r="AA34" s="4" t="str">
        <f t="shared" si="14"/>
        <v>has_gauntlets: false</v>
      </c>
      <c r="AB34" s="4" t="str">
        <f t="shared" si="15"/>
        <v>can_run: true</v>
      </c>
      <c r="AE34" s="4" t="str">
        <f t="shared" ca="1" si="16"/>
        <v>{product_name: 'Studded Leather', cost: 25, stock: 15, weight: 20, category_id: 2, additional_information: JSON.stringify({base_size: 'Medium', armor_type: 'Light', base_ac: 3, max_dex_bonus: 5, check_penalty: -1, spell_failure: 0.15, has_gauntlets: false, can_run: true})},</v>
      </c>
    </row>
    <row r="35" spans="1:31" outlineLevel="1" x14ac:dyDescent="0.2">
      <c r="A35" s="12" t="s">
        <v>656</v>
      </c>
      <c r="B35" s="13"/>
      <c r="C35" s="12">
        <v>5</v>
      </c>
      <c r="D35" s="27">
        <v>5</v>
      </c>
      <c r="E35" s="4" t="s">
        <v>675</v>
      </c>
      <c r="F35" s="12" t="s">
        <v>477</v>
      </c>
      <c r="G35" s="12">
        <v>1</v>
      </c>
      <c r="H35" s="12">
        <v>5</v>
      </c>
      <c r="I35" s="12">
        <v>0</v>
      </c>
      <c r="J35" s="12">
        <v>0.1</v>
      </c>
      <c r="K35" s="12" t="b">
        <v>0</v>
      </c>
      <c r="L35" s="12" t="b">
        <v>1</v>
      </c>
      <c r="M35" s="4" t="s">
        <v>1497</v>
      </c>
      <c r="O35" s="4" t="str">
        <f t="shared" si="2"/>
        <v>product_name: 'Wicker'</v>
      </c>
      <c r="P35" s="4" t="str">
        <f t="shared" si="3"/>
        <v/>
      </c>
      <c r="Q35" s="4" t="str">
        <f t="shared" si="4"/>
        <v>cost: 5</v>
      </c>
      <c r="R35" s="4" t="str">
        <f t="shared" ca="1" si="5"/>
        <v>stock: 7</v>
      </c>
      <c r="S35" s="4" t="str">
        <f t="shared" si="6"/>
        <v>weight: 5</v>
      </c>
      <c r="T35" s="4" t="str">
        <f t="shared" si="7"/>
        <v>category_id: 2</v>
      </c>
      <c r="U35" s="4" t="str">
        <f t="shared" si="8"/>
        <v>base_size: 'Medium'</v>
      </c>
      <c r="V35" s="4" t="str">
        <f t="shared" si="9"/>
        <v>armor_type: 'Light'</v>
      </c>
      <c r="W35" s="4" t="str">
        <f t="shared" si="10"/>
        <v>base_ac: 1</v>
      </c>
      <c r="X35" s="4" t="str">
        <f t="shared" si="11"/>
        <v>max_dex_bonus: 5</v>
      </c>
      <c r="Y35" s="4" t="str">
        <f t="shared" si="12"/>
        <v>check_penalty: 0</v>
      </c>
      <c r="Z35" s="4" t="str">
        <f t="shared" si="13"/>
        <v>spell_failure: 0.1</v>
      </c>
      <c r="AA35" s="4" t="str">
        <f t="shared" si="14"/>
        <v>has_gauntlets: false</v>
      </c>
      <c r="AB35" s="4" t="str">
        <f t="shared" si="15"/>
        <v>can_run: true</v>
      </c>
      <c r="AE35" s="4" t="str">
        <f t="shared" ca="1" si="16"/>
        <v>{product_name: 'Wicker', cost: 5, stock: 7, weight: 5, category_id: 2, additional_information: JSON.stringify({base_size: 'Medium', armor_type: 'Light', base_ac: 1, max_dex_bonus: 5, check_penalty: 0, spell_failure: 0.1, has_gauntlets: false, can_run: true})},</v>
      </c>
    </row>
    <row r="36" spans="1:31" outlineLevel="1" x14ac:dyDescent="0.2">
      <c r="A36" s="12" t="s">
        <v>657</v>
      </c>
      <c r="B36" s="13"/>
      <c r="C36" s="12">
        <v>20</v>
      </c>
      <c r="D36" s="27">
        <v>15</v>
      </c>
      <c r="E36" s="4" t="s">
        <v>675</v>
      </c>
      <c r="F36" s="12" t="s">
        <v>477</v>
      </c>
      <c r="G36" s="12">
        <v>3</v>
      </c>
      <c r="H36" s="12">
        <v>4</v>
      </c>
      <c r="I36" s="12">
        <v>-3</v>
      </c>
      <c r="J36" s="12">
        <v>0.15</v>
      </c>
      <c r="K36" s="12" t="b">
        <v>0</v>
      </c>
      <c r="L36" s="12" t="b">
        <v>1</v>
      </c>
      <c r="M36" s="4" t="s">
        <v>1497</v>
      </c>
      <c r="O36" s="4" t="str">
        <f t="shared" si="2"/>
        <v>product_name: 'Wood'</v>
      </c>
      <c r="P36" s="4" t="str">
        <f t="shared" si="3"/>
        <v/>
      </c>
      <c r="Q36" s="4" t="str">
        <f t="shared" si="4"/>
        <v>cost: 15</v>
      </c>
      <c r="R36" s="4" t="str">
        <f t="shared" ca="1" si="5"/>
        <v>stock: 13</v>
      </c>
      <c r="S36" s="4" t="str">
        <f t="shared" si="6"/>
        <v>weight: 20</v>
      </c>
      <c r="T36" s="4" t="str">
        <f t="shared" si="7"/>
        <v>category_id: 2</v>
      </c>
      <c r="U36" s="4" t="str">
        <f t="shared" si="8"/>
        <v>base_size: 'Medium'</v>
      </c>
      <c r="V36" s="4" t="str">
        <f t="shared" si="9"/>
        <v>armor_type: 'Light'</v>
      </c>
      <c r="W36" s="4" t="str">
        <f t="shared" si="10"/>
        <v>base_ac: 3</v>
      </c>
      <c r="X36" s="4" t="str">
        <f t="shared" si="11"/>
        <v>max_dex_bonus: 4</v>
      </c>
      <c r="Y36" s="4" t="str">
        <f t="shared" si="12"/>
        <v>check_penalty: -3</v>
      </c>
      <c r="Z36" s="4" t="str">
        <f t="shared" si="13"/>
        <v>spell_failure: 0.15</v>
      </c>
      <c r="AA36" s="4" t="str">
        <f t="shared" si="14"/>
        <v>has_gauntlets: false</v>
      </c>
      <c r="AB36" s="4" t="str">
        <f t="shared" si="15"/>
        <v>can_run: true</v>
      </c>
      <c r="AE36" s="4" t="str">
        <f t="shared" ca="1" si="16"/>
        <v>{product_name: 'Wood', cost: 15, stock: 13, weight: 20, category_id: 2, additional_information: JSON.stringify({base_size: 'Medium', armor_type: 'Light', base_ac: 3, max_dex_bonus: 4, check_penalty: -3, spell_failure: 0.15, has_gauntlets: false, can_run: true})},</v>
      </c>
    </row>
    <row r="37" spans="1:31" ht="11.25" customHeight="1" outlineLevel="1" x14ac:dyDescent="0.2">
      <c r="A37" s="12" t="s">
        <v>660</v>
      </c>
      <c r="B37" s="13" t="s">
        <v>661</v>
      </c>
      <c r="C37" s="12">
        <v>5</v>
      </c>
      <c r="D37" s="12">
        <v>15</v>
      </c>
      <c r="E37" s="12" t="s">
        <v>1355</v>
      </c>
      <c r="F37" s="12" t="s">
        <v>477</v>
      </c>
      <c r="G37" s="12">
        <v>1</v>
      </c>
      <c r="H37" s="12">
        <v>99</v>
      </c>
      <c r="I37" s="12">
        <v>-1</v>
      </c>
      <c r="J37" s="12">
        <v>0.05</v>
      </c>
      <c r="K37" s="12" t="b">
        <v>0</v>
      </c>
      <c r="L37" s="12" t="b">
        <v>1</v>
      </c>
      <c r="M37" s="4" t="s">
        <v>1497</v>
      </c>
      <c r="O37" s="4" t="str">
        <f t="shared" si="2"/>
        <v>product_name: 'Buckler'</v>
      </c>
      <c r="P37" s="4" t="str">
        <f t="shared" si="3"/>
        <v>description: 'This small metal shield is worn strapped to your forearm. You can use a bow or crossbow without penalty while carrying it. You can also use your shield arm to wield a weapon (whether you are using an off-hand weapon or using your off hand to help wield a two-handed weapon), but you take a -1 penalty on attack rolls while doing so. This penalty stacks with those that may apply for fighting with your off hand and for fighting with two weapons. In any case, if you use a weapon in your off hand, you don\'t get the buckler\'s AC bonus for the rest of the round.\n\nYou can\'t bash someone with a buckler.'</v>
      </c>
      <c r="Q37" s="4" t="str">
        <f t="shared" si="4"/>
        <v>cost: 15</v>
      </c>
      <c r="R37" s="4" t="str">
        <f t="shared" ca="1" si="5"/>
        <v>stock: 18</v>
      </c>
      <c r="S37" s="4" t="str">
        <f t="shared" si="6"/>
        <v>weight: 5</v>
      </c>
      <c r="T37" s="4" t="str">
        <f t="shared" si="7"/>
        <v>category_id: 2</v>
      </c>
      <c r="U37" s="4" t="str">
        <f t="shared" si="8"/>
        <v>base_size: 'Tiny'</v>
      </c>
      <c r="V37" s="4" t="str">
        <f t="shared" si="9"/>
        <v>armor_type: 'Light'</v>
      </c>
      <c r="W37" s="4" t="str">
        <f t="shared" si="10"/>
        <v>base_ac: 1</v>
      </c>
      <c r="X37" s="4" t="str">
        <f t="shared" si="11"/>
        <v>max_dex_bonus: 99</v>
      </c>
      <c r="Y37" s="4" t="str">
        <f t="shared" si="12"/>
        <v>check_penalty: -1</v>
      </c>
      <c r="Z37" s="4" t="str">
        <f t="shared" si="13"/>
        <v>spell_failure: 0.05</v>
      </c>
      <c r="AA37" s="4" t="str">
        <f t="shared" si="14"/>
        <v>has_gauntlets: false</v>
      </c>
      <c r="AB37" s="4" t="str">
        <f t="shared" si="15"/>
        <v>can_run: true</v>
      </c>
      <c r="AE37" s="4" t="str">
        <f t="shared" ca="1" si="16"/>
        <v>{product_name: 'Buckler', description: 'This small metal shield is worn strapped to your forearm. You can use a bow or crossbow without penalty while carrying it. You can also use your shield arm to wield a weapon (whether you are using an off-hand weapon or using your off hand to help wield a two-handed weapon), but you take a -1 penalty on attack rolls while doing so. This penalty stacks with those that may apply for fighting with your off hand and for fighting with two weapons. In any case, if you use a weapon in your off hand, you don\'t get the buckler\'s AC bonus for the rest of the round.\n\nYou can\'t bash someone with a buckler.', cost: 15, stock: 18, weight: 5, category_id: 2, additional_information: JSON.stringify({base_size: 'Tiny', armor_type: 'Light', base_ac: 1, max_dex_bonus: 99, check_penalty: -1, spell_failure: 0.05, has_gauntlets: false, can_run: true})},</v>
      </c>
    </row>
    <row r="38" spans="1:31" outlineLevel="1" x14ac:dyDescent="0.2">
      <c r="A38" s="12" t="s">
        <v>662</v>
      </c>
      <c r="B38" s="13"/>
      <c r="C38" s="12">
        <v>10</v>
      </c>
      <c r="D38" s="12"/>
      <c r="E38" s="12" t="s">
        <v>1356</v>
      </c>
      <c r="F38" s="12" t="s">
        <v>477</v>
      </c>
      <c r="G38" s="12">
        <v>1</v>
      </c>
      <c r="H38" s="12">
        <v>99</v>
      </c>
      <c r="I38" s="12">
        <v>-1</v>
      </c>
      <c r="J38" s="12">
        <v>0.05</v>
      </c>
      <c r="K38" s="12" t="b">
        <v>0</v>
      </c>
      <c r="L38" s="12" t="b">
        <v>1</v>
      </c>
      <c r="M38" s="4" t="s">
        <v>1497</v>
      </c>
      <c r="O38" s="4" t="str">
        <f t="shared" si="2"/>
        <v>product_name: 'Grasping Shield'</v>
      </c>
      <c r="P38" s="4" t="str">
        <f t="shared" si="3"/>
        <v/>
      </c>
      <c r="Q38" s="4" t="str">
        <f t="shared" si="4"/>
        <v>cost: -1</v>
      </c>
      <c r="R38" s="4" t="str">
        <f t="shared" ca="1" si="5"/>
        <v>stock: 17</v>
      </c>
      <c r="S38" s="4" t="str">
        <f t="shared" si="6"/>
        <v>weight: 10</v>
      </c>
      <c r="T38" s="4" t="str">
        <f t="shared" si="7"/>
        <v>category_id: 2</v>
      </c>
      <c r="U38" s="4" t="str">
        <f t="shared" si="8"/>
        <v>base_size: 'Small'</v>
      </c>
      <c r="V38" s="4" t="str">
        <f t="shared" si="9"/>
        <v>armor_type: 'Light'</v>
      </c>
      <c r="W38" s="4" t="str">
        <f t="shared" si="10"/>
        <v>base_ac: 1</v>
      </c>
      <c r="X38" s="4" t="str">
        <f t="shared" si="11"/>
        <v>max_dex_bonus: 99</v>
      </c>
      <c r="Y38" s="4" t="str">
        <f t="shared" si="12"/>
        <v>check_penalty: -1</v>
      </c>
      <c r="Z38" s="4" t="str">
        <f t="shared" si="13"/>
        <v>spell_failure: 0.05</v>
      </c>
      <c r="AA38" s="4" t="str">
        <f t="shared" si="14"/>
        <v>has_gauntlets: false</v>
      </c>
      <c r="AB38" s="4" t="str">
        <f t="shared" si="15"/>
        <v>can_run: true</v>
      </c>
      <c r="AE38" s="4" t="str">
        <f t="shared" ca="1" si="16"/>
        <v>{product_name: 'Grasping Shield', cost: -1, stock: 17, weight: 10, category_id: 2, additional_information: JSON.stringify({base_size: 'Small', armor_type: 'Light', base_ac: 1, max_dex_bonus: 99, check_penalty: -1, spell_failure: 0.05, has_gauntlets: false, can_run: true})},</v>
      </c>
    </row>
    <row r="39" spans="1:31" ht="11.25" customHeight="1" outlineLevel="1" x14ac:dyDescent="0.2">
      <c r="A39" s="12" t="s">
        <v>663</v>
      </c>
      <c r="B39" s="13"/>
      <c r="C39" s="12">
        <v>45</v>
      </c>
      <c r="D39" s="12"/>
      <c r="E39" s="12" t="s">
        <v>675</v>
      </c>
      <c r="F39" s="12" t="s">
        <v>477</v>
      </c>
      <c r="G39" s="12">
        <v>0</v>
      </c>
      <c r="H39" s="12">
        <v>99</v>
      </c>
      <c r="I39" s="12">
        <v>-10</v>
      </c>
      <c r="J39" s="12">
        <v>0.5</v>
      </c>
      <c r="K39" s="12" t="b">
        <v>0</v>
      </c>
      <c r="L39" s="12" t="b">
        <v>1</v>
      </c>
      <c r="M39" s="4" t="s">
        <v>1497</v>
      </c>
      <c r="O39" s="4" t="str">
        <f t="shared" si="2"/>
        <v>product_name: 'Kappa Shell'</v>
      </c>
      <c r="P39" s="4" t="str">
        <f t="shared" si="3"/>
        <v/>
      </c>
      <c r="Q39" s="4" t="str">
        <f t="shared" si="4"/>
        <v>cost: -1</v>
      </c>
      <c r="R39" s="4" t="str">
        <f t="shared" ca="1" si="5"/>
        <v>stock: 6</v>
      </c>
      <c r="S39" s="4" t="str">
        <f t="shared" si="6"/>
        <v>weight: 45</v>
      </c>
      <c r="T39" s="4" t="str">
        <f t="shared" si="7"/>
        <v>category_id: 2</v>
      </c>
      <c r="U39" s="4" t="str">
        <f t="shared" si="8"/>
        <v>base_size: 'Medium'</v>
      </c>
      <c r="V39" s="4" t="str">
        <f t="shared" si="9"/>
        <v>armor_type: 'Light'</v>
      </c>
      <c r="W39" s="4" t="str">
        <f t="shared" si="10"/>
        <v>base_ac: 0</v>
      </c>
      <c r="X39" s="4" t="str">
        <f t="shared" si="11"/>
        <v>max_dex_bonus: 99</v>
      </c>
      <c r="Y39" s="4" t="str">
        <f t="shared" si="12"/>
        <v>check_penalty: -10</v>
      </c>
      <c r="Z39" s="4" t="str">
        <f t="shared" si="13"/>
        <v>spell_failure: 0.5</v>
      </c>
      <c r="AA39" s="4" t="str">
        <f t="shared" si="14"/>
        <v>has_gauntlets: false</v>
      </c>
      <c r="AB39" s="4" t="str">
        <f t="shared" si="15"/>
        <v>can_run: true</v>
      </c>
      <c r="AE39" s="4" t="str">
        <f t="shared" ca="1" si="16"/>
        <v>{product_name: 'Kappa Shell', cost: -1, stock: 6, weight: 45, category_id: 2, additional_information: JSON.stringify({base_size: 'Medium', armor_type: 'Light', base_ac: 0, max_dex_bonus: 99, check_penalty: -10, spell_failure: 0.5, has_gauntlets: false, can_run: true})},</v>
      </c>
    </row>
    <row r="40" spans="1:31" ht="11.25" customHeight="1" outlineLevel="1" x14ac:dyDescent="0.2">
      <c r="A40" s="12" t="s">
        <v>664</v>
      </c>
      <c r="B40" s="13" t="s">
        <v>665</v>
      </c>
      <c r="C40" s="12">
        <v>15</v>
      </c>
      <c r="D40" s="12">
        <v>20</v>
      </c>
      <c r="E40" s="12" t="s">
        <v>1356</v>
      </c>
      <c r="F40" s="12" t="s">
        <v>477</v>
      </c>
      <c r="G40" s="12">
        <v>2</v>
      </c>
      <c r="H40" s="12">
        <v>99</v>
      </c>
      <c r="I40" s="12">
        <v>-2</v>
      </c>
      <c r="J40" s="12">
        <v>0.15</v>
      </c>
      <c r="K40" s="12" t="b">
        <v>0</v>
      </c>
      <c r="L40" s="12" t="b">
        <v>1</v>
      </c>
      <c r="M40" s="4" t="s">
        <v>1497</v>
      </c>
      <c r="O40" s="4" t="str">
        <f t="shared" si="2"/>
        <v>product_name: 'Shield, Heavy Steel'</v>
      </c>
      <c r="P40" s="4" t="str">
        <f t="shared" si="3"/>
        <v>description: 'You strap a shield to your forearm and grip it with your hand. A heavy shield is so heavy that you can\'t use your shield hand for anything else.\n\nWooden or Steel: Wooden and steel shields offer the same basic protection, though they respond differently to special attacks.\n\nShield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
      <c r="Q40" s="4" t="str">
        <f t="shared" si="4"/>
        <v>cost: 20</v>
      </c>
      <c r="R40" s="4" t="str">
        <f t="shared" ca="1" si="5"/>
        <v>stock: 4</v>
      </c>
      <c r="S40" s="4" t="str">
        <f t="shared" si="6"/>
        <v>weight: 15</v>
      </c>
      <c r="T40" s="4" t="str">
        <f t="shared" si="7"/>
        <v>category_id: 2</v>
      </c>
      <c r="U40" s="4" t="str">
        <f t="shared" si="8"/>
        <v>base_size: 'Small'</v>
      </c>
      <c r="V40" s="4" t="str">
        <f t="shared" si="9"/>
        <v>armor_type: 'Light'</v>
      </c>
      <c r="W40" s="4" t="str">
        <f t="shared" si="10"/>
        <v>base_ac: 2</v>
      </c>
      <c r="X40" s="4" t="str">
        <f t="shared" si="11"/>
        <v>max_dex_bonus: 99</v>
      </c>
      <c r="Y40" s="4" t="str">
        <f t="shared" si="12"/>
        <v>check_penalty: -2</v>
      </c>
      <c r="Z40" s="4" t="str">
        <f t="shared" si="13"/>
        <v>spell_failure: 0.15</v>
      </c>
      <c r="AA40" s="4" t="str">
        <f t="shared" si="14"/>
        <v>has_gauntlets: false</v>
      </c>
      <c r="AB40" s="4" t="str">
        <f t="shared" si="15"/>
        <v>can_run: true</v>
      </c>
      <c r="AE40" s="4" t="str">
        <f t="shared" ca="1" si="16"/>
        <v>{product_name: 'Shield, Heavy Steel', description: 'You strap a shield to your forearm and grip it with your hand. A heavy shield is so heavy that you can\'t use your shield hand for anything else.\n\nWooden or Steel: Wooden and steel shields offer the same basic protection, though they respond differently to special attacks.\n\nShield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 cost: 20, stock: 4, weight: 15, category_id: 2, additional_information: JSON.stringify({base_size: 'Small', armor_type: 'Light', base_ac: 2, max_dex_bonus: 99, check_penalty: -2, spell_failure: 0.15, has_gauntlets: false, can_run: true})},</v>
      </c>
    </row>
    <row r="41" spans="1:31" ht="11.25" customHeight="1" outlineLevel="1" x14ac:dyDescent="0.2">
      <c r="A41" s="12" t="s">
        <v>666</v>
      </c>
      <c r="B41" s="13" t="s">
        <v>665</v>
      </c>
      <c r="C41" s="12">
        <v>15</v>
      </c>
      <c r="D41" s="12">
        <v>7</v>
      </c>
      <c r="E41" s="12" t="s">
        <v>1356</v>
      </c>
      <c r="F41" s="12" t="s">
        <v>477</v>
      </c>
      <c r="G41" s="12">
        <v>2</v>
      </c>
      <c r="H41" s="12">
        <v>99</v>
      </c>
      <c r="I41" s="12">
        <v>-2</v>
      </c>
      <c r="J41" s="12">
        <v>0.15</v>
      </c>
      <c r="K41" s="12" t="b">
        <v>0</v>
      </c>
      <c r="L41" s="12" t="b">
        <v>1</v>
      </c>
      <c r="M41" s="4" t="s">
        <v>1497</v>
      </c>
      <c r="O41" s="4" t="str">
        <f t="shared" si="2"/>
        <v>product_name: 'Shield, Heavy Wooden'</v>
      </c>
      <c r="P41" s="4" t="str">
        <f t="shared" si="3"/>
        <v>description: 'You strap a shield to your forearm and grip it with your hand. A heavy shield is so heavy that you can\'t use your shield hand for anything else.\n\nWooden or Steel: Wooden and steel shields offer the same basic protection, though they respond differently to special attacks.\n\nShield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
      <c r="Q41" s="4" t="str">
        <f t="shared" si="4"/>
        <v>cost: 7</v>
      </c>
      <c r="R41" s="4" t="str">
        <f t="shared" ca="1" si="5"/>
        <v>stock: 19</v>
      </c>
      <c r="S41" s="4" t="str">
        <f t="shared" si="6"/>
        <v>weight: 15</v>
      </c>
      <c r="T41" s="4" t="str">
        <f t="shared" si="7"/>
        <v>category_id: 2</v>
      </c>
      <c r="U41" s="4" t="str">
        <f t="shared" si="8"/>
        <v>base_size: 'Small'</v>
      </c>
      <c r="V41" s="4" t="str">
        <f t="shared" si="9"/>
        <v>armor_type: 'Light'</v>
      </c>
      <c r="W41" s="4" t="str">
        <f t="shared" si="10"/>
        <v>base_ac: 2</v>
      </c>
      <c r="X41" s="4" t="str">
        <f t="shared" si="11"/>
        <v>max_dex_bonus: 99</v>
      </c>
      <c r="Y41" s="4" t="str">
        <f t="shared" si="12"/>
        <v>check_penalty: -2</v>
      </c>
      <c r="Z41" s="4" t="str">
        <f t="shared" si="13"/>
        <v>spell_failure: 0.15</v>
      </c>
      <c r="AA41" s="4" t="str">
        <f t="shared" si="14"/>
        <v>has_gauntlets: false</v>
      </c>
      <c r="AB41" s="4" t="str">
        <f t="shared" si="15"/>
        <v>can_run: true</v>
      </c>
      <c r="AE41" s="4" t="str">
        <f t="shared" ca="1" si="16"/>
        <v>{product_name: 'Shield, Heavy Wooden', description: 'You strap a shield to your forearm and grip it with your hand. A heavy shield is so heavy that you can\'t use your shield hand for anything else.\n\nWooden or Steel: Wooden and steel shields offer the same basic protection, though they respond differently to special attacks.\n\nShield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 cost: 7, stock: 19, weight: 15, category_id: 2, additional_information: JSON.stringify({base_size: 'Small', armor_type: 'Light', base_ac: 2, max_dex_bonus: 99, check_penalty: -2, spell_failure: 0.15, has_gauntlets: false, can_run: true})},</v>
      </c>
    </row>
    <row r="42" spans="1:31" ht="11.25" customHeight="1" outlineLevel="1" x14ac:dyDescent="0.2">
      <c r="A42" s="12" t="s">
        <v>667</v>
      </c>
      <c r="B42" s="13" t="s">
        <v>668</v>
      </c>
      <c r="C42" s="12">
        <v>6</v>
      </c>
      <c r="D42" s="12">
        <v>9</v>
      </c>
      <c r="E42" s="12" t="s">
        <v>1356</v>
      </c>
      <c r="F42" s="12" t="s">
        <v>477</v>
      </c>
      <c r="G42" s="12">
        <v>1</v>
      </c>
      <c r="H42" s="12">
        <v>99</v>
      </c>
      <c r="I42" s="12">
        <v>-1</v>
      </c>
      <c r="J42" s="12">
        <v>0.05</v>
      </c>
      <c r="K42" s="12" t="b">
        <v>0</v>
      </c>
      <c r="L42" s="12" t="b">
        <v>1</v>
      </c>
      <c r="M42" s="4" t="s">
        <v>1497</v>
      </c>
      <c r="O42" s="4" t="str">
        <f t="shared" si="2"/>
        <v>product_name: 'Shield, Light Steel'</v>
      </c>
      <c r="P42" s="4" t="str">
        <f t="shared" si="3"/>
        <v>description: 'You strap a shield to your forearm and grip it with your hand. A light shield\'s weight lets you carry other items in that hand, although you cannot use weapons with it.\n\nWooden or Steel: Wooden and steel shields offer the same basic protection, though they respond differently to special attacks.\n\nShield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
      <c r="Q42" s="4" t="str">
        <f t="shared" si="4"/>
        <v>cost: 9</v>
      </c>
      <c r="R42" s="4" t="str">
        <f t="shared" ca="1" si="5"/>
        <v>stock: 1</v>
      </c>
      <c r="S42" s="4" t="str">
        <f t="shared" si="6"/>
        <v>weight: 6</v>
      </c>
      <c r="T42" s="4" t="str">
        <f t="shared" si="7"/>
        <v>category_id: 2</v>
      </c>
      <c r="U42" s="4" t="str">
        <f t="shared" si="8"/>
        <v>base_size: 'Small'</v>
      </c>
      <c r="V42" s="4" t="str">
        <f t="shared" si="9"/>
        <v>armor_type: 'Light'</v>
      </c>
      <c r="W42" s="4" t="str">
        <f t="shared" si="10"/>
        <v>base_ac: 1</v>
      </c>
      <c r="X42" s="4" t="str">
        <f t="shared" si="11"/>
        <v>max_dex_bonus: 99</v>
      </c>
      <c r="Y42" s="4" t="str">
        <f t="shared" si="12"/>
        <v>check_penalty: -1</v>
      </c>
      <c r="Z42" s="4" t="str">
        <f t="shared" si="13"/>
        <v>spell_failure: 0.05</v>
      </c>
      <c r="AA42" s="4" t="str">
        <f t="shared" si="14"/>
        <v>has_gauntlets: false</v>
      </c>
      <c r="AB42" s="4" t="str">
        <f t="shared" si="15"/>
        <v>can_run: true</v>
      </c>
      <c r="AE42" s="4" t="str">
        <f t="shared" ca="1" si="16"/>
        <v>{product_name: 'Shield, Light Steel', description: 'You strap a shield to your forearm and grip it with your hand. A light shield\'s weight lets you carry other items in that hand, although you cannot use weapons with it.\n\nWooden or Steel: Wooden and steel shields offer the same basic protection, though they respond differently to special attacks.\n\nShield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 cost: 9, stock: 1, weight: 6, category_id: 2, additional_information: JSON.stringify({base_size: 'Small', armor_type: 'Light', base_ac: 1, max_dex_bonus: 99, check_penalty: -1, spell_failure: 0.05, has_gauntlets: false, can_run: true})},</v>
      </c>
    </row>
    <row r="43" spans="1:31" ht="11.25" customHeight="1" outlineLevel="1" x14ac:dyDescent="0.2">
      <c r="A43" s="12" t="s">
        <v>669</v>
      </c>
      <c r="B43" s="13" t="s">
        <v>668</v>
      </c>
      <c r="C43" s="12">
        <v>6</v>
      </c>
      <c r="D43" s="12">
        <v>3</v>
      </c>
      <c r="E43" s="12" t="s">
        <v>1356</v>
      </c>
      <c r="F43" s="12" t="s">
        <v>477</v>
      </c>
      <c r="G43" s="12">
        <v>1</v>
      </c>
      <c r="H43" s="12">
        <v>99</v>
      </c>
      <c r="I43" s="12">
        <v>-1</v>
      </c>
      <c r="J43" s="12">
        <v>0.05</v>
      </c>
      <c r="K43" s="12" t="b">
        <v>0</v>
      </c>
      <c r="L43" s="12" t="b">
        <v>1</v>
      </c>
      <c r="M43" s="4" t="s">
        <v>1497</v>
      </c>
      <c r="O43" s="4" t="str">
        <f t="shared" si="2"/>
        <v>product_name: 'Shield, Light Wooden'</v>
      </c>
      <c r="P43" s="4" t="str">
        <f t="shared" si="3"/>
        <v>description: 'You strap a shield to your forearm and grip it with your hand. A light shield\'s weight lets you carry other items in that hand, although you cannot use weapons with it.\n\nWooden or Steel: Wooden and steel shields offer the same basic protection, though they respond differently to special attacks.\n\nShield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
      <c r="Q43" s="4" t="str">
        <f t="shared" si="4"/>
        <v>cost: 3</v>
      </c>
      <c r="R43" s="4" t="str">
        <f t="shared" ca="1" si="5"/>
        <v>stock: 4</v>
      </c>
      <c r="S43" s="4" t="str">
        <f t="shared" si="6"/>
        <v>weight: 6</v>
      </c>
      <c r="T43" s="4" t="str">
        <f t="shared" si="7"/>
        <v>category_id: 2</v>
      </c>
      <c r="U43" s="4" t="str">
        <f t="shared" si="8"/>
        <v>base_size: 'Small'</v>
      </c>
      <c r="V43" s="4" t="str">
        <f t="shared" si="9"/>
        <v>armor_type: 'Light'</v>
      </c>
      <c r="W43" s="4" t="str">
        <f t="shared" si="10"/>
        <v>base_ac: 1</v>
      </c>
      <c r="X43" s="4" t="str">
        <f t="shared" si="11"/>
        <v>max_dex_bonus: 99</v>
      </c>
      <c r="Y43" s="4" t="str">
        <f t="shared" si="12"/>
        <v>check_penalty: -1</v>
      </c>
      <c r="Z43" s="4" t="str">
        <f t="shared" si="13"/>
        <v>spell_failure: 0.05</v>
      </c>
      <c r="AA43" s="4" t="str">
        <f t="shared" si="14"/>
        <v>has_gauntlets: false</v>
      </c>
      <c r="AB43" s="4" t="str">
        <f t="shared" si="15"/>
        <v>can_run: true</v>
      </c>
      <c r="AE43" s="4" t="str">
        <f t="shared" ca="1" si="16"/>
        <v>{product_name: 'Shield, Light Wooden', description: 'You strap a shield to your forearm and grip it with your hand. A light shield\'s weight lets you carry other items in that hand, although you cannot use weapons with it.\n\nWooden or Steel: Wooden and steel shields offer the same basic protection, though they respond differently to special attacks.\n\nShield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 cost: 3, stock: 4, weight: 6, category_id: 2, additional_information: JSON.stringify({base_size: 'Small', armor_type: 'Light', base_ac: 1, max_dex_bonus: 99, check_penalty: -1, spell_failure: 0.05, has_gauntlets: false, can_run: true})},</v>
      </c>
    </row>
    <row r="44" spans="1:31" ht="11.25" customHeight="1" outlineLevel="1" x14ac:dyDescent="0.2">
      <c r="A44" s="12" t="s">
        <v>670</v>
      </c>
      <c r="B44" s="13" t="s">
        <v>671</v>
      </c>
      <c r="C44" s="12">
        <v>45</v>
      </c>
      <c r="D44" s="12">
        <v>30</v>
      </c>
      <c r="E44" s="12" t="s">
        <v>675</v>
      </c>
      <c r="F44" s="12" t="s">
        <v>477</v>
      </c>
      <c r="G44" s="12">
        <v>0</v>
      </c>
      <c r="H44" s="12">
        <v>99</v>
      </c>
      <c r="I44" s="12">
        <v>-10</v>
      </c>
      <c r="J44" s="12">
        <v>0.5</v>
      </c>
      <c r="K44" s="12" t="b">
        <v>0</v>
      </c>
      <c r="L44" s="12" t="b">
        <v>1</v>
      </c>
      <c r="M44" s="4" t="s">
        <v>1497</v>
      </c>
      <c r="O44" s="4" t="str">
        <f t="shared" si="2"/>
        <v>product_name: 'Shield, Tower'</v>
      </c>
      <c r="P44" s="4" t="str">
        <f t="shared" si="3"/>
        <v>description: 'This massive wooden shield is nearly as tall as you are. In most situations, it provides the indicated shield bonus to your AC. However, you can instead use it as total cover, though you must give up your attacks to do so. The shield does not, however, provide cover against targeted spells; a spellcaster can cast a spell on you by targeting the shield you are holding. You cannot bash with a tower shield, nor can you use your shield hand for anything else.\n\nWhen employing a tower shield in combat, you take a -2 penalty on attack rolls because of the shield\'s encumbrance.'</v>
      </c>
      <c r="Q44" s="4" t="str">
        <f t="shared" si="4"/>
        <v>cost: 30</v>
      </c>
      <c r="R44" s="4" t="str">
        <f t="shared" ca="1" si="5"/>
        <v>stock: 11</v>
      </c>
      <c r="S44" s="4" t="str">
        <f t="shared" si="6"/>
        <v>weight: 45</v>
      </c>
      <c r="T44" s="4" t="str">
        <f t="shared" si="7"/>
        <v>category_id: 2</v>
      </c>
      <c r="U44" s="4" t="str">
        <f t="shared" si="8"/>
        <v>base_size: 'Medium'</v>
      </c>
      <c r="V44" s="4" t="str">
        <f t="shared" si="9"/>
        <v>armor_type: 'Light'</v>
      </c>
      <c r="W44" s="4" t="str">
        <f t="shared" si="10"/>
        <v>base_ac: 0</v>
      </c>
      <c r="X44" s="4" t="str">
        <f t="shared" si="11"/>
        <v>max_dex_bonus: 99</v>
      </c>
      <c r="Y44" s="4" t="str">
        <f t="shared" si="12"/>
        <v>check_penalty: -10</v>
      </c>
      <c r="Z44" s="4" t="str">
        <f t="shared" si="13"/>
        <v>spell_failure: 0.5</v>
      </c>
      <c r="AA44" s="4" t="str">
        <f t="shared" si="14"/>
        <v>has_gauntlets: false</v>
      </c>
      <c r="AB44" s="4" t="str">
        <f t="shared" si="15"/>
        <v>can_run: true</v>
      </c>
      <c r="AE44" s="4" t="str">
        <f t="shared" ca="1" si="16"/>
        <v>{product_name: 'Shield, Tower', description: 'This massive wooden shield is nearly as tall as you are. In most situations, it provides the indicated shield bonus to your AC. However, you can instead use it as total cover, though you must give up your attacks to do so. The shield does not, however, provide cover against targeted spells; a spellcaster can cast a spell on you by targeting the shield you are holding. You cannot bash with a tower shield, nor can you use your shield hand for anything else.\n\nWhen employing a tower shield in combat, you take a -2 penalty on attack rolls because of the shield\'s encumbrance.', cost: 30, stock: 11, weight: 45, category_id: 2, additional_information: JSON.stringify({base_size: 'Medium', armor_type: 'Light', base_ac: 0, max_dex_bonus: 99, check_penalty: -10, spell_failure: 0.5, has_gauntlets: false, can_run: true})},</v>
      </c>
    </row>
    <row r="45" spans="1:31" ht="11.25" customHeight="1" outlineLevel="1" x14ac:dyDescent="0.2">
      <c r="A45" s="12" t="s">
        <v>672</v>
      </c>
      <c r="B45" s="13"/>
      <c r="C45" s="12">
        <v>1</v>
      </c>
      <c r="D45" s="12"/>
      <c r="E45" s="12" t="s">
        <v>1355</v>
      </c>
      <c r="F45" s="12" t="s">
        <v>477</v>
      </c>
      <c r="G45" s="12">
        <v>1</v>
      </c>
      <c r="H45" s="12">
        <v>99</v>
      </c>
      <c r="I45" s="12">
        <v>-1</v>
      </c>
      <c r="J45" s="12">
        <v>0.05</v>
      </c>
      <c r="K45" s="12" t="b">
        <v>0</v>
      </c>
      <c r="L45" s="12" t="b">
        <v>1</v>
      </c>
      <c r="M45" s="4" t="s">
        <v>1497</v>
      </c>
      <c r="O45" s="4" t="str">
        <f t="shared" si="2"/>
        <v>product_name: 'Tessen'</v>
      </c>
      <c r="P45" s="4" t="str">
        <f t="shared" si="3"/>
        <v/>
      </c>
      <c r="Q45" s="4" t="str">
        <f t="shared" si="4"/>
        <v>cost: -1</v>
      </c>
      <c r="R45" s="4" t="str">
        <f t="shared" ca="1" si="5"/>
        <v>stock: 1</v>
      </c>
      <c r="S45" s="4" t="str">
        <f t="shared" si="6"/>
        <v>weight: 1</v>
      </c>
      <c r="T45" s="4" t="str">
        <f t="shared" si="7"/>
        <v>category_id: 2</v>
      </c>
      <c r="U45" s="4" t="str">
        <f t="shared" si="8"/>
        <v>base_size: 'Tiny'</v>
      </c>
      <c r="V45" s="4" t="str">
        <f t="shared" si="9"/>
        <v>armor_type: 'Light'</v>
      </c>
      <c r="W45" s="4" t="str">
        <f t="shared" si="10"/>
        <v>base_ac: 1</v>
      </c>
      <c r="X45" s="4" t="str">
        <f t="shared" si="11"/>
        <v>max_dex_bonus: 99</v>
      </c>
      <c r="Y45" s="4" t="str">
        <f t="shared" si="12"/>
        <v>check_penalty: -1</v>
      </c>
      <c r="Z45" s="4" t="str">
        <f t="shared" si="13"/>
        <v>spell_failure: 0.05</v>
      </c>
      <c r="AA45" s="4" t="str">
        <f t="shared" si="14"/>
        <v>has_gauntlets: false</v>
      </c>
      <c r="AB45" s="4" t="str">
        <f t="shared" si="15"/>
        <v>can_run: true</v>
      </c>
      <c r="AE45" s="4" t="str">
        <f t="shared" ca="1" si="16"/>
        <v>{product_name: 'Tessen', cost: -1, stock: 1, weight: 1, category_id: 2, additional_information: JSON.stringify({base_size: 'Tiny', armor_type: 'Light', base_ac: 1, max_dex_bonus: 99, check_penalty: -1, spell_failure: 0.05, has_gauntlets: false, can_run: true})},</v>
      </c>
    </row>
    <row r="46" spans="1:31" ht="11.25" customHeight="1" x14ac:dyDescent="0.2"/>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BF892-0900-4F00-8760-5C80AB9DC146}">
  <dimension ref="A1:R262"/>
  <sheetViews>
    <sheetView workbookViewId="0">
      <selection activeCell="F1" sqref="F1:F1048576"/>
    </sheetView>
  </sheetViews>
  <sheetFormatPr defaultColWidth="9.08984375" defaultRowHeight="10" outlineLevelRow="1" x14ac:dyDescent="0.2"/>
  <cols>
    <col min="1" max="1" width="23.36328125" style="4" bestFit="1" customWidth="1"/>
    <col min="2" max="2" width="38.08984375" style="35" customWidth="1"/>
    <col min="3" max="4" width="9.08984375" style="4"/>
    <col min="5" max="5" width="19.36328125" style="4" bestFit="1" customWidth="1"/>
    <col min="6" max="7" width="19.36328125" style="4" customWidth="1"/>
    <col min="8" max="253" width="9.08984375" style="4"/>
    <col min="254" max="254" width="23.36328125" style="4" bestFit="1" customWidth="1"/>
    <col min="255" max="509" width="9.08984375" style="4"/>
    <col min="510" max="510" width="23.36328125" style="4" bestFit="1" customWidth="1"/>
    <col min="511" max="765" width="9.08984375" style="4"/>
    <col min="766" max="766" width="23.36328125" style="4" bestFit="1" customWidth="1"/>
    <col min="767" max="1021" width="9.08984375" style="4"/>
    <col min="1022" max="1022" width="23.36328125" style="4" bestFit="1" customWidth="1"/>
    <col min="1023" max="1277" width="9.08984375" style="4"/>
    <col min="1278" max="1278" width="23.36328125" style="4" bestFit="1" customWidth="1"/>
    <col min="1279" max="1533" width="9.08984375" style="4"/>
    <col min="1534" max="1534" width="23.36328125" style="4" bestFit="1" customWidth="1"/>
    <col min="1535" max="1789" width="9.08984375" style="4"/>
    <col min="1790" max="1790" width="23.36328125" style="4" bestFit="1" customWidth="1"/>
    <col min="1791" max="2045" width="9.08984375" style="4"/>
    <col min="2046" max="2046" width="23.36328125" style="4" bestFit="1" customWidth="1"/>
    <col min="2047" max="2301" width="9.08984375" style="4"/>
    <col min="2302" max="2302" width="23.36328125" style="4" bestFit="1" customWidth="1"/>
    <col min="2303" max="2557" width="9.08984375" style="4"/>
    <col min="2558" max="2558" width="23.36328125" style="4" bestFit="1" customWidth="1"/>
    <col min="2559" max="2813" width="9.08984375" style="4"/>
    <col min="2814" max="2814" width="23.36328125" style="4" bestFit="1" customWidth="1"/>
    <col min="2815" max="3069" width="9.08984375" style="4"/>
    <col min="3070" max="3070" width="23.36328125" style="4" bestFit="1" customWidth="1"/>
    <col min="3071" max="3325" width="9.08984375" style="4"/>
    <col min="3326" max="3326" width="23.36328125" style="4" bestFit="1" customWidth="1"/>
    <col min="3327" max="3581" width="9.08984375" style="4"/>
    <col min="3582" max="3582" width="23.36328125" style="4" bestFit="1" customWidth="1"/>
    <col min="3583" max="3837" width="9.08984375" style="4"/>
    <col min="3838" max="3838" width="23.36328125" style="4" bestFit="1" customWidth="1"/>
    <col min="3839" max="4093" width="9.08984375" style="4"/>
    <col min="4094" max="4094" width="23.36328125" style="4" bestFit="1" customWidth="1"/>
    <col min="4095" max="4349" width="9.08984375" style="4"/>
    <col min="4350" max="4350" width="23.36328125" style="4" bestFit="1" customWidth="1"/>
    <col min="4351" max="4605" width="9.08984375" style="4"/>
    <col min="4606" max="4606" width="23.36328125" style="4" bestFit="1" customWidth="1"/>
    <col min="4607" max="4861" width="9.08984375" style="4"/>
    <col min="4862" max="4862" width="23.36328125" style="4" bestFit="1" customWidth="1"/>
    <col min="4863" max="5117" width="9.08984375" style="4"/>
    <col min="5118" max="5118" width="23.36328125" style="4" bestFit="1" customWidth="1"/>
    <col min="5119" max="5373" width="9.08984375" style="4"/>
    <col min="5374" max="5374" width="23.36328125" style="4" bestFit="1" customWidth="1"/>
    <col min="5375" max="5629" width="9.08984375" style="4"/>
    <col min="5630" max="5630" width="23.36328125" style="4" bestFit="1" customWidth="1"/>
    <col min="5631" max="5885" width="9.08984375" style="4"/>
    <col min="5886" max="5886" width="23.36328125" style="4" bestFit="1" customWidth="1"/>
    <col min="5887" max="6141" width="9.08984375" style="4"/>
    <col min="6142" max="6142" width="23.36328125" style="4" bestFit="1" customWidth="1"/>
    <col min="6143" max="6397" width="9.08984375" style="4"/>
    <col min="6398" max="6398" width="23.36328125" style="4" bestFit="1" customWidth="1"/>
    <col min="6399" max="6653" width="9.08984375" style="4"/>
    <col min="6654" max="6654" width="23.36328125" style="4" bestFit="1" customWidth="1"/>
    <col min="6655" max="6909" width="9.08984375" style="4"/>
    <col min="6910" max="6910" width="23.36328125" style="4" bestFit="1" customWidth="1"/>
    <col min="6911" max="7165" width="9.08984375" style="4"/>
    <col min="7166" max="7166" width="23.36328125" style="4" bestFit="1" customWidth="1"/>
    <col min="7167" max="7421" width="9.08984375" style="4"/>
    <col min="7422" max="7422" width="23.36328125" style="4" bestFit="1" customWidth="1"/>
    <col min="7423" max="7677" width="9.08984375" style="4"/>
    <col min="7678" max="7678" width="23.36328125" style="4" bestFit="1" customWidth="1"/>
    <col min="7679" max="7933" width="9.08984375" style="4"/>
    <col min="7934" max="7934" width="23.36328125" style="4" bestFit="1" customWidth="1"/>
    <col min="7935" max="8189" width="9.08984375" style="4"/>
    <col min="8190" max="8190" width="23.36328125" style="4" bestFit="1" customWidth="1"/>
    <col min="8191" max="8445" width="9.08984375" style="4"/>
    <col min="8446" max="8446" width="23.36328125" style="4" bestFit="1" customWidth="1"/>
    <col min="8447" max="8701" width="9.08984375" style="4"/>
    <col min="8702" max="8702" width="23.36328125" style="4" bestFit="1" customWidth="1"/>
    <col min="8703" max="8957" width="9.08984375" style="4"/>
    <col min="8958" max="8958" width="23.36328125" style="4" bestFit="1" customWidth="1"/>
    <col min="8959" max="9213" width="9.08984375" style="4"/>
    <col min="9214" max="9214" width="23.36328125" style="4" bestFit="1" customWidth="1"/>
    <col min="9215" max="9469" width="9.08984375" style="4"/>
    <col min="9470" max="9470" width="23.36328125" style="4" bestFit="1" customWidth="1"/>
    <col min="9471" max="9725" width="9.08984375" style="4"/>
    <col min="9726" max="9726" width="23.36328125" style="4" bestFit="1" customWidth="1"/>
    <col min="9727" max="9981" width="9.08984375" style="4"/>
    <col min="9982" max="9982" width="23.36328125" style="4" bestFit="1" customWidth="1"/>
    <col min="9983" max="10237" width="9.08984375" style="4"/>
    <col min="10238" max="10238" width="23.36328125" style="4" bestFit="1" customWidth="1"/>
    <col min="10239" max="10493" width="9.08984375" style="4"/>
    <col min="10494" max="10494" width="23.36328125" style="4" bestFit="1" customWidth="1"/>
    <col min="10495" max="10749" width="9.08984375" style="4"/>
    <col min="10750" max="10750" width="23.36328125" style="4" bestFit="1" customWidth="1"/>
    <col min="10751" max="11005" width="9.08984375" style="4"/>
    <col min="11006" max="11006" width="23.36328125" style="4" bestFit="1" customWidth="1"/>
    <col min="11007" max="11261" width="9.08984375" style="4"/>
    <col min="11262" max="11262" width="23.36328125" style="4" bestFit="1" customWidth="1"/>
    <col min="11263" max="11517" width="9.08984375" style="4"/>
    <col min="11518" max="11518" width="23.36328125" style="4" bestFit="1" customWidth="1"/>
    <col min="11519" max="11773" width="9.08984375" style="4"/>
    <col min="11774" max="11774" width="23.36328125" style="4" bestFit="1" customWidth="1"/>
    <col min="11775" max="12029" width="9.08984375" style="4"/>
    <col min="12030" max="12030" width="23.36328125" style="4" bestFit="1" customWidth="1"/>
    <col min="12031" max="12285" width="9.08984375" style="4"/>
    <col min="12286" max="12286" width="23.36328125" style="4" bestFit="1" customWidth="1"/>
    <col min="12287" max="12541" width="9.08984375" style="4"/>
    <col min="12542" max="12542" width="23.36328125" style="4" bestFit="1" customWidth="1"/>
    <col min="12543" max="12797" width="9.08984375" style="4"/>
    <col min="12798" max="12798" width="23.36328125" style="4" bestFit="1" customWidth="1"/>
    <col min="12799" max="13053" width="9.08984375" style="4"/>
    <col min="13054" max="13054" width="23.36328125" style="4" bestFit="1" customWidth="1"/>
    <col min="13055" max="13309" width="9.08984375" style="4"/>
    <col min="13310" max="13310" width="23.36328125" style="4" bestFit="1" customWidth="1"/>
    <col min="13311" max="13565" width="9.08984375" style="4"/>
    <col min="13566" max="13566" width="23.36328125" style="4" bestFit="1" customWidth="1"/>
    <col min="13567" max="13821" width="9.08984375" style="4"/>
    <col min="13822" max="13822" width="23.36328125" style="4" bestFit="1" customWidth="1"/>
    <col min="13823" max="14077" width="9.08984375" style="4"/>
    <col min="14078" max="14078" width="23.36328125" style="4" bestFit="1" customWidth="1"/>
    <col min="14079" max="14333" width="9.08984375" style="4"/>
    <col min="14334" max="14334" width="23.36328125" style="4" bestFit="1" customWidth="1"/>
    <col min="14335" max="14589" width="9.08984375" style="4"/>
    <col min="14590" max="14590" width="23.36328125" style="4" bestFit="1" customWidth="1"/>
    <col min="14591" max="14845" width="9.08984375" style="4"/>
    <col min="14846" max="14846" width="23.36328125" style="4" bestFit="1" customWidth="1"/>
    <col min="14847" max="15101" width="9.08984375" style="4"/>
    <col min="15102" max="15102" width="23.36328125" style="4" bestFit="1" customWidth="1"/>
    <col min="15103" max="15357" width="9.08984375" style="4"/>
    <col min="15358" max="15358" width="23.36328125" style="4" bestFit="1" customWidth="1"/>
    <col min="15359" max="15613" width="9.08984375" style="4"/>
    <col min="15614" max="15614" width="23.36328125" style="4" bestFit="1" customWidth="1"/>
    <col min="15615" max="15869" width="9.08984375" style="4"/>
    <col min="15870" max="15870" width="23.36328125" style="4" bestFit="1" customWidth="1"/>
    <col min="15871" max="16125" width="9.08984375" style="4"/>
    <col min="16126" max="16126" width="23.36328125" style="4" bestFit="1" customWidth="1"/>
    <col min="16127" max="16384" width="9.08984375" style="4"/>
  </cols>
  <sheetData>
    <row r="1" spans="1:18" s="32" customFormat="1" ht="15.5" x14ac:dyDescent="0.25">
      <c r="A1" s="14" t="s">
        <v>901</v>
      </c>
      <c r="B1" s="42"/>
    </row>
    <row r="2" spans="1:18" s="12" customFormat="1" outlineLevel="1" x14ac:dyDescent="0.25">
      <c r="A2" s="33">
        <v>1</v>
      </c>
      <c r="B2" s="43">
        <v>3</v>
      </c>
      <c r="C2" s="33">
        <v>8</v>
      </c>
      <c r="D2" s="33">
        <v>10</v>
      </c>
      <c r="E2" s="33">
        <v>7</v>
      </c>
      <c r="F2" s="33"/>
      <c r="G2" s="33"/>
    </row>
    <row r="3" spans="1:18" s="10" customFormat="1" outlineLevel="1" x14ac:dyDescent="0.2">
      <c r="A3" s="12"/>
      <c r="B3" s="35"/>
      <c r="C3" s="12"/>
      <c r="D3" s="12"/>
      <c r="E3" s="6"/>
      <c r="F3" s="6"/>
      <c r="G3" s="6"/>
    </row>
    <row r="4" spans="1:18" s="12" customFormat="1" ht="13" outlineLevel="1" x14ac:dyDescent="0.3">
      <c r="A4" s="10" t="s">
        <v>1387</v>
      </c>
      <c r="B4" s="36" t="s">
        <v>14</v>
      </c>
      <c r="C4" s="10" t="s">
        <v>1390</v>
      </c>
      <c r="D4" s="10" t="s">
        <v>1388</v>
      </c>
      <c r="E4" s="10" t="s">
        <v>1414</v>
      </c>
      <c r="F4" s="10"/>
      <c r="G4" s="10" t="s">
        <v>1391</v>
      </c>
      <c r="H4" s="12" t="s">
        <v>1364</v>
      </c>
      <c r="I4" s="45" t="s">
        <v>1387</v>
      </c>
      <c r="J4" s="45" t="s">
        <v>14</v>
      </c>
      <c r="K4" s="45" t="s">
        <v>1388</v>
      </c>
      <c r="L4" s="45" t="s">
        <v>1389</v>
      </c>
      <c r="M4" s="45" t="s">
        <v>1390</v>
      </c>
      <c r="N4" s="45" t="s">
        <v>1393</v>
      </c>
      <c r="O4" s="10" t="s">
        <v>1414</v>
      </c>
      <c r="P4" s="10" t="s">
        <v>1364</v>
      </c>
      <c r="Q4" s="10" t="s">
        <v>1415</v>
      </c>
      <c r="R4" s="10"/>
    </row>
    <row r="5" spans="1:18" s="12" customFormat="1" ht="11.25" customHeight="1" outlineLevel="1" x14ac:dyDescent="0.2">
      <c r="A5" s="11" t="s">
        <v>904</v>
      </c>
      <c r="B5" s="37" t="s">
        <v>906</v>
      </c>
      <c r="C5" s="12">
        <v>1</v>
      </c>
      <c r="D5" s="12">
        <v>10</v>
      </c>
      <c r="E5" s="13" t="s">
        <v>907</v>
      </c>
      <c r="F5" s="13"/>
      <c r="G5" s="55" t="s">
        <v>1435</v>
      </c>
      <c r="I5" s="4" t="str">
        <f>A$4&amp;": '"&amp;SUBSTITUTE(SUBSTITUTE(A5,CHAR(10),"\n"),"'","\'")&amp;"'"</f>
        <v>product_name: 'Acid, Flask of'</v>
      </c>
      <c r="J5" s="4" t="str">
        <f>IF(B5="","",$B$4&amp;": '"&amp;SUBSTITUTE(SUBSTITUTE(B5,CHAR(10),"\n"),"'","\'")&amp;"'")</f>
        <v>description: 'You can throw a flask of acid as a splash weapon. Treat this attack as a ranged touch attack with a range increment of 10 feet. A direct hit deals 1d6 points of acid damage. Every creature within 5 feet of the point where the acid hits takes 1 point of acid damage from the splash.'</v>
      </c>
      <c r="K5" s="4" t="str">
        <f>D$4&amp;": "&amp;IF(ISNUMBER(D5),D5,-1)</f>
        <v>cost: 10</v>
      </c>
      <c r="L5" s="4" t="str">
        <f ca="1">"stock: "&amp;TRUNC(RAND()*20)</f>
        <v>stock: 16</v>
      </c>
      <c r="M5" s="4" t="str">
        <f>C$4&amp;": "&amp;IF(ISNUMBER(C5),C5,-1)</f>
        <v>weight: 1</v>
      </c>
      <c r="N5" s="4" t="str">
        <f>$N$4&amp;": 3"</f>
        <v>category_id: 3</v>
      </c>
      <c r="O5" s="4" t="str">
        <f>IF(E5="","",E$4&amp;": '"&amp;E5&amp;"'")</f>
        <v>type: 'Special Substances &amp; Items'</v>
      </c>
      <c r="P5" s="4" t="str">
        <f>IF(H4="","",H$3&amp;": '"&amp;H4&amp;"'")</f>
        <v>: '.'</v>
      </c>
      <c r="Q5" s="4" t="str">
        <f ca="1">"{"&amp;_xlfn.TEXTJOIN(", ",,I5:N5,"additional_information: JSON.stringify({"&amp;_xlfn.TEXTJOIN(", ",,O5)&amp;"})")&amp;"},"</f>
        <v>{product_name: 'Acid, Flask of', description: 'You can throw a flask of acid as a splash weapon. Treat this attack as a ranged touch attack with a range increment of 10 feet. A direct hit deals 1d6 points of acid damage. Every creature within 5 feet of the point where the acid hits takes 1 point of acid damage from the splash.', cost: 10, stock: 16, weight: 1, category_id: 3, additional_information: JSON.stringify({type: 'Special Substances &amp; Items'})},</v>
      </c>
      <c r="R5" s="4"/>
    </row>
    <row r="6" spans="1:18" s="12" customFormat="1" outlineLevel="1" x14ac:dyDescent="0.2">
      <c r="A6" s="11" t="s">
        <v>48</v>
      </c>
      <c r="B6" s="37" t="s">
        <v>1420</v>
      </c>
      <c r="C6" s="12">
        <v>1</v>
      </c>
      <c r="D6" s="12">
        <v>30</v>
      </c>
      <c r="E6" s="13"/>
      <c r="F6" s="13"/>
      <c r="G6" s="55" t="s">
        <v>1437</v>
      </c>
      <c r="I6" s="4" t="str">
        <f>A$4&amp;": '"&amp;SUBSTITUTE(SUBSTITUTE(A6,CHAR(10),"\n"),"'","\'")&amp;"'"</f>
        <v>product_name: 'Alchemical Sleep Gas'</v>
      </c>
      <c r="J6" s="4" t="str">
        <f>IF(B6="","",$B$4&amp;": '"&amp;SUBSTITUTE(SUBSTITUTE(B6,CHAR(10),"\n"),"'","\'")&amp;"'")</f>
        <v>description: 'DC 17 or sleep for 1 round; DC 15 or sleep for d4+1 min.'</v>
      </c>
      <c r="K6" s="4" t="str">
        <f>D$4&amp;": "&amp;IF(ISNUMBER(D6),D6,-1)</f>
        <v>cost: 30</v>
      </c>
      <c r="L6" s="4" t="str">
        <f t="shared" ref="L6:L69" ca="1" si="0">"stock: "&amp;TRUNC(RAND()*20)</f>
        <v>stock: 7</v>
      </c>
      <c r="M6" s="4" t="str">
        <f>C$4&amp;": "&amp;IF(ISNUMBER(C6),C6,-1)</f>
        <v>weight: 1</v>
      </c>
      <c r="N6" s="4" t="str">
        <f t="shared" ref="N6:N69" si="1">$N$4&amp;": 3"</f>
        <v>category_id: 3</v>
      </c>
      <c r="O6" s="4" t="str">
        <f>IF(E6="","",E$4&amp;": '"&amp;E6&amp;"'")</f>
        <v/>
      </c>
      <c r="P6" s="4" t="str">
        <f t="shared" ref="P6:P69" si="2">IF(H5="","",H$3&amp;": '"&amp;H5&amp;"'")</f>
        <v/>
      </c>
      <c r="Q6" s="4" t="str">
        <f t="shared" ref="Q6:Q69" ca="1" si="3">"{"&amp;_xlfn.TEXTJOIN(", ",,I6:N6,"additional_information: JSON.stringify({"&amp;_xlfn.TEXTJOIN(", ",,O6)&amp;"})")&amp;"},"</f>
        <v>{product_name: 'Alchemical Sleep Gas', description: 'DC 17 or sleep for 1 round; DC 15 or sleep for d4+1 min.', cost: 30, stock: 7, weight: 1, category_id: 3, additional_information: JSON.stringify({})},</v>
      </c>
    </row>
    <row r="7" spans="1:18" s="12" customFormat="1" ht="150" outlineLevel="1" x14ac:dyDescent="0.2">
      <c r="A7" s="11" t="s">
        <v>909</v>
      </c>
      <c r="B7" s="37" t="s">
        <v>910</v>
      </c>
      <c r="C7" s="12">
        <v>1</v>
      </c>
      <c r="D7" s="12">
        <v>20</v>
      </c>
      <c r="E7" s="13" t="s">
        <v>907</v>
      </c>
      <c r="F7" s="13"/>
      <c r="G7" s="13" t="s">
        <v>1435</v>
      </c>
      <c r="I7" s="4" t="str">
        <f>A$4&amp;": '"&amp;SUBSTITUTE(SUBSTITUTE(A7,CHAR(10),"\n"),"'","\'")&amp;"'"</f>
        <v>product_name: 'Alchemist\'s Fire, Flask of'</v>
      </c>
      <c r="J7" s="4" t="str">
        <f>IF(B7="","",$B$4&amp;": '"&amp;SUBSTITUTE(SUBSTITUTE(B7,CHAR(10),"\n"),"'","\'")&amp;"'")</f>
        <v>description: 'You can throw a flask of alchemist\'s fire as a splash weapon. Treat this attack as a ranged touch attack with a range increment of 10 feet.\n\nA direct hit deals 1d6 points of fire damage. Every creature within 5 feet of the point where the flask hits takes 1 point of fire damage from the splash. On the round following a direct hit, the target takes an additional 1d6 points of damage. If desired, the target can use a full-round action to attempt to extinguish the flames before taking this additional damage. Extinguishing the flames requires a DC 15 Reflex save. Rolling on the ground provides the target a +2 bonus on the save. Leaping into a lake or magically extinguishing the flames automatically smothers the fire.'</v>
      </c>
      <c r="K7" s="4" t="str">
        <f>D$4&amp;": "&amp;IF(ISNUMBER(D7),D7,-1)</f>
        <v>cost: 20</v>
      </c>
      <c r="L7" s="4" t="str">
        <f t="shared" ca="1" si="0"/>
        <v>stock: 3</v>
      </c>
      <c r="M7" s="4" t="str">
        <f>C$4&amp;": "&amp;IF(ISNUMBER(C7),C7,-1)</f>
        <v>weight: 1</v>
      </c>
      <c r="N7" s="4" t="str">
        <f t="shared" si="1"/>
        <v>category_id: 3</v>
      </c>
      <c r="O7" s="4" t="str">
        <f>IF(E7="","",E$4&amp;": '"&amp;E7&amp;"'")</f>
        <v>type: 'Special Substances &amp; Items'</v>
      </c>
      <c r="P7" s="4" t="str">
        <f t="shared" si="2"/>
        <v/>
      </c>
      <c r="Q7" s="4" t="str">
        <f t="shared" ca="1" si="3"/>
        <v>{product_name: 'Alchemist\'s Fire, Flask of', description: 'You can throw a flask of alchemist\'s fire as a splash weapon. Treat this attack as a ranged touch attack with a range increment of 10 feet.\n\nA direct hit deals 1d6 points of fire damage. Every creature within 5 feet of the point where the flask hits takes 1 point of fire damage from the splash. On the round following a direct hit, the target takes an additional 1d6 points of damage. If desired, the target can use a full-round action to attempt to extinguish the flames before taking this additional damage. Extinguishing the flames requires a DC 15 Reflex save. Rolling on the ground provides the target a +2 bonus on the save. Leaping into a lake or magically extinguishing the flames automatically smothers the fire.', cost: 20, stock: 3, weight: 1, category_id: 3, additional_information: JSON.stringify({type: 'Special Substances &amp; Items'})},</v>
      </c>
    </row>
    <row r="8" spans="1:18" s="12" customFormat="1" ht="70" outlineLevel="1" x14ac:dyDescent="0.2">
      <c r="A8" s="11" t="s">
        <v>911</v>
      </c>
      <c r="B8" s="37" t="s">
        <v>913</v>
      </c>
      <c r="C8" s="12">
        <v>40</v>
      </c>
      <c r="D8" s="12">
        <v>500</v>
      </c>
      <c r="E8" s="13" t="s">
        <v>914</v>
      </c>
      <c r="F8" s="13"/>
      <c r="G8" s="13" t="s">
        <v>1436</v>
      </c>
      <c r="I8" s="4" t="str">
        <f>A$4&amp;": '"&amp;SUBSTITUTE(SUBSTITUTE(A8,CHAR(10),"\n"),"'","\'")&amp;"'"</f>
        <v>product_name: 'Alchemists\' Lab'</v>
      </c>
      <c r="J8" s="4" t="str">
        <f>IF(B8="","",$B$4&amp;": '"&amp;SUBSTITUTE(SUBSTITUTE(B8,CHAR(10),"\n"),"'","\'")&amp;"'")</f>
        <v>description: 'An alchemist\'s lab always has the perfect tool for making alchemical items, so it provides a +2 circumstance bonus on Craft (alchemy) checks. It has no bearing on the costs related to the Craft (alchemy) skill. Without this lab, a character with the Craft (alchemy) skill is assumed to have enough tools to use the skill but not enough to get the +2 bonus that the lab provides.'</v>
      </c>
      <c r="K8" s="4" t="str">
        <f>D$4&amp;": "&amp;IF(ISNUMBER(D8),D8,-1)</f>
        <v>cost: 500</v>
      </c>
      <c r="L8" s="4" t="str">
        <f t="shared" ca="1" si="0"/>
        <v>stock: 9</v>
      </c>
      <c r="M8" s="4" t="str">
        <f>C$4&amp;": "&amp;IF(ISNUMBER(C8),C8,-1)</f>
        <v>weight: 40</v>
      </c>
      <c r="N8" s="4" t="str">
        <f t="shared" si="1"/>
        <v>category_id: 3</v>
      </c>
      <c r="O8" s="4" t="str">
        <f>IF(E8="","",E$4&amp;": '"&amp;E8&amp;"'")</f>
        <v>type: 'Tools &amp; Skill Kits'</v>
      </c>
      <c r="P8" s="4" t="str">
        <f t="shared" si="2"/>
        <v/>
      </c>
      <c r="Q8" s="4" t="str">
        <f t="shared" ca="1" si="3"/>
        <v>{product_name: 'Alchemists\' Lab', description: 'An alchemist\'s lab always has the perfect tool for making alchemical items, so it provides a +2 circumstance bonus on Craft (alchemy) checks. It has no bearing on the costs related to the Craft (alchemy) skill. Without this lab, a character with the Craft (alchemy) skill is assumed to have enough tools to use the skill but not enough to get the +2 bonus that the lab provides.', cost: 500, stock: 9, weight: 40, category_id: 3, additional_information: JSON.stringify({type: 'Tools &amp; Skill Kits'})},</v>
      </c>
    </row>
    <row r="9" spans="1:18" s="12" customFormat="1" outlineLevel="1" x14ac:dyDescent="0.2">
      <c r="A9" s="11" t="s">
        <v>915</v>
      </c>
      <c r="B9" s="37" t="s">
        <v>916</v>
      </c>
      <c r="C9" s="12">
        <v>40</v>
      </c>
      <c r="D9" s="12">
        <v>40</v>
      </c>
      <c r="E9" s="13"/>
      <c r="F9" s="13"/>
      <c r="G9" s="13" t="s">
        <v>1438</v>
      </c>
      <c r="I9" s="4" t="str">
        <f>A$4&amp;": '"&amp;SUBSTITUTE(SUBSTITUTE(A9,CHAR(10),"\n"),"'","\'")&amp;"'"</f>
        <v>product_name: 'Altar Case, Granite'</v>
      </c>
      <c r="J9" s="4" t="str">
        <f>IF(B9="","",$B$4&amp;": '"&amp;SUBSTITUTE(SUBSTITUTE(B9,CHAR(10),"\n"),"'","\'")&amp;"'")</f>
        <v>description: 'traveling altar.'</v>
      </c>
      <c r="K9" s="4" t="str">
        <f>D$4&amp;": "&amp;IF(ISNUMBER(D9),D9,-1)</f>
        <v>cost: 40</v>
      </c>
      <c r="L9" s="4" t="str">
        <f t="shared" ca="1" si="0"/>
        <v>stock: 18</v>
      </c>
      <c r="M9" s="4" t="str">
        <f>C$4&amp;": "&amp;IF(ISNUMBER(C9),C9,-1)</f>
        <v>weight: 40</v>
      </c>
      <c r="N9" s="4" t="str">
        <f t="shared" si="1"/>
        <v>category_id: 3</v>
      </c>
      <c r="O9" s="4" t="str">
        <f>IF(E9="","",E$4&amp;": '"&amp;E9&amp;"'")</f>
        <v/>
      </c>
      <c r="P9" s="4" t="str">
        <f t="shared" si="2"/>
        <v/>
      </c>
      <c r="Q9" s="4" t="str">
        <f t="shared" ca="1" si="3"/>
        <v>{product_name: 'Altar Case, Granite', description: 'traveling altar.', cost: 40, stock: 18, weight: 40, category_id: 3, additional_information: JSON.stringify({})},</v>
      </c>
    </row>
    <row r="10" spans="1:18" s="12" customFormat="1" outlineLevel="1" x14ac:dyDescent="0.2">
      <c r="A10" s="11" t="s">
        <v>917</v>
      </c>
      <c r="B10" s="37" t="s">
        <v>916</v>
      </c>
      <c r="C10" s="12">
        <v>5</v>
      </c>
      <c r="D10" s="12">
        <v>20</v>
      </c>
      <c r="E10" s="13"/>
      <c r="F10" s="13"/>
      <c r="G10" s="13" t="s">
        <v>1438</v>
      </c>
      <c r="I10" s="4" t="str">
        <f>A$4&amp;": '"&amp;SUBSTITUTE(SUBSTITUTE(A10,CHAR(10),"\n"),"'","\'")&amp;"'"</f>
        <v>product_name: 'Altar Case, Spruce'</v>
      </c>
      <c r="J10" s="4" t="str">
        <f>IF(B10="","",$B$4&amp;": '"&amp;SUBSTITUTE(SUBSTITUTE(B10,CHAR(10),"\n"),"'","\'")&amp;"'")</f>
        <v>description: 'traveling altar.'</v>
      </c>
      <c r="K10" s="4" t="str">
        <f>D$4&amp;": "&amp;IF(ISNUMBER(D10),D10,-1)</f>
        <v>cost: 20</v>
      </c>
      <c r="L10" s="4" t="str">
        <f t="shared" ca="1" si="0"/>
        <v>stock: 1</v>
      </c>
      <c r="M10" s="4" t="str">
        <f>C$4&amp;": "&amp;IF(ISNUMBER(C10),C10,-1)</f>
        <v>weight: 5</v>
      </c>
      <c r="N10" s="4" t="str">
        <f t="shared" si="1"/>
        <v>category_id: 3</v>
      </c>
      <c r="O10" s="4" t="str">
        <f>IF(E10="","",E$4&amp;": '"&amp;E10&amp;"'")</f>
        <v/>
      </c>
      <c r="P10" s="4" t="str">
        <f t="shared" si="2"/>
        <v/>
      </c>
      <c r="Q10" s="4" t="str">
        <f t="shared" ca="1" si="3"/>
        <v>{product_name: 'Altar Case, Spruce', description: 'traveling altar.', cost: 20, stock: 1, weight: 5, category_id: 3, additional_information: JSON.stringify({})},</v>
      </c>
    </row>
    <row r="11" spans="1:18" s="12" customFormat="1" outlineLevel="1" x14ac:dyDescent="0.2">
      <c r="A11" s="11" t="s">
        <v>918</v>
      </c>
      <c r="B11" s="37" t="s">
        <v>1352</v>
      </c>
      <c r="C11" s="12">
        <v>0</v>
      </c>
      <c r="D11" s="12">
        <v>40</v>
      </c>
      <c r="E11" s="13"/>
      <c r="F11" s="13"/>
      <c r="G11" s="13" t="s">
        <v>1438</v>
      </c>
      <c r="I11" s="4" t="str">
        <f>A$4&amp;": '"&amp;SUBSTITUTE(SUBSTITUTE(A11,CHAR(10),"\n"),"'","\'")&amp;"'"</f>
        <v>product_name: 'Altar Cloth, Gold Brocade'</v>
      </c>
      <c r="J11" s="4" t="str">
        <f>IF(B11="","",$B$4&amp;": '"&amp;SUBSTITUTE(SUBSTITUTE(B11,CHAR(10),"\n"),"'","\'")&amp;"'")</f>
        <v/>
      </c>
      <c r="K11" s="4" t="str">
        <f>D$4&amp;": "&amp;IF(ISNUMBER(D11),D11,-1)</f>
        <v>cost: 40</v>
      </c>
      <c r="L11" s="4" t="str">
        <f t="shared" ca="1" si="0"/>
        <v>stock: 11</v>
      </c>
      <c r="M11" s="4" t="str">
        <f>C$4&amp;": "&amp;IF(ISNUMBER(C11),C11,-1)</f>
        <v>weight: 0</v>
      </c>
      <c r="N11" s="4" t="str">
        <f t="shared" si="1"/>
        <v>category_id: 3</v>
      </c>
      <c r="O11" s="4" t="str">
        <f>IF(E11="","",E$4&amp;": '"&amp;E11&amp;"'")</f>
        <v/>
      </c>
      <c r="P11" s="4" t="str">
        <f t="shared" si="2"/>
        <v/>
      </c>
      <c r="Q11" s="4" t="str">
        <f t="shared" ca="1" si="3"/>
        <v>{product_name: 'Altar Cloth, Gold Brocade', cost: 40, stock: 11, weight: 0, category_id: 3, additional_information: JSON.stringify({})},</v>
      </c>
    </row>
    <row r="12" spans="1:18" s="12" customFormat="1" outlineLevel="1" x14ac:dyDescent="0.2">
      <c r="A12" s="11" t="s">
        <v>919</v>
      </c>
      <c r="B12" s="37" t="s">
        <v>1352</v>
      </c>
      <c r="C12" s="12">
        <v>0</v>
      </c>
      <c r="D12" s="12">
        <v>15</v>
      </c>
      <c r="E12" s="13"/>
      <c r="F12" s="13"/>
      <c r="G12" s="13" t="s">
        <v>1438</v>
      </c>
      <c r="I12" s="4" t="str">
        <f>A$4&amp;": '"&amp;SUBSTITUTE(SUBSTITUTE(A12,CHAR(10),"\n"),"'","\'")&amp;"'"</f>
        <v>product_name: 'Altar Cloth, Linen'</v>
      </c>
      <c r="J12" s="4" t="str">
        <f>IF(B12="","",$B$4&amp;": '"&amp;SUBSTITUTE(SUBSTITUTE(B12,CHAR(10),"\n"),"'","\'")&amp;"'")</f>
        <v/>
      </c>
      <c r="K12" s="4" t="str">
        <f>D$4&amp;": "&amp;IF(ISNUMBER(D12),D12,-1)</f>
        <v>cost: 15</v>
      </c>
      <c r="L12" s="4" t="str">
        <f t="shared" ca="1" si="0"/>
        <v>stock: 1</v>
      </c>
      <c r="M12" s="4" t="str">
        <f>C$4&amp;": "&amp;IF(ISNUMBER(C12),C12,-1)</f>
        <v>weight: 0</v>
      </c>
      <c r="N12" s="4" t="str">
        <f t="shared" si="1"/>
        <v>category_id: 3</v>
      </c>
      <c r="O12" s="4" t="str">
        <f>IF(E12="","",E$4&amp;": '"&amp;E12&amp;"'")</f>
        <v/>
      </c>
      <c r="P12" s="4" t="str">
        <f t="shared" si="2"/>
        <v/>
      </c>
      <c r="Q12" s="4" t="str">
        <f t="shared" ca="1" si="3"/>
        <v>{product_name: 'Altar Cloth, Linen', cost: 15, stock: 1, weight: 0, category_id: 3, additional_information: JSON.stringify({})},</v>
      </c>
    </row>
    <row r="13" spans="1:18" s="12" customFormat="1" outlineLevel="1" x14ac:dyDescent="0.2">
      <c r="A13" s="11" t="s">
        <v>920</v>
      </c>
      <c r="B13" s="37" t="s">
        <v>1352</v>
      </c>
      <c r="C13" s="12">
        <v>0</v>
      </c>
      <c r="D13" s="12">
        <v>35</v>
      </c>
      <c r="E13" s="13"/>
      <c r="F13" s="13"/>
      <c r="G13" s="13" t="s">
        <v>1438</v>
      </c>
      <c r="I13" s="4" t="str">
        <f>A$4&amp;": '"&amp;SUBSTITUTE(SUBSTITUTE(A13,CHAR(10),"\n"),"'","\'")&amp;"'"</f>
        <v>product_name: 'Altar Cloth, Silk'</v>
      </c>
      <c r="J13" s="4" t="str">
        <f>IF(B13="","",$B$4&amp;": '"&amp;SUBSTITUTE(SUBSTITUTE(B13,CHAR(10),"\n"),"'","\'")&amp;"'")</f>
        <v/>
      </c>
      <c r="K13" s="4" t="str">
        <f>D$4&amp;": "&amp;IF(ISNUMBER(D13),D13,-1)</f>
        <v>cost: 35</v>
      </c>
      <c r="L13" s="4" t="str">
        <f t="shared" ca="1" si="0"/>
        <v>stock: 1</v>
      </c>
      <c r="M13" s="4" t="str">
        <f>C$4&amp;": "&amp;IF(ISNUMBER(C13),C13,-1)</f>
        <v>weight: 0</v>
      </c>
      <c r="N13" s="4" t="str">
        <f t="shared" si="1"/>
        <v>category_id: 3</v>
      </c>
      <c r="O13" s="4" t="str">
        <f>IF(E13="","",E$4&amp;": '"&amp;E13&amp;"'")</f>
        <v/>
      </c>
      <c r="P13" s="4" t="str">
        <f t="shared" si="2"/>
        <v/>
      </c>
      <c r="Q13" s="4" t="str">
        <f t="shared" ca="1" si="3"/>
        <v>{product_name: 'Altar Cloth, Silk', cost: 35, stock: 1, weight: 0, category_id: 3, additional_information: JSON.stringify({})},</v>
      </c>
    </row>
    <row r="14" spans="1:18" s="12" customFormat="1" outlineLevel="1" x14ac:dyDescent="0.2">
      <c r="A14" s="11" t="s">
        <v>921</v>
      </c>
      <c r="B14" s="37" t="s">
        <v>1352</v>
      </c>
      <c r="C14" s="12">
        <v>0</v>
      </c>
      <c r="D14" s="12">
        <v>3</v>
      </c>
      <c r="E14" s="13"/>
      <c r="F14" s="13"/>
      <c r="G14" s="13" t="s">
        <v>1438</v>
      </c>
      <c r="I14" s="4" t="str">
        <f>A$4&amp;": '"&amp;SUBSTITUTE(SUBSTITUTE(A14,CHAR(10),"\n"),"'","\'")&amp;"'"</f>
        <v>product_name: 'Altar Cloth, Small'</v>
      </c>
      <c r="J14" s="4" t="str">
        <f>IF(B14="","",$B$4&amp;": '"&amp;SUBSTITUTE(SUBSTITUTE(B14,CHAR(10),"\n"),"'","\'")&amp;"'")</f>
        <v/>
      </c>
      <c r="K14" s="4" t="str">
        <f>D$4&amp;": "&amp;IF(ISNUMBER(D14),D14,-1)</f>
        <v>cost: 3</v>
      </c>
      <c r="L14" s="4" t="str">
        <f t="shared" ca="1" si="0"/>
        <v>stock: 19</v>
      </c>
      <c r="M14" s="4" t="str">
        <f>C$4&amp;": "&amp;IF(ISNUMBER(C14),C14,-1)</f>
        <v>weight: 0</v>
      </c>
      <c r="N14" s="4" t="str">
        <f t="shared" si="1"/>
        <v>category_id: 3</v>
      </c>
      <c r="O14" s="4" t="str">
        <f>IF(E14="","",E$4&amp;": '"&amp;E14&amp;"'")</f>
        <v/>
      </c>
      <c r="P14" s="4" t="str">
        <f t="shared" si="2"/>
        <v/>
      </c>
      <c r="Q14" s="4" t="str">
        <f t="shared" ca="1" si="3"/>
        <v>{product_name: 'Altar Cloth, Small', cost: 3, stock: 19, weight: 0, category_id: 3, additional_information: JSON.stringify({})},</v>
      </c>
    </row>
    <row r="15" spans="1:18" s="12" customFormat="1" outlineLevel="1" x14ac:dyDescent="0.2">
      <c r="A15" s="11" t="s">
        <v>922</v>
      </c>
      <c r="B15" s="37" t="s">
        <v>1352</v>
      </c>
      <c r="C15" s="12">
        <v>0</v>
      </c>
      <c r="D15" s="12">
        <v>30</v>
      </c>
      <c r="E15" s="13"/>
      <c r="F15" s="13"/>
      <c r="G15" s="13" t="s">
        <v>1438</v>
      </c>
      <c r="I15" s="4" t="str">
        <f>A$4&amp;": '"&amp;SUBSTITUTE(SUBSTITUTE(A15,CHAR(10),"\n"),"'","\'")&amp;"'"</f>
        <v>product_name: 'Altar Cloth, Velvet'</v>
      </c>
      <c r="J15" s="4" t="str">
        <f>IF(B15="","",$B$4&amp;": '"&amp;SUBSTITUTE(SUBSTITUTE(B15,CHAR(10),"\n"),"'","\'")&amp;"'")</f>
        <v/>
      </c>
      <c r="K15" s="4" t="str">
        <f>D$4&amp;": "&amp;IF(ISNUMBER(D15),D15,-1)</f>
        <v>cost: 30</v>
      </c>
      <c r="L15" s="4" t="str">
        <f t="shared" ca="1" si="0"/>
        <v>stock: 3</v>
      </c>
      <c r="M15" s="4" t="str">
        <f>C$4&amp;": "&amp;IF(ISNUMBER(C15),C15,-1)</f>
        <v>weight: 0</v>
      </c>
      <c r="N15" s="4" t="str">
        <f t="shared" si="1"/>
        <v>category_id: 3</v>
      </c>
      <c r="O15" s="4" t="str">
        <f>IF(E15="","",E$4&amp;": '"&amp;E15&amp;"'")</f>
        <v/>
      </c>
      <c r="P15" s="4" t="str">
        <f t="shared" si="2"/>
        <v/>
      </c>
      <c r="Q15" s="4" t="str">
        <f t="shared" ca="1" si="3"/>
        <v>{product_name: 'Altar Cloth, Velvet', cost: 30, stock: 3, weight: 0, category_id: 3, additional_information: JSON.stringify({})},</v>
      </c>
    </row>
    <row r="16" spans="1:18" s="12" customFormat="1" outlineLevel="1" x14ac:dyDescent="0.2">
      <c r="A16" s="11" t="s">
        <v>923</v>
      </c>
      <c r="B16" s="37" t="s">
        <v>924</v>
      </c>
      <c r="C16" s="12">
        <v>0</v>
      </c>
      <c r="D16" s="12">
        <v>0</v>
      </c>
      <c r="E16" s="13"/>
      <c r="F16" s="13"/>
      <c r="G16" s="13" t="s">
        <v>1439</v>
      </c>
      <c r="I16" s="4" t="str">
        <f>A$4&amp;": '"&amp;SUBSTITUTE(SUBSTITUTE(A16,CHAR(10),"\n"),"'","\'")&amp;"'"</f>
        <v>product_name: 'Amulet'</v>
      </c>
      <c r="J16" s="4" t="str">
        <f>IF(B16="","",$B$4&amp;": '"&amp;SUBSTITUTE(SUBSTITUTE(B16,CHAR(10),"\n"),"'","\'")&amp;"'")</f>
        <v>description: '(Typically a magical item)'</v>
      </c>
      <c r="K16" s="4" t="str">
        <f>D$4&amp;": "&amp;IF(ISNUMBER(D16),D16,-1)</f>
        <v>cost: 0</v>
      </c>
      <c r="L16" s="4" t="str">
        <f t="shared" ca="1" si="0"/>
        <v>stock: 16</v>
      </c>
      <c r="M16" s="4" t="str">
        <f>C$4&amp;": "&amp;IF(ISNUMBER(C16),C16,-1)</f>
        <v>weight: 0</v>
      </c>
      <c r="N16" s="4" t="str">
        <f t="shared" si="1"/>
        <v>category_id: 3</v>
      </c>
      <c r="O16" s="4" t="str">
        <f>IF(E16="","",E$4&amp;": '"&amp;E16&amp;"'")</f>
        <v/>
      </c>
      <c r="P16" s="4" t="str">
        <f t="shared" si="2"/>
        <v/>
      </c>
      <c r="Q16" s="4" t="str">
        <f t="shared" ca="1" si="3"/>
        <v>{product_name: 'Amulet', description: '(Typically a magical item)', cost: 0, stock: 16, weight: 0, category_id: 3, additional_information: JSON.stringify({})},</v>
      </c>
    </row>
    <row r="17" spans="1:17" s="12" customFormat="1" outlineLevel="1" x14ac:dyDescent="0.2">
      <c r="A17" s="11" t="s">
        <v>925</v>
      </c>
      <c r="B17" s="37" t="s">
        <v>1352</v>
      </c>
      <c r="C17" s="12">
        <v>10</v>
      </c>
      <c r="D17" s="12">
        <v>0.05</v>
      </c>
      <c r="E17" s="13"/>
      <c r="F17" s="13"/>
      <c r="G17" s="13"/>
      <c r="I17" s="4" t="str">
        <f>A$4&amp;": '"&amp;SUBSTITUTE(SUBSTITUTE(A17,CHAR(10),"\n"),"'","\'")&amp;"'"</f>
        <v>product_name: 'Animal Feed'</v>
      </c>
      <c r="J17" s="4" t="str">
        <f>IF(B17="","",$B$4&amp;": '"&amp;SUBSTITUTE(SUBSTITUTE(B17,CHAR(10),"\n"),"'","\'")&amp;"'")</f>
        <v/>
      </c>
      <c r="K17" s="4" t="str">
        <f>D$4&amp;": "&amp;IF(ISNUMBER(D17),D17,-1)</f>
        <v>cost: 0.05</v>
      </c>
      <c r="L17" s="4" t="str">
        <f t="shared" ca="1" si="0"/>
        <v>stock: 0</v>
      </c>
      <c r="M17" s="4" t="str">
        <f>C$4&amp;": "&amp;IF(ISNUMBER(C17),C17,-1)</f>
        <v>weight: 10</v>
      </c>
      <c r="N17" s="4" t="str">
        <f t="shared" si="1"/>
        <v>category_id: 3</v>
      </c>
      <c r="O17" s="4" t="str">
        <f>IF(E17="","",E$4&amp;": '"&amp;E17&amp;"'")</f>
        <v/>
      </c>
      <c r="P17" s="4" t="str">
        <f t="shared" si="2"/>
        <v/>
      </c>
      <c r="Q17" s="4" t="str">
        <f t="shared" ca="1" si="3"/>
        <v>{product_name: 'Animal Feed', cost: 0.05, stock: 0, weight: 10, category_id: 3, additional_information: JSON.stringify({})},</v>
      </c>
    </row>
    <row r="18" spans="1:17" s="12" customFormat="1" ht="20" outlineLevel="1" x14ac:dyDescent="0.2">
      <c r="A18" s="11" t="s">
        <v>926</v>
      </c>
      <c r="B18" s="37" t="s">
        <v>928</v>
      </c>
      <c r="C18" s="12">
        <v>0.1</v>
      </c>
      <c r="D18" s="12">
        <v>50</v>
      </c>
      <c r="E18" s="13" t="s">
        <v>907</v>
      </c>
      <c r="F18" s="13"/>
      <c r="G18" s="13" t="s">
        <v>1440</v>
      </c>
      <c r="I18" s="4" t="str">
        <f>A$4&amp;": '"&amp;SUBSTITUTE(SUBSTITUTE(A18,CHAR(10),"\n"),"'","\'")&amp;"'"</f>
        <v>product_name: 'Antitoxin'</v>
      </c>
      <c r="J18" s="4" t="str">
        <f>IF(B18="","",$B$4&amp;": '"&amp;SUBSTITUTE(SUBSTITUTE(B18,CHAR(10),"\n"),"'","\'")&amp;"'")</f>
        <v>description: 'If you drink antitoxin, you get a +5 alchemical bonus on Fortitude saving throws against poison for 1 hour.'</v>
      </c>
      <c r="K18" s="4" t="str">
        <f>D$4&amp;": "&amp;IF(ISNUMBER(D18),D18,-1)</f>
        <v>cost: 50</v>
      </c>
      <c r="L18" s="4" t="str">
        <f t="shared" ca="1" si="0"/>
        <v>stock: 0</v>
      </c>
      <c r="M18" s="4" t="str">
        <f>C$4&amp;": "&amp;IF(ISNUMBER(C18),C18,-1)</f>
        <v>weight: 0.1</v>
      </c>
      <c r="N18" s="4" t="str">
        <f t="shared" si="1"/>
        <v>category_id: 3</v>
      </c>
      <c r="O18" s="4" t="str">
        <f>IF(E18="","",E$4&amp;": '"&amp;E18&amp;"'")</f>
        <v>type: 'Special Substances &amp; Items'</v>
      </c>
      <c r="P18" s="4" t="str">
        <f t="shared" si="2"/>
        <v/>
      </c>
      <c r="Q18" s="4" t="str">
        <f t="shared" ca="1" si="3"/>
        <v>{product_name: 'Antitoxin', description: 'If you drink antitoxin, you get a +5 alchemical bonus on Fortitude saving throws against poison for 1 hour.', cost: 50, stock: 0, weight: 0.1, category_id: 3, additional_information: JSON.stringify({type: 'Special Substances &amp; Items'})},</v>
      </c>
    </row>
    <row r="19" spans="1:17" s="12" customFormat="1" outlineLevel="1" x14ac:dyDescent="0.2">
      <c r="A19" s="11" t="s">
        <v>929</v>
      </c>
      <c r="B19" s="37" t="s">
        <v>1352</v>
      </c>
      <c r="C19" s="12">
        <v>40</v>
      </c>
      <c r="D19" s="12">
        <v>500</v>
      </c>
      <c r="E19" s="13"/>
      <c r="F19" s="13"/>
      <c r="G19" s="13" t="s">
        <v>1438</v>
      </c>
      <c r="I19" s="4" t="str">
        <f>A$4&amp;": '"&amp;SUBSTITUTE(SUBSTITUTE(A19,CHAR(10),"\n"),"'","\'")&amp;"'"</f>
        <v>product_name: 'Arcane Lab'</v>
      </c>
      <c r="J19" s="4" t="str">
        <f>IF(B19="","",$B$4&amp;": '"&amp;SUBSTITUTE(SUBSTITUTE(B19,CHAR(10),"\n"),"'","\'")&amp;"'")</f>
        <v/>
      </c>
      <c r="K19" s="4" t="str">
        <f>D$4&amp;": "&amp;IF(ISNUMBER(D19),D19,-1)</f>
        <v>cost: 500</v>
      </c>
      <c r="L19" s="4" t="str">
        <f t="shared" ca="1" si="0"/>
        <v>stock: 4</v>
      </c>
      <c r="M19" s="4" t="str">
        <f>C$4&amp;": "&amp;IF(ISNUMBER(C19),C19,-1)</f>
        <v>weight: 40</v>
      </c>
      <c r="N19" s="4" t="str">
        <f t="shared" si="1"/>
        <v>category_id: 3</v>
      </c>
      <c r="O19" s="4" t="str">
        <f>IF(E19="","",E$4&amp;": '"&amp;E19&amp;"'")</f>
        <v/>
      </c>
      <c r="P19" s="4" t="str">
        <f t="shared" si="2"/>
        <v/>
      </c>
      <c r="Q19" s="4" t="str">
        <f t="shared" ca="1" si="3"/>
        <v>{product_name: 'Arcane Lab', cost: 500, stock: 4, weight: 40, category_id: 3, additional_information: JSON.stringify({})},</v>
      </c>
    </row>
    <row r="20" spans="1:17" s="12" customFormat="1" outlineLevel="1" x14ac:dyDescent="0.2">
      <c r="A20" s="11" t="s">
        <v>930</v>
      </c>
      <c r="B20" s="37" t="s">
        <v>931</v>
      </c>
      <c r="C20" s="12">
        <v>600</v>
      </c>
      <c r="D20" s="12">
        <v>10000</v>
      </c>
      <c r="E20" s="13"/>
      <c r="F20" s="13"/>
      <c r="G20" s="13" t="s">
        <v>1438</v>
      </c>
      <c r="I20" s="4" t="str">
        <f>A$4&amp;": '"&amp;SUBSTITUTE(SUBSTITUTE(A20,CHAR(10),"\n"),"'","\'")&amp;"'"</f>
        <v>product_name: 'Arcane Library'</v>
      </c>
      <c r="J20" s="4" t="str">
        <f>IF(B20="","",$B$4&amp;": '"&amp;SUBSTITUTE(SUBSTITUTE(B20,CHAR(10),"\n"),"'","\'")&amp;"'")</f>
        <v>description: 'At least 200 rare volumes'</v>
      </c>
      <c r="K20" s="4" t="str">
        <f>D$4&amp;": "&amp;IF(ISNUMBER(D20),D20,-1)</f>
        <v>cost: 10000</v>
      </c>
      <c r="L20" s="4" t="str">
        <f t="shared" ca="1" si="0"/>
        <v>stock: 19</v>
      </c>
      <c r="M20" s="4" t="str">
        <f>C$4&amp;": "&amp;IF(ISNUMBER(C20),C20,-1)</f>
        <v>weight: 600</v>
      </c>
      <c r="N20" s="4" t="str">
        <f t="shared" si="1"/>
        <v>category_id: 3</v>
      </c>
      <c r="O20" s="4" t="str">
        <f>IF(E20="","",E$4&amp;": '"&amp;E20&amp;"'")</f>
        <v/>
      </c>
      <c r="P20" s="4" t="str">
        <f t="shared" si="2"/>
        <v/>
      </c>
      <c r="Q20" s="4" t="str">
        <f t="shared" ca="1" si="3"/>
        <v>{product_name: 'Arcane Library', description: 'At least 200 rare volumes', cost: 10000, stock: 19, weight: 600, category_id: 3, additional_information: JSON.stringify({})},</v>
      </c>
    </row>
    <row r="21" spans="1:17" s="12" customFormat="1" ht="40" outlineLevel="1" x14ac:dyDescent="0.2">
      <c r="A21" s="11" t="s">
        <v>932</v>
      </c>
      <c r="B21" s="37" t="s">
        <v>933</v>
      </c>
      <c r="C21" s="12">
        <v>4</v>
      </c>
      <c r="D21" s="12">
        <v>1</v>
      </c>
      <c r="E21" s="13" t="s">
        <v>870</v>
      </c>
      <c r="F21" s="13"/>
      <c r="G21" s="13" t="s">
        <v>1441</v>
      </c>
      <c r="I21" s="4" t="str">
        <f>A$4&amp;": '"&amp;SUBSTITUTE(SUBSTITUTE(A21,CHAR(10),"\n"),"'","\'")&amp;"'"</f>
        <v>product_name: 'Artisan\'s Outfit'</v>
      </c>
      <c r="J21" s="4" t="str">
        <f>IF(B21="","",$B$4&amp;": '"&amp;SUBSTITUTE(SUBSTITUTE(B21,CHAR(10),"\n"),"'","\'")&amp;"'")</f>
        <v>description: 'This outfit includes a shirt with buttons, a skirt or pants with a drawstring, shoes, and perhaps a cap or hat. It may also include a belt or a leather or cloth apron for carrying tools.'</v>
      </c>
      <c r="K21" s="4" t="str">
        <f>D$4&amp;": "&amp;IF(ISNUMBER(D21),D21,-1)</f>
        <v>cost: 1</v>
      </c>
      <c r="L21" s="4" t="str">
        <f t="shared" ca="1" si="0"/>
        <v>stock: 5</v>
      </c>
      <c r="M21" s="4" t="str">
        <f>C$4&amp;": "&amp;IF(ISNUMBER(C21),C21,-1)</f>
        <v>weight: 4</v>
      </c>
      <c r="N21" s="4" t="str">
        <f t="shared" si="1"/>
        <v>category_id: 3</v>
      </c>
      <c r="O21" s="4" t="str">
        <f>IF(E21="","",E$4&amp;": '"&amp;E21&amp;"'")</f>
        <v>type: 'Clothing'</v>
      </c>
      <c r="P21" s="4" t="str">
        <f t="shared" si="2"/>
        <v/>
      </c>
      <c r="Q21" s="4" t="str">
        <f t="shared" ca="1" si="3"/>
        <v>{product_name: 'Artisan\'s Outfit', description: 'This outfit includes a shirt with buttons, a skirt or pants with a drawstring, shoes, and perhaps a cap or hat. It may also include a belt or a leather or cloth apron for carrying tools.', cost: 1, stock: 5, weight: 4, category_id: 3, additional_information: JSON.stringify({type: 'Clothing'})},</v>
      </c>
    </row>
    <row r="22" spans="1:17" s="12" customFormat="1" ht="30" outlineLevel="1" x14ac:dyDescent="0.2">
      <c r="A22" s="11" t="s">
        <v>934</v>
      </c>
      <c r="B22" s="37" t="s">
        <v>935</v>
      </c>
      <c r="C22" s="12">
        <v>5</v>
      </c>
      <c r="D22" s="12">
        <v>5</v>
      </c>
      <c r="E22" s="13" t="s">
        <v>914</v>
      </c>
      <c r="F22" s="13"/>
      <c r="G22" s="13" t="s">
        <v>1436</v>
      </c>
      <c r="I22" s="4" t="str">
        <f>A$4&amp;": '"&amp;SUBSTITUTE(SUBSTITUTE(A22,CHAR(10),"\n"),"'","\'")&amp;"'"</f>
        <v>product_name: 'Artisan\'s Tools'</v>
      </c>
      <c r="J22" s="4" t="str">
        <f>IF(B22="","",$B$4&amp;": '"&amp;SUBSTITUTE(SUBSTITUTE(B22,CHAR(10),"\n"),"'","\'")&amp;"'")</f>
        <v>description: 'These special tools include the items needed to pursue any craft. Without them, you have to use improvised tools (-2 penalty on Craft checks), if you can do the job at all.'</v>
      </c>
      <c r="K22" s="4" t="str">
        <f>D$4&amp;": "&amp;IF(ISNUMBER(D22),D22,-1)</f>
        <v>cost: 5</v>
      </c>
      <c r="L22" s="4" t="str">
        <f t="shared" ca="1" si="0"/>
        <v>stock: 7</v>
      </c>
      <c r="M22" s="4" t="str">
        <f>C$4&amp;": "&amp;IF(ISNUMBER(C22),C22,-1)</f>
        <v>weight: 5</v>
      </c>
      <c r="N22" s="4" t="str">
        <f t="shared" si="1"/>
        <v>category_id: 3</v>
      </c>
      <c r="O22" s="4" t="str">
        <f>IF(E22="","",E$4&amp;": '"&amp;E22&amp;"'")</f>
        <v>type: 'Tools &amp; Skill Kits'</v>
      </c>
      <c r="P22" s="4" t="str">
        <f t="shared" si="2"/>
        <v/>
      </c>
      <c r="Q22" s="4" t="str">
        <f t="shared" ca="1" si="3"/>
        <v>{product_name: 'Artisan\'s Tools', description: 'These special tools include the items needed to pursue any craft. Without them, you have to use improvised tools (-2 penalty on Craft checks), if you can do the job at all.', cost: 5, stock: 7, weight: 5, category_id: 3, additional_information: JSON.stringify({type: 'Tools &amp; Skill Kits'})},</v>
      </c>
    </row>
    <row r="23" spans="1:17" s="12" customFormat="1" ht="40" outlineLevel="1" x14ac:dyDescent="0.2">
      <c r="A23" s="11" t="s">
        <v>936</v>
      </c>
      <c r="B23" s="37" t="s">
        <v>938</v>
      </c>
      <c r="C23" s="12">
        <v>5</v>
      </c>
      <c r="D23" s="12">
        <v>55</v>
      </c>
      <c r="E23" s="13" t="s">
        <v>914</v>
      </c>
      <c r="F23" s="13"/>
      <c r="G23" s="13" t="s">
        <v>1436</v>
      </c>
      <c r="I23" s="4" t="str">
        <f>A$4&amp;": '"&amp;SUBSTITUTE(SUBSTITUTE(A23,CHAR(10),"\n"),"'","\'")&amp;"'"</f>
        <v>product_name: 'Artisan\'s Tools, Masterwork'</v>
      </c>
      <c r="J23" s="4" t="str">
        <f>IF(B23="","",$B$4&amp;": '"&amp;SUBSTITUTE(SUBSTITUTE(B23,CHAR(10),"\n"),"'","\'")&amp;"'")</f>
        <v>description: 'These tools serve the same purpose as artisan\'s tools (above), but masterwork artisan\'s tools are the perfect tools for the job, so you get a +2 circumstance bonus on Craft checks made with them.'</v>
      </c>
      <c r="K23" s="4" t="str">
        <f>D$4&amp;": "&amp;IF(ISNUMBER(D23),D23,-1)</f>
        <v>cost: 55</v>
      </c>
      <c r="L23" s="4" t="str">
        <f t="shared" ca="1" si="0"/>
        <v>stock: 15</v>
      </c>
      <c r="M23" s="4" t="str">
        <f>C$4&amp;": "&amp;IF(ISNUMBER(C23),C23,-1)</f>
        <v>weight: 5</v>
      </c>
      <c r="N23" s="4" t="str">
        <f t="shared" si="1"/>
        <v>category_id: 3</v>
      </c>
      <c r="O23" s="4" t="str">
        <f>IF(E23="","",E$4&amp;": '"&amp;E23&amp;"'")</f>
        <v>type: 'Tools &amp; Skill Kits'</v>
      </c>
      <c r="P23" s="4" t="str">
        <f t="shared" si="2"/>
        <v/>
      </c>
      <c r="Q23" s="4" t="str">
        <f t="shared" ca="1" si="3"/>
        <v>{product_name: 'Artisan\'s Tools, Masterwork', description: 'These tools serve the same purpose as artisan\'s tools (above), but masterwork artisan\'s tools are the perfect tools for the job, so you get a +2 circumstance bonus on Craft checks made with them.', cost: 55, stock: 15, weight: 5, category_id: 3, additional_information: JSON.stringify({type: 'Tools &amp; Skill Kits'})},</v>
      </c>
    </row>
    <row r="24" spans="1:17" s="12" customFormat="1" outlineLevel="1" x14ac:dyDescent="0.2">
      <c r="A24" s="11" t="s">
        <v>939</v>
      </c>
      <c r="B24" s="37" t="s">
        <v>940</v>
      </c>
      <c r="C24" s="12">
        <v>3</v>
      </c>
      <c r="D24" s="12">
        <v>45</v>
      </c>
      <c r="E24" s="13"/>
      <c r="F24" s="13"/>
      <c r="G24" s="13" t="s">
        <v>1442</v>
      </c>
      <c r="I24" s="4" t="str">
        <f>A$4&amp;": '"&amp;SUBSTITUTE(SUBSTITUTE(A24,CHAR(10),"\n"),"'","\'")&amp;"'"</f>
        <v>product_name: 'Aspergillum, Gold'</v>
      </c>
      <c r="J24" s="4" t="str">
        <f>IF(B24="","",$B$4&amp;": '"&amp;SUBSTITUTE(SUBSTITUTE(B24,CHAR(10),"\n"),"'","\'")&amp;"'")</f>
        <v>description: 'Holds 3 flasks holy water; Std Act. range touch attack'</v>
      </c>
      <c r="K24" s="4" t="str">
        <f>D$4&amp;": "&amp;IF(ISNUMBER(D24),D24,-1)</f>
        <v>cost: 45</v>
      </c>
      <c r="L24" s="4" t="str">
        <f t="shared" ca="1" si="0"/>
        <v>stock: 8</v>
      </c>
      <c r="M24" s="4" t="str">
        <f>C$4&amp;": "&amp;IF(ISNUMBER(C24),C24,-1)</f>
        <v>weight: 3</v>
      </c>
      <c r="N24" s="4" t="str">
        <f t="shared" si="1"/>
        <v>category_id: 3</v>
      </c>
      <c r="O24" s="4" t="str">
        <f>IF(E24="","",E$4&amp;": '"&amp;E24&amp;"'")</f>
        <v/>
      </c>
      <c r="P24" s="4" t="str">
        <f t="shared" si="2"/>
        <v/>
      </c>
      <c r="Q24" s="4" t="str">
        <f t="shared" ca="1" si="3"/>
        <v>{product_name: 'Aspergillum, Gold', description: 'Holds 3 flasks holy water; Std Act. range touch attack', cost: 45, stock: 8, weight: 3, category_id: 3, additional_information: JSON.stringify({})},</v>
      </c>
    </row>
    <row r="25" spans="1:17" s="12" customFormat="1" outlineLevel="1" x14ac:dyDescent="0.2">
      <c r="A25" s="11" t="s">
        <v>941</v>
      </c>
      <c r="B25" s="37" t="s">
        <v>940</v>
      </c>
      <c r="C25" s="12">
        <v>3</v>
      </c>
      <c r="D25" s="12">
        <v>5</v>
      </c>
      <c r="E25" s="13"/>
      <c r="F25" s="13"/>
      <c r="G25" s="13" t="s">
        <v>1442</v>
      </c>
      <c r="I25" s="4" t="str">
        <f>A$4&amp;": '"&amp;SUBSTITUTE(SUBSTITUTE(A25,CHAR(10),"\n"),"'","\'")&amp;"'"</f>
        <v>product_name: 'Aspergillum, Iron'</v>
      </c>
      <c r="J25" s="4" t="str">
        <f>IF(B25="","",$B$4&amp;": '"&amp;SUBSTITUTE(SUBSTITUTE(B25,CHAR(10),"\n"),"'","\'")&amp;"'")</f>
        <v>description: 'Holds 3 flasks holy water; Std Act. range touch attack'</v>
      </c>
      <c r="K25" s="4" t="str">
        <f>D$4&amp;": "&amp;IF(ISNUMBER(D25),D25,-1)</f>
        <v>cost: 5</v>
      </c>
      <c r="L25" s="4" t="str">
        <f t="shared" ca="1" si="0"/>
        <v>stock: 1</v>
      </c>
      <c r="M25" s="4" t="str">
        <f>C$4&amp;": "&amp;IF(ISNUMBER(C25),C25,-1)</f>
        <v>weight: 3</v>
      </c>
      <c r="N25" s="4" t="str">
        <f t="shared" si="1"/>
        <v>category_id: 3</v>
      </c>
      <c r="O25" s="4" t="str">
        <f>IF(E25="","",E$4&amp;": '"&amp;E25&amp;"'")</f>
        <v/>
      </c>
      <c r="P25" s="4" t="str">
        <f t="shared" si="2"/>
        <v/>
      </c>
      <c r="Q25" s="4" t="str">
        <f t="shared" ca="1" si="3"/>
        <v>{product_name: 'Aspergillum, Iron', description: 'Holds 3 flasks holy water; Std Act. range touch attack', cost: 5, stock: 1, weight: 3, category_id: 3, additional_information: JSON.stringify({})},</v>
      </c>
    </row>
    <row r="26" spans="1:17" s="12" customFormat="1" outlineLevel="1" x14ac:dyDescent="0.2">
      <c r="A26" s="11" t="s">
        <v>942</v>
      </c>
      <c r="B26" s="37" t="s">
        <v>940</v>
      </c>
      <c r="C26" s="12">
        <v>3</v>
      </c>
      <c r="D26" s="12">
        <v>20</v>
      </c>
      <c r="E26" s="13"/>
      <c r="F26" s="13"/>
      <c r="G26" s="13" t="s">
        <v>1442</v>
      </c>
      <c r="I26" s="4" t="str">
        <f>A$4&amp;": '"&amp;SUBSTITUTE(SUBSTITUTE(A26,CHAR(10),"\n"),"'","\'")&amp;"'"</f>
        <v>product_name: 'Aspergillum, Silver (DotF)'</v>
      </c>
      <c r="J26" s="4" t="str">
        <f>IF(B26="","",$B$4&amp;": '"&amp;SUBSTITUTE(SUBSTITUTE(B26,CHAR(10),"\n"),"'","\'")&amp;"'")</f>
        <v>description: 'Holds 3 flasks holy water; Std Act. range touch attack'</v>
      </c>
      <c r="K26" s="4" t="str">
        <f>D$4&amp;": "&amp;IF(ISNUMBER(D26),D26,-1)</f>
        <v>cost: 20</v>
      </c>
      <c r="L26" s="4" t="str">
        <f t="shared" ca="1" si="0"/>
        <v>stock: 18</v>
      </c>
      <c r="M26" s="4" t="str">
        <f>C$4&amp;": "&amp;IF(ISNUMBER(C26),C26,-1)</f>
        <v>weight: 3</v>
      </c>
      <c r="N26" s="4" t="str">
        <f t="shared" si="1"/>
        <v>category_id: 3</v>
      </c>
      <c r="O26" s="4" t="str">
        <f>IF(E26="","",E$4&amp;": '"&amp;E26&amp;"'")</f>
        <v/>
      </c>
      <c r="P26" s="4" t="str">
        <f t="shared" si="2"/>
        <v/>
      </c>
      <c r="Q26" s="4" t="str">
        <f t="shared" ca="1" si="3"/>
        <v>{product_name: 'Aspergillum, Silver (DotF)', description: 'Holds 3 flasks holy water; Std Act. range touch attack', cost: 20, stock: 18, weight: 3, category_id: 3, additional_information: JSON.stringify({})},</v>
      </c>
    </row>
    <row r="27" spans="1:17" s="12" customFormat="1" outlineLevel="1" x14ac:dyDescent="0.2">
      <c r="A27" s="11" t="s">
        <v>943</v>
      </c>
      <c r="B27" s="37" t="s">
        <v>940</v>
      </c>
      <c r="C27" s="12">
        <v>3</v>
      </c>
      <c r="D27" s="12">
        <v>50</v>
      </c>
      <c r="E27" s="13"/>
      <c r="F27" s="13"/>
      <c r="G27" s="13" t="s">
        <v>1442</v>
      </c>
      <c r="I27" s="4" t="str">
        <f>A$4&amp;": '"&amp;SUBSTITUTE(SUBSTITUTE(A27,CHAR(10),"\n"),"'","\'")&amp;"'"</f>
        <v>product_name: 'Aspergillum, Silver (FRCS)'</v>
      </c>
      <c r="J27" s="4" t="str">
        <f>IF(B27="","",$B$4&amp;": '"&amp;SUBSTITUTE(SUBSTITUTE(B27,CHAR(10),"\n"),"'","\'")&amp;"'")</f>
        <v>description: 'Holds 3 flasks holy water; Std Act. range touch attack'</v>
      </c>
      <c r="K27" s="4" t="str">
        <f>D$4&amp;": "&amp;IF(ISNUMBER(D27),D27,-1)</f>
        <v>cost: 50</v>
      </c>
      <c r="L27" s="4" t="str">
        <f t="shared" ca="1" si="0"/>
        <v>stock: 3</v>
      </c>
      <c r="M27" s="4" t="str">
        <f>C$4&amp;": "&amp;IF(ISNUMBER(C27),C27,-1)</f>
        <v>weight: 3</v>
      </c>
      <c r="N27" s="4" t="str">
        <f t="shared" si="1"/>
        <v>category_id: 3</v>
      </c>
      <c r="O27" s="4" t="str">
        <f>IF(E27="","",E$4&amp;": '"&amp;E27&amp;"'")</f>
        <v/>
      </c>
      <c r="P27" s="4" t="str">
        <f t="shared" si="2"/>
        <v/>
      </c>
      <c r="Q27" s="4" t="str">
        <f t="shared" ca="1" si="3"/>
        <v>{product_name: 'Aspergillum, Silver (FRCS)', description: 'Holds 3 flasks holy water; Std Act. range touch attack', cost: 50, stock: 3, weight: 3, category_id: 3, additional_information: JSON.stringify({})},</v>
      </c>
    </row>
    <row r="28" spans="1:17" s="12" customFormat="1" outlineLevel="1" x14ac:dyDescent="0.2">
      <c r="A28" s="11" t="s">
        <v>863</v>
      </c>
      <c r="B28" s="37" t="s">
        <v>944</v>
      </c>
      <c r="C28" s="12">
        <v>2</v>
      </c>
      <c r="D28" s="12">
        <v>2</v>
      </c>
      <c r="E28" s="13" t="s">
        <v>945</v>
      </c>
      <c r="F28" s="13"/>
      <c r="G28" s="13" t="s">
        <v>1443</v>
      </c>
      <c r="I28" s="4" t="str">
        <f>A$4&amp;": '"&amp;SUBSTITUTE(SUBSTITUTE(A28,CHAR(10),"\n"),"'","\'")&amp;"'"</f>
        <v>product_name: 'Backpack'</v>
      </c>
      <c r="J28" s="4" t="str">
        <f>IF(B28="","",$B$4&amp;": '"&amp;SUBSTITUTE(SUBSTITUTE(B28,CHAR(10),"\n"),"'","\'")&amp;"'")</f>
        <v>description: 'Holds 1 cu. ft'</v>
      </c>
      <c r="K28" s="4" t="str">
        <f>D$4&amp;": "&amp;IF(ISNUMBER(D28),D28,-1)</f>
        <v>cost: 2</v>
      </c>
      <c r="L28" s="4" t="str">
        <f t="shared" ca="1" si="0"/>
        <v>stock: 19</v>
      </c>
      <c r="M28" s="4" t="str">
        <f>C$4&amp;": "&amp;IF(ISNUMBER(C28),C28,-1)</f>
        <v>weight: 2</v>
      </c>
      <c r="N28" s="4" t="str">
        <f t="shared" si="1"/>
        <v>category_id: 3</v>
      </c>
      <c r="O28" s="4" t="str">
        <f>IF(E28="","",E$4&amp;": '"&amp;E28&amp;"'")</f>
        <v>type: 'Adventuring Gear'</v>
      </c>
      <c r="P28" s="4" t="str">
        <f t="shared" si="2"/>
        <v/>
      </c>
      <c r="Q28" s="4" t="str">
        <f t="shared" ca="1" si="3"/>
        <v>{product_name: 'Backpack', description: 'Holds 1 cu. ft', cost: 2, stock: 19, weight: 2, category_id: 3, additional_information: JSON.stringify({type: 'Adventuring Gear'})},</v>
      </c>
    </row>
    <row r="29" spans="1:17" s="12" customFormat="1" outlineLevel="1" x14ac:dyDescent="0.2">
      <c r="A29" s="11" t="s">
        <v>865</v>
      </c>
      <c r="B29" s="37" t="s">
        <v>946</v>
      </c>
      <c r="C29" s="12">
        <v>0.5</v>
      </c>
      <c r="D29" s="12">
        <v>0.5</v>
      </c>
      <c r="E29" s="13"/>
      <c r="F29" s="13"/>
      <c r="G29" s="13" t="s">
        <v>1443</v>
      </c>
      <c r="I29" s="4" t="str">
        <f>A$4&amp;": '"&amp;SUBSTITUTE(SUBSTITUTE(A29,CHAR(10),"\n"),"'","\'")&amp;"'"</f>
        <v>product_name: 'Bandoleer'</v>
      </c>
      <c r="J29" s="4" t="str">
        <f>IF(B29="","",$B$4&amp;": '"&amp;SUBSTITUTE(SUBSTITUTE(B29,CHAR(10),"\n"),"'","\'")&amp;"'")</f>
        <v>description: 'Carries up to 8 small items.'</v>
      </c>
      <c r="K29" s="4" t="str">
        <f>D$4&amp;": "&amp;IF(ISNUMBER(D29),D29,-1)</f>
        <v>cost: 0.5</v>
      </c>
      <c r="L29" s="4" t="str">
        <f t="shared" ca="1" si="0"/>
        <v>stock: 11</v>
      </c>
      <c r="M29" s="4" t="str">
        <f>C$4&amp;": "&amp;IF(ISNUMBER(C29),C29,-1)</f>
        <v>weight: 0.5</v>
      </c>
      <c r="N29" s="4" t="str">
        <f t="shared" si="1"/>
        <v>category_id: 3</v>
      </c>
      <c r="O29" s="4" t="str">
        <f>IF(E29="","",E$4&amp;": '"&amp;E29&amp;"'")</f>
        <v/>
      </c>
      <c r="P29" s="4" t="str">
        <f t="shared" si="2"/>
        <v/>
      </c>
      <c r="Q29" s="4" t="str">
        <f t="shared" ca="1" si="3"/>
        <v>{product_name: 'Bandoleer', description: 'Carries up to 8 small items.', cost: 0.5, stock: 11, weight: 0.5, category_id: 3, additional_information: JSON.stringify({})},</v>
      </c>
    </row>
    <row r="30" spans="1:17" s="12" customFormat="1" outlineLevel="1" x14ac:dyDescent="0.2">
      <c r="A30" s="11" t="s">
        <v>947</v>
      </c>
      <c r="B30" s="37" t="s">
        <v>948</v>
      </c>
      <c r="C30" s="12">
        <v>0.5</v>
      </c>
      <c r="D30" s="12">
        <v>5</v>
      </c>
      <c r="E30" s="13"/>
      <c r="F30" s="13"/>
      <c r="G30" s="13" t="s">
        <v>1443</v>
      </c>
      <c r="I30" s="4" t="str">
        <f>A$4&amp;": '"&amp;SUBSTITUTE(SUBSTITUTE(A30,CHAR(10),"\n"),"'","\'")&amp;"'"</f>
        <v>product_name: 'Bandoleer, Masterwork'</v>
      </c>
      <c r="J30" s="4" t="str">
        <f>IF(B30="","",$B$4&amp;": '"&amp;SUBSTITUTE(SUBSTITUTE(B30,CHAR(10),"\n"),"'","\'")&amp;"'")</f>
        <v>description: 'Carries up to 12 small items.'</v>
      </c>
      <c r="K30" s="4" t="str">
        <f>D$4&amp;": "&amp;IF(ISNUMBER(D30),D30,-1)</f>
        <v>cost: 5</v>
      </c>
      <c r="L30" s="4" t="str">
        <f t="shared" ca="1" si="0"/>
        <v>stock: 0</v>
      </c>
      <c r="M30" s="4" t="str">
        <f>C$4&amp;": "&amp;IF(ISNUMBER(C30),C30,-1)</f>
        <v>weight: 0.5</v>
      </c>
      <c r="N30" s="4" t="str">
        <f t="shared" si="1"/>
        <v>category_id: 3</v>
      </c>
      <c r="O30" s="4" t="str">
        <f>IF(E30="","",E$4&amp;": '"&amp;E30&amp;"'")</f>
        <v/>
      </c>
      <c r="P30" s="4" t="str">
        <f t="shared" si="2"/>
        <v/>
      </c>
      <c r="Q30" s="4" t="str">
        <f t="shared" ca="1" si="3"/>
        <v>{product_name: 'Bandoleer, Masterwork', description: 'Carries up to 12 small items.', cost: 5, stock: 0, weight: 0.5, category_id: 3, additional_information: JSON.stringify({})},</v>
      </c>
    </row>
    <row r="31" spans="1:17" s="12" customFormat="1" outlineLevel="1" x14ac:dyDescent="0.2">
      <c r="A31" s="11" t="s">
        <v>949</v>
      </c>
      <c r="B31" s="37" t="s">
        <v>950</v>
      </c>
      <c r="C31" s="12">
        <v>30</v>
      </c>
      <c r="D31" s="12">
        <v>2</v>
      </c>
      <c r="E31" s="13" t="s">
        <v>945</v>
      </c>
      <c r="F31" s="13"/>
      <c r="G31" s="13" t="s">
        <v>1443</v>
      </c>
      <c r="I31" s="4" t="str">
        <f>A$4&amp;": '"&amp;SUBSTITUTE(SUBSTITUTE(A31,CHAR(10),"\n"),"'","\'")&amp;"'"</f>
        <v>product_name: 'Barrel'</v>
      </c>
      <c r="J31" s="4" t="str">
        <f>IF(B31="","",$B$4&amp;": '"&amp;SUBSTITUTE(SUBSTITUTE(B31,CHAR(10),"\n"),"'","\'")&amp;"'")</f>
        <v>description: 'Holds 10 cu ft'</v>
      </c>
      <c r="K31" s="4" t="str">
        <f>D$4&amp;": "&amp;IF(ISNUMBER(D31),D31,-1)</f>
        <v>cost: 2</v>
      </c>
      <c r="L31" s="4" t="str">
        <f t="shared" ca="1" si="0"/>
        <v>stock: 18</v>
      </c>
      <c r="M31" s="4" t="str">
        <f>C$4&amp;": "&amp;IF(ISNUMBER(C31),C31,-1)</f>
        <v>weight: 30</v>
      </c>
      <c r="N31" s="4" t="str">
        <f t="shared" si="1"/>
        <v>category_id: 3</v>
      </c>
      <c r="O31" s="4" t="str">
        <f>IF(E31="","",E$4&amp;": '"&amp;E31&amp;"'")</f>
        <v>type: 'Adventuring Gear'</v>
      </c>
      <c r="P31" s="4" t="str">
        <f t="shared" si="2"/>
        <v/>
      </c>
      <c r="Q31" s="4" t="str">
        <f t="shared" ca="1" si="3"/>
        <v>{product_name: 'Barrel', description: 'Holds 10 cu ft', cost: 2, stock: 18, weight: 30, category_id: 3, additional_information: JSON.stringify({type: 'Adventuring Gear'})},</v>
      </c>
    </row>
    <row r="32" spans="1:17" s="12" customFormat="1" outlineLevel="1" x14ac:dyDescent="0.2">
      <c r="A32" s="11" t="s">
        <v>951</v>
      </c>
      <c r="B32" s="37" t="s">
        <v>952</v>
      </c>
      <c r="C32" s="12">
        <v>1</v>
      </c>
      <c r="D32" s="12">
        <v>0.4</v>
      </c>
      <c r="E32" s="13" t="s">
        <v>945</v>
      </c>
      <c r="F32" s="13"/>
      <c r="G32" s="13" t="s">
        <v>1443</v>
      </c>
      <c r="I32" s="4" t="str">
        <f>A$4&amp;": '"&amp;SUBSTITUTE(SUBSTITUTE(A32,CHAR(10),"\n"),"'","\'")&amp;"'"</f>
        <v>product_name: 'Basket'</v>
      </c>
      <c r="J32" s="4" t="str">
        <f>IF(B32="","",$B$4&amp;": '"&amp;SUBSTITUTE(SUBSTITUTE(B32,CHAR(10),"\n"),"'","\'")&amp;"'")</f>
        <v>description: 'Holds 2 cu ft'</v>
      </c>
      <c r="K32" s="4" t="str">
        <f>D$4&amp;": "&amp;IF(ISNUMBER(D32),D32,-1)</f>
        <v>cost: 0.4</v>
      </c>
      <c r="L32" s="4" t="str">
        <f t="shared" ca="1" si="0"/>
        <v>stock: 14</v>
      </c>
      <c r="M32" s="4" t="str">
        <f>C$4&amp;": "&amp;IF(ISNUMBER(C32),C32,-1)</f>
        <v>weight: 1</v>
      </c>
      <c r="N32" s="4" t="str">
        <f t="shared" si="1"/>
        <v>category_id: 3</v>
      </c>
      <c r="O32" s="4" t="str">
        <f>IF(E32="","",E$4&amp;": '"&amp;E32&amp;"'")</f>
        <v>type: 'Adventuring Gear'</v>
      </c>
      <c r="P32" s="4" t="str">
        <f t="shared" si="2"/>
        <v/>
      </c>
      <c r="Q32" s="4" t="str">
        <f t="shared" ca="1" si="3"/>
        <v>{product_name: 'Basket', description: 'Holds 2 cu ft', cost: 0.4, stock: 14, weight: 1, category_id: 3, additional_information: JSON.stringify({type: 'Adventuring Gear'})},</v>
      </c>
    </row>
    <row r="33" spans="1:17" s="12" customFormat="1" outlineLevel="1" x14ac:dyDescent="0.2">
      <c r="A33" s="11" t="s">
        <v>953</v>
      </c>
      <c r="B33" s="37" t="s">
        <v>1352</v>
      </c>
      <c r="C33" s="12">
        <v>5</v>
      </c>
      <c r="D33" s="12">
        <v>0.1</v>
      </c>
      <c r="E33" s="13" t="s">
        <v>945</v>
      </c>
      <c r="F33" s="13"/>
      <c r="G33" s="13" t="s">
        <v>1443</v>
      </c>
      <c r="I33" s="4" t="str">
        <f>A$4&amp;": '"&amp;SUBSTITUTE(SUBSTITUTE(A33,CHAR(10),"\n"),"'","\'")&amp;"'"</f>
        <v>product_name: 'Bedroll'</v>
      </c>
      <c r="J33" s="4" t="str">
        <f>IF(B33="","",$B$4&amp;": '"&amp;SUBSTITUTE(SUBSTITUTE(B33,CHAR(10),"\n"),"'","\'")&amp;"'")</f>
        <v/>
      </c>
      <c r="K33" s="4" t="str">
        <f>D$4&amp;": "&amp;IF(ISNUMBER(D33),D33,-1)</f>
        <v>cost: 0.1</v>
      </c>
      <c r="L33" s="4" t="str">
        <f t="shared" ca="1" si="0"/>
        <v>stock: 9</v>
      </c>
      <c r="M33" s="4" t="str">
        <f>C$4&amp;": "&amp;IF(ISNUMBER(C33),C33,-1)</f>
        <v>weight: 5</v>
      </c>
      <c r="N33" s="4" t="str">
        <f t="shared" si="1"/>
        <v>category_id: 3</v>
      </c>
      <c r="O33" s="4" t="str">
        <f>IF(E33="","",E$4&amp;": '"&amp;E33&amp;"'")</f>
        <v>type: 'Adventuring Gear'</v>
      </c>
      <c r="P33" s="4" t="str">
        <f t="shared" si="2"/>
        <v/>
      </c>
      <c r="Q33" s="4" t="str">
        <f t="shared" ca="1" si="3"/>
        <v>{product_name: 'Bedroll', cost: 0.1, stock: 9, weight: 5, category_id: 3, additional_information: JSON.stringify({type: 'Adventuring Gear'})},</v>
      </c>
    </row>
    <row r="34" spans="1:17" s="12" customFormat="1" outlineLevel="1" x14ac:dyDescent="0.2">
      <c r="A34" s="11" t="s">
        <v>954</v>
      </c>
      <c r="B34" s="37" t="s">
        <v>1352</v>
      </c>
      <c r="C34" s="12">
        <v>0</v>
      </c>
      <c r="D34" s="12">
        <v>1</v>
      </c>
      <c r="E34" s="13" t="s">
        <v>945</v>
      </c>
      <c r="F34" s="13"/>
      <c r="G34" s="13" t="s">
        <v>1443</v>
      </c>
      <c r="I34" s="4" t="str">
        <f>A$4&amp;": '"&amp;SUBSTITUTE(SUBSTITUTE(A34,CHAR(10),"\n"),"'","\'")&amp;"'"</f>
        <v>product_name: 'Bell'</v>
      </c>
      <c r="J34" s="4" t="str">
        <f>IF(B34="","",$B$4&amp;": '"&amp;SUBSTITUTE(SUBSTITUTE(B34,CHAR(10),"\n"),"'","\'")&amp;"'")</f>
        <v/>
      </c>
      <c r="K34" s="4" t="str">
        <f>D$4&amp;": "&amp;IF(ISNUMBER(D34),D34,-1)</f>
        <v>cost: 1</v>
      </c>
      <c r="L34" s="4" t="str">
        <f t="shared" ca="1" si="0"/>
        <v>stock: 13</v>
      </c>
      <c r="M34" s="4" t="str">
        <f>C$4&amp;": "&amp;IF(ISNUMBER(C34),C34,-1)</f>
        <v>weight: 0</v>
      </c>
      <c r="N34" s="4" t="str">
        <f t="shared" si="1"/>
        <v>category_id: 3</v>
      </c>
      <c r="O34" s="4" t="str">
        <f>IF(E34="","",E$4&amp;": '"&amp;E34&amp;"'")</f>
        <v>type: 'Adventuring Gear'</v>
      </c>
      <c r="P34" s="4" t="str">
        <f t="shared" si="2"/>
        <v/>
      </c>
      <c r="Q34" s="4" t="str">
        <f t="shared" ca="1" si="3"/>
        <v>{product_name: 'Bell', cost: 1, stock: 13, weight: 0, category_id: 3, additional_information: JSON.stringify({type: 'Adventuring Gear'})},</v>
      </c>
    </row>
    <row r="35" spans="1:17" s="12" customFormat="1" outlineLevel="1" x14ac:dyDescent="0.2">
      <c r="A35" s="11" t="s">
        <v>955</v>
      </c>
      <c r="B35" s="37" t="s">
        <v>1352</v>
      </c>
      <c r="C35" s="12">
        <v>3</v>
      </c>
      <c r="E35" s="13"/>
      <c r="F35" s="13"/>
      <c r="G35" s="13" t="s">
        <v>1441</v>
      </c>
      <c r="I35" s="4" t="str">
        <f>A$4&amp;": '"&amp;SUBSTITUTE(SUBSTITUTE(A35,CHAR(10),"\n"),"'","\'")&amp;"'"</f>
        <v>product_name: 'Bellows Mask'</v>
      </c>
      <c r="J35" s="4" t="str">
        <f>IF(B35="","",$B$4&amp;": '"&amp;SUBSTITUTE(SUBSTITUTE(B35,CHAR(10),"\n"),"'","\'")&amp;"'")</f>
        <v/>
      </c>
      <c r="K35" s="4" t="str">
        <f>D$4&amp;": "&amp;IF(ISNUMBER(D35),D35,-1)</f>
        <v>cost: -1</v>
      </c>
      <c r="L35" s="4" t="str">
        <f t="shared" ca="1" si="0"/>
        <v>stock: 17</v>
      </c>
      <c r="M35" s="4" t="str">
        <f>C$4&amp;": "&amp;IF(ISNUMBER(C35),C35,-1)</f>
        <v>weight: 3</v>
      </c>
      <c r="N35" s="4" t="str">
        <f t="shared" si="1"/>
        <v>category_id: 3</v>
      </c>
      <c r="O35" s="4" t="str">
        <f>IF(E35="","",E$4&amp;": '"&amp;E35&amp;"'")</f>
        <v/>
      </c>
      <c r="P35" s="4" t="str">
        <f t="shared" si="2"/>
        <v/>
      </c>
      <c r="Q35" s="4" t="str">
        <f t="shared" ca="1" si="3"/>
        <v>{product_name: 'Bellows Mask', cost: -1, stock: 17, weight: 3, category_id: 3, additional_information: JSON.stringify({})},</v>
      </c>
    </row>
    <row r="36" spans="1:17" s="12" customFormat="1" outlineLevel="1" x14ac:dyDescent="0.2">
      <c r="A36" s="11" t="s">
        <v>866</v>
      </c>
      <c r="B36" s="37" t="s">
        <v>1352</v>
      </c>
      <c r="C36" s="12">
        <v>1</v>
      </c>
      <c r="D36" s="12">
        <v>0</v>
      </c>
      <c r="E36" s="13"/>
      <c r="F36" s="13"/>
      <c r="G36" s="13" t="s">
        <v>1441</v>
      </c>
      <c r="I36" s="4" t="str">
        <f>A$4&amp;": '"&amp;SUBSTITUTE(SUBSTITUTE(A36,CHAR(10),"\n"),"'","\'")&amp;"'"</f>
        <v>product_name: 'Belt'</v>
      </c>
      <c r="J36" s="4" t="str">
        <f>IF(B36="","",$B$4&amp;": '"&amp;SUBSTITUTE(SUBSTITUTE(B36,CHAR(10),"\n"),"'","\'")&amp;"'")</f>
        <v/>
      </c>
      <c r="K36" s="4" t="str">
        <f>D$4&amp;": "&amp;IF(ISNUMBER(D36),D36,-1)</f>
        <v>cost: 0</v>
      </c>
      <c r="L36" s="4" t="str">
        <f t="shared" ca="1" si="0"/>
        <v>stock: 4</v>
      </c>
      <c r="M36" s="4" t="str">
        <f>C$4&amp;": "&amp;IF(ISNUMBER(C36),C36,-1)</f>
        <v>weight: 1</v>
      </c>
      <c r="N36" s="4" t="str">
        <f t="shared" si="1"/>
        <v>category_id: 3</v>
      </c>
      <c r="O36" s="4" t="str">
        <f>IF(E36="","",E$4&amp;": '"&amp;E36&amp;"'")</f>
        <v/>
      </c>
      <c r="P36" s="4" t="str">
        <f t="shared" si="2"/>
        <v/>
      </c>
      <c r="Q36" s="4" t="str">
        <f t="shared" ca="1" si="3"/>
        <v>{product_name: 'Belt', cost: 0, stock: 4, weight: 1, category_id: 3, additional_information: JSON.stringify({})},</v>
      </c>
    </row>
    <row r="37" spans="1:17" s="12" customFormat="1" outlineLevel="1" x14ac:dyDescent="0.2">
      <c r="A37" s="11" t="s">
        <v>956</v>
      </c>
      <c r="B37" s="37" t="s">
        <v>1352</v>
      </c>
      <c r="C37" s="12">
        <v>1</v>
      </c>
      <c r="D37" s="12">
        <v>2</v>
      </c>
      <c r="E37" s="13"/>
      <c r="F37" s="13"/>
      <c r="G37" s="13" t="s">
        <v>1440</v>
      </c>
      <c r="I37" s="4" t="str">
        <f>A$4&amp;": '"&amp;SUBSTITUTE(SUBSTITUTE(A37,CHAR(10),"\n"),"'","\'")&amp;"'"</f>
        <v>product_name: 'Bit and Bridle'</v>
      </c>
      <c r="J37" s="4" t="str">
        <f>IF(B37="","",$B$4&amp;": '"&amp;SUBSTITUTE(SUBSTITUTE(B37,CHAR(10),"\n"),"'","\'")&amp;"'")</f>
        <v/>
      </c>
      <c r="K37" s="4" t="str">
        <f>D$4&amp;": "&amp;IF(ISNUMBER(D37),D37,-1)</f>
        <v>cost: 2</v>
      </c>
      <c r="L37" s="4" t="str">
        <f t="shared" ca="1" si="0"/>
        <v>stock: 4</v>
      </c>
      <c r="M37" s="4" t="str">
        <f>C$4&amp;": "&amp;IF(ISNUMBER(C37),C37,-1)</f>
        <v>weight: 1</v>
      </c>
      <c r="N37" s="4" t="str">
        <f t="shared" si="1"/>
        <v>category_id: 3</v>
      </c>
      <c r="O37" s="4" t="str">
        <f>IF(E37="","",E$4&amp;": '"&amp;E37&amp;"'")</f>
        <v/>
      </c>
      <c r="P37" s="4" t="str">
        <f t="shared" si="2"/>
        <v/>
      </c>
      <c r="Q37" s="4" t="str">
        <f t="shared" ca="1" si="3"/>
        <v>{product_name: 'Bit and Bridle', cost: 2, stock: 4, weight: 1, category_id: 3, additional_information: JSON.stringify({})},</v>
      </c>
    </row>
    <row r="38" spans="1:17" s="12" customFormat="1" outlineLevel="1" x14ac:dyDescent="0.2">
      <c r="A38" s="11" t="s">
        <v>957</v>
      </c>
      <c r="B38" s="37" t="s">
        <v>1352</v>
      </c>
      <c r="C38" s="12">
        <v>3</v>
      </c>
      <c r="D38" s="12">
        <v>0.5</v>
      </c>
      <c r="E38" s="13" t="s">
        <v>945</v>
      </c>
      <c r="F38" s="13"/>
      <c r="G38" s="13" t="s">
        <v>1443</v>
      </c>
      <c r="I38" s="4" t="str">
        <f>A$4&amp;": '"&amp;SUBSTITUTE(SUBSTITUTE(A38,CHAR(10),"\n"),"'","\'")&amp;"'"</f>
        <v>product_name: 'Blanket, Winter'</v>
      </c>
      <c r="J38" s="4" t="str">
        <f>IF(B38="","",$B$4&amp;": '"&amp;SUBSTITUTE(SUBSTITUTE(B38,CHAR(10),"\n"),"'","\'")&amp;"'")</f>
        <v/>
      </c>
      <c r="K38" s="4" t="str">
        <f>D$4&amp;": "&amp;IF(ISNUMBER(D38),D38,-1)</f>
        <v>cost: 0.5</v>
      </c>
      <c r="L38" s="4" t="str">
        <f t="shared" ca="1" si="0"/>
        <v>stock: 5</v>
      </c>
      <c r="M38" s="4" t="str">
        <f>C$4&amp;": "&amp;IF(ISNUMBER(C38),C38,-1)</f>
        <v>weight: 3</v>
      </c>
      <c r="N38" s="4" t="str">
        <f t="shared" si="1"/>
        <v>category_id: 3</v>
      </c>
      <c r="O38" s="4" t="str">
        <f>IF(E38="","",E$4&amp;": '"&amp;E38&amp;"'")</f>
        <v>type: 'Adventuring Gear'</v>
      </c>
      <c r="P38" s="4" t="str">
        <f t="shared" si="2"/>
        <v/>
      </c>
      <c r="Q38" s="4" t="str">
        <f t="shared" ca="1" si="3"/>
        <v>{product_name: 'Blanket, Winter', cost: 0.5, stock: 5, weight: 3, category_id: 3, additional_information: JSON.stringify({type: 'Adventuring Gear'})},</v>
      </c>
    </row>
    <row r="39" spans="1:17" s="12" customFormat="1" outlineLevel="1" x14ac:dyDescent="0.2">
      <c r="A39" s="11" t="s">
        <v>958</v>
      </c>
      <c r="B39" s="37" t="s">
        <v>1352</v>
      </c>
      <c r="C39" s="12">
        <v>5</v>
      </c>
      <c r="D39" s="12">
        <v>5</v>
      </c>
      <c r="E39" s="13" t="s">
        <v>945</v>
      </c>
      <c r="F39" s="13"/>
      <c r="G39" s="13" t="s">
        <v>1443</v>
      </c>
      <c r="I39" s="4" t="str">
        <f>A$4&amp;": '"&amp;SUBSTITUTE(SUBSTITUTE(A39,CHAR(10),"\n"),"'","\'")&amp;"'"</f>
        <v>product_name: 'Block &amp; Tackle'</v>
      </c>
      <c r="J39" s="4" t="str">
        <f>IF(B39="","",$B$4&amp;": '"&amp;SUBSTITUTE(SUBSTITUTE(B39,CHAR(10),"\n"),"'","\'")&amp;"'")</f>
        <v/>
      </c>
      <c r="K39" s="4" t="str">
        <f>D$4&amp;": "&amp;IF(ISNUMBER(D39),D39,-1)</f>
        <v>cost: 5</v>
      </c>
      <c r="L39" s="4" t="str">
        <f t="shared" ca="1" si="0"/>
        <v>stock: 12</v>
      </c>
      <c r="M39" s="4" t="str">
        <f>C$4&amp;": "&amp;IF(ISNUMBER(C39),C39,-1)</f>
        <v>weight: 5</v>
      </c>
      <c r="N39" s="4" t="str">
        <f t="shared" si="1"/>
        <v>category_id: 3</v>
      </c>
      <c r="O39" s="4" t="str">
        <f>IF(E39="","",E$4&amp;": '"&amp;E39&amp;"'")</f>
        <v>type: 'Adventuring Gear'</v>
      </c>
      <c r="P39" s="4" t="str">
        <f t="shared" si="2"/>
        <v/>
      </c>
      <c r="Q39" s="4" t="str">
        <f t="shared" ca="1" si="3"/>
        <v>{product_name: 'Block &amp; Tackle', cost: 5, stock: 12, weight: 5, category_id: 3, additional_information: JSON.stringify({type: 'Adventuring Gear'})},</v>
      </c>
    </row>
    <row r="40" spans="1:17" s="12" customFormat="1" outlineLevel="1" x14ac:dyDescent="0.2">
      <c r="A40" s="11" t="s">
        <v>959</v>
      </c>
      <c r="B40" s="37" t="s">
        <v>1352</v>
      </c>
      <c r="C40" s="12">
        <v>3</v>
      </c>
      <c r="D40" s="12">
        <v>15</v>
      </c>
      <c r="E40" s="13"/>
      <c r="F40" s="13"/>
      <c r="G40" s="13" t="s">
        <v>1444</v>
      </c>
      <c r="I40" s="4" t="str">
        <f>A$4&amp;": '"&amp;SUBSTITUTE(SUBSTITUTE(A40,CHAR(10),"\n"),"'","\'")&amp;"'"</f>
        <v>product_name: 'Book'</v>
      </c>
      <c r="J40" s="4" t="str">
        <f>IF(B40="","",$B$4&amp;": '"&amp;SUBSTITUTE(SUBSTITUTE(B40,CHAR(10),"\n"),"'","\'")&amp;"'")</f>
        <v/>
      </c>
      <c r="K40" s="4" t="str">
        <f>D$4&amp;": "&amp;IF(ISNUMBER(D40),D40,-1)</f>
        <v>cost: 15</v>
      </c>
      <c r="L40" s="4" t="str">
        <f t="shared" ca="1" si="0"/>
        <v>stock: 11</v>
      </c>
      <c r="M40" s="4" t="str">
        <f>C$4&amp;": "&amp;IF(ISNUMBER(C40),C40,-1)</f>
        <v>weight: 3</v>
      </c>
      <c r="N40" s="4" t="str">
        <f t="shared" si="1"/>
        <v>category_id: 3</v>
      </c>
      <c r="O40" s="4" t="str">
        <f>IF(E40="","",E$4&amp;": '"&amp;E40&amp;"'")</f>
        <v/>
      </c>
      <c r="P40" s="4" t="str">
        <f t="shared" si="2"/>
        <v/>
      </c>
      <c r="Q40" s="4" t="str">
        <f t="shared" ca="1" si="3"/>
        <v>{product_name: 'Book', cost: 15, stock: 11, weight: 3, category_id: 3, additional_information: JSON.stringify({})},</v>
      </c>
    </row>
    <row r="41" spans="1:17" s="12" customFormat="1" outlineLevel="1" x14ac:dyDescent="0.2">
      <c r="A41" s="11" t="s">
        <v>960</v>
      </c>
      <c r="B41" s="37" t="s">
        <v>1352</v>
      </c>
      <c r="C41" s="12">
        <v>20</v>
      </c>
      <c r="E41" s="13"/>
      <c r="F41" s="13"/>
      <c r="G41" s="13" t="s">
        <v>1441</v>
      </c>
      <c r="I41" s="4" t="str">
        <f>A$4&amp;": '"&amp;SUBSTITUTE(SUBSTITUTE(A41,CHAR(10),"\n"),"'","\'")&amp;"'"</f>
        <v>product_name: 'Boot Pumps'</v>
      </c>
      <c r="J41" s="4" t="str">
        <f>IF(B41="","",$B$4&amp;": '"&amp;SUBSTITUTE(SUBSTITUTE(B41,CHAR(10),"\n"),"'","\'")&amp;"'")</f>
        <v/>
      </c>
      <c r="K41" s="4" t="str">
        <f>D$4&amp;": "&amp;IF(ISNUMBER(D41),D41,-1)</f>
        <v>cost: -1</v>
      </c>
      <c r="L41" s="4" t="str">
        <f t="shared" ca="1" si="0"/>
        <v>stock: 9</v>
      </c>
      <c r="M41" s="4" t="str">
        <f>C$4&amp;": "&amp;IF(ISNUMBER(C41),C41,-1)</f>
        <v>weight: 20</v>
      </c>
      <c r="N41" s="4" t="str">
        <f t="shared" si="1"/>
        <v>category_id: 3</v>
      </c>
      <c r="O41" s="4" t="str">
        <f>IF(E41="","",E$4&amp;": '"&amp;E41&amp;"'")</f>
        <v/>
      </c>
      <c r="P41" s="4" t="str">
        <f t="shared" si="2"/>
        <v/>
      </c>
      <c r="Q41" s="4" t="str">
        <f t="shared" ca="1" si="3"/>
        <v>{product_name: 'Boot Pumps', cost: -1, stock: 9, weight: 20, category_id: 3, additional_information: JSON.stringify({})},</v>
      </c>
    </row>
    <row r="42" spans="1:17" s="12" customFormat="1" outlineLevel="1" x14ac:dyDescent="0.2">
      <c r="A42" s="11" t="s">
        <v>961</v>
      </c>
      <c r="B42" s="37" t="s">
        <v>1352</v>
      </c>
      <c r="C42" s="12">
        <v>0</v>
      </c>
      <c r="D42" s="12">
        <v>2</v>
      </c>
      <c r="E42" s="13" t="s">
        <v>945</v>
      </c>
      <c r="F42" s="13"/>
      <c r="G42" s="13" t="s">
        <v>1445</v>
      </c>
      <c r="I42" s="4" t="str">
        <f>A$4&amp;": '"&amp;SUBSTITUTE(SUBSTITUTE(A42,CHAR(10),"\n"),"'","\'")&amp;"'"</f>
        <v>product_name: 'Bottle, Wine, Glass'</v>
      </c>
      <c r="J42" s="4" t="str">
        <f>IF(B42="","",$B$4&amp;": '"&amp;SUBSTITUTE(SUBSTITUTE(B42,CHAR(10),"\n"),"'","\'")&amp;"'")</f>
        <v/>
      </c>
      <c r="K42" s="4" t="str">
        <f>D$4&amp;": "&amp;IF(ISNUMBER(D42),D42,-1)</f>
        <v>cost: 2</v>
      </c>
      <c r="L42" s="4" t="str">
        <f t="shared" ca="1" si="0"/>
        <v>stock: 7</v>
      </c>
      <c r="M42" s="4" t="str">
        <f>C$4&amp;": "&amp;IF(ISNUMBER(C42),C42,-1)</f>
        <v>weight: 0</v>
      </c>
      <c r="N42" s="4" t="str">
        <f t="shared" si="1"/>
        <v>category_id: 3</v>
      </c>
      <c r="O42" s="4" t="str">
        <f>IF(E42="","",E$4&amp;": '"&amp;E42&amp;"'")</f>
        <v>type: 'Adventuring Gear'</v>
      </c>
      <c r="P42" s="4" t="str">
        <f t="shared" si="2"/>
        <v/>
      </c>
      <c r="Q42" s="4" t="str">
        <f t="shared" ca="1" si="3"/>
        <v>{product_name: 'Bottle, Wine, Glass', cost: 2, stock: 7, weight: 0, category_id: 3, additional_information: JSON.stringify({type: 'Adventuring Gear'})},</v>
      </c>
    </row>
    <row r="43" spans="1:17" s="12" customFormat="1" outlineLevel="1" x14ac:dyDescent="0.2">
      <c r="A43" s="11" t="s">
        <v>625</v>
      </c>
      <c r="B43" s="37" t="s">
        <v>1352</v>
      </c>
      <c r="C43" s="12">
        <v>1</v>
      </c>
      <c r="D43" s="12">
        <v>0</v>
      </c>
      <c r="E43" s="13"/>
      <c r="F43" s="13"/>
      <c r="G43" s="13" t="s">
        <v>1441</v>
      </c>
      <c r="I43" s="4" t="str">
        <f>A$4&amp;": '"&amp;SUBSTITUTE(SUBSTITUTE(A43,CHAR(10),"\n"),"'","\'")&amp;"'"</f>
        <v>product_name: 'Bracers'</v>
      </c>
      <c r="J43" s="4" t="str">
        <f>IF(B43="","",$B$4&amp;": '"&amp;SUBSTITUTE(SUBSTITUTE(B43,CHAR(10),"\n"),"'","\'")&amp;"'")</f>
        <v/>
      </c>
      <c r="K43" s="4" t="str">
        <f>D$4&amp;": "&amp;IF(ISNUMBER(D43),D43,-1)</f>
        <v>cost: 0</v>
      </c>
      <c r="L43" s="4" t="str">
        <f t="shared" ca="1" si="0"/>
        <v>stock: 1</v>
      </c>
      <c r="M43" s="4" t="str">
        <f>C$4&amp;": "&amp;IF(ISNUMBER(C43),C43,-1)</f>
        <v>weight: 1</v>
      </c>
      <c r="N43" s="4" t="str">
        <f t="shared" si="1"/>
        <v>category_id: 3</v>
      </c>
      <c r="O43" s="4" t="str">
        <f>IF(E43="","",E$4&amp;": '"&amp;E43&amp;"'")</f>
        <v/>
      </c>
      <c r="P43" s="4" t="str">
        <f t="shared" si="2"/>
        <v/>
      </c>
      <c r="Q43" s="4" t="str">
        <f t="shared" ca="1" si="3"/>
        <v>{product_name: 'Bracers', cost: 0, stock: 1, weight: 1, category_id: 3, additional_information: JSON.stringify({})},</v>
      </c>
    </row>
    <row r="44" spans="1:17" s="12" customFormat="1" outlineLevel="1" x14ac:dyDescent="0.2">
      <c r="A44" s="11" t="s">
        <v>962</v>
      </c>
      <c r="B44" s="37" t="s">
        <v>1352</v>
      </c>
      <c r="C44" s="12">
        <v>5</v>
      </c>
      <c r="D44" s="12">
        <v>4</v>
      </c>
      <c r="E44" s="13"/>
      <c r="F44" s="13"/>
      <c r="G44" s="13" t="s">
        <v>1441</v>
      </c>
      <c r="I44" s="4" t="str">
        <f>A$4&amp;": '"&amp;SUBSTITUTE(SUBSTITUTE(A44,CHAR(10),"\n"),"'","\'")&amp;"'"</f>
        <v>product_name: 'Brazier, Field, Bronze'</v>
      </c>
      <c r="J44" s="4" t="str">
        <f>IF(B44="","",$B$4&amp;": '"&amp;SUBSTITUTE(SUBSTITUTE(B44,CHAR(10),"\n"),"'","\'")&amp;"'")</f>
        <v/>
      </c>
      <c r="K44" s="4" t="str">
        <f>D$4&amp;": "&amp;IF(ISNUMBER(D44),D44,-1)</f>
        <v>cost: 4</v>
      </c>
      <c r="L44" s="4" t="str">
        <f t="shared" ca="1" si="0"/>
        <v>stock: 7</v>
      </c>
      <c r="M44" s="4" t="str">
        <f>C$4&amp;": "&amp;IF(ISNUMBER(C44),C44,-1)</f>
        <v>weight: 5</v>
      </c>
      <c r="N44" s="4" t="str">
        <f t="shared" si="1"/>
        <v>category_id: 3</v>
      </c>
      <c r="O44" s="4" t="str">
        <f>IF(E44="","",E$4&amp;": '"&amp;E44&amp;"'")</f>
        <v/>
      </c>
      <c r="P44" s="4" t="str">
        <f t="shared" si="2"/>
        <v/>
      </c>
      <c r="Q44" s="4" t="str">
        <f t="shared" ca="1" si="3"/>
        <v>{product_name: 'Brazier, Field, Bronze', cost: 4, stock: 7, weight: 5, category_id: 3, additional_information: JSON.stringify({})},</v>
      </c>
    </row>
    <row r="45" spans="1:17" s="12" customFormat="1" outlineLevel="1" x14ac:dyDescent="0.2">
      <c r="A45" s="11" t="s">
        <v>963</v>
      </c>
      <c r="B45" s="37" t="s">
        <v>1352</v>
      </c>
      <c r="C45" s="12">
        <v>6</v>
      </c>
      <c r="D45" s="12">
        <v>15</v>
      </c>
      <c r="E45" s="13"/>
      <c r="F45" s="13"/>
      <c r="G45" s="13" t="s">
        <v>1441</v>
      </c>
      <c r="I45" s="4" t="str">
        <f>A$4&amp;": '"&amp;SUBSTITUTE(SUBSTITUTE(A45,CHAR(10),"\n"),"'","\'")&amp;"'"</f>
        <v>product_name: 'Brazier, Field, Silver'</v>
      </c>
      <c r="J45" s="4" t="str">
        <f>IF(B45="","",$B$4&amp;": '"&amp;SUBSTITUTE(SUBSTITUTE(B45,CHAR(10),"\n"),"'","\'")&amp;"'")</f>
        <v/>
      </c>
      <c r="K45" s="4" t="str">
        <f>D$4&amp;": "&amp;IF(ISNUMBER(D45),D45,-1)</f>
        <v>cost: 15</v>
      </c>
      <c r="L45" s="4" t="str">
        <f t="shared" ca="1" si="0"/>
        <v>stock: 8</v>
      </c>
      <c r="M45" s="4" t="str">
        <f>C$4&amp;": "&amp;IF(ISNUMBER(C45),C45,-1)</f>
        <v>weight: 6</v>
      </c>
      <c r="N45" s="4" t="str">
        <f t="shared" si="1"/>
        <v>category_id: 3</v>
      </c>
      <c r="O45" s="4" t="str">
        <f>IF(E45="","",E$4&amp;": '"&amp;E45&amp;"'")</f>
        <v/>
      </c>
      <c r="P45" s="4" t="str">
        <f t="shared" si="2"/>
        <v/>
      </c>
      <c r="Q45" s="4" t="str">
        <f t="shared" ca="1" si="3"/>
        <v>{product_name: 'Brazier, Field, Silver', cost: 15, stock: 8, weight: 6, category_id: 3, additional_information: JSON.stringify({})},</v>
      </c>
    </row>
    <row r="46" spans="1:17" s="12" customFormat="1" outlineLevel="1" x14ac:dyDescent="0.2">
      <c r="A46" s="11" t="s">
        <v>964</v>
      </c>
      <c r="B46" s="37" t="s">
        <v>1352</v>
      </c>
      <c r="C46" s="12">
        <v>75</v>
      </c>
      <c r="D46" s="12">
        <v>30</v>
      </c>
      <c r="E46" s="13"/>
      <c r="F46" s="13"/>
      <c r="G46" s="13" t="s">
        <v>1441</v>
      </c>
      <c r="I46" s="4" t="str">
        <f>A$4&amp;": '"&amp;SUBSTITUTE(SUBSTITUTE(A46,CHAR(10),"\n"),"'","\'")&amp;"'"</f>
        <v>product_name: 'Brazier, Large, Bronze'</v>
      </c>
      <c r="J46" s="4" t="str">
        <f>IF(B46="","",$B$4&amp;": '"&amp;SUBSTITUTE(SUBSTITUTE(B46,CHAR(10),"\n"),"'","\'")&amp;"'")</f>
        <v/>
      </c>
      <c r="K46" s="4" t="str">
        <f>D$4&amp;": "&amp;IF(ISNUMBER(D46),D46,-1)</f>
        <v>cost: 30</v>
      </c>
      <c r="L46" s="4" t="str">
        <f t="shared" ca="1" si="0"/>
        <v>stock: 19</v>
      </c>
      <c r="M46" s="4" t="str">
        <f>C$4&amp;": "&amp;IF(ISNUMBER(C46),C46,-1)</f>
        <v>weight: 75</v>
      </c>
      <c r="N46" s="4" t="str">
        <f t="shared" si="1"/>
        <v>category_id: 3</v>
      </c>
      <c r="O46" s="4" t="str">
        <f>IF(E46="","",E$4&amp;": '"&amp;E46&amp;"'")</f>
        <v/>
      </c>
      <c r="P46" s="4" t="str">
        <f t="shared" si="2"/>
        <v/>
      </c>
      <c r="Q46" s="4" t="str">
        <f t="shared" ca="1" si="3"/>
        <v>{product_name: 'Brazier, Large, Bronze', cost: 30, stock: 19, weight: 75, category_id: 3, additional_information: JSON.stringify({})},</v>
      </c>
    </row>
    <row r="47" spans="1:17" s="12" customFormat="1" outlineLevel="1" x14ac:dyDescent="0.2">
      <c r="A47" s="11" t="s">
        <v>965</v>
      </c>
      <c r="B47" s="37" t="s">
        <v>1352</v>
      </c>
      <c r="C47" s="12">
        <v>160</v>
      </c>
      <c r="D47" s="12">
        <v>110</v>
      </c>
      <c r="E47" s="13"/>
      <c r="F47" s="13"/>
      <c r="G47" s="13" t="s">
        <v>1441</v>
      </c>
      <c r="I47" s="4" t="str">
        <f>A$4&amp;": '"&amp;SUBSTITUTE(SUBSTITUTE(A47,CHAR(10),"\n"),"'","\'")&amp;"'"</f>
        <v>product_name: 'Brazier, Large, Gold'</v>
      </c>
      <c r="J47" s="4" t="str">
        <f>IF(B47="","",$B$4&amp;": '"&amp;SUBSTITUTE(SUBSTITUTE(B47,CHAR(10),"\n"),"'","\'")&amp;"'")</f>
        <v/>
      </c>
      <c r="K47" s="4" t="str">
        <f>D$4&amp;": "&amp;IF(ISNUMBER(D47),D47,-1)</f>
        <v>cost: 110</v>
      </c>
      <c r="L47" s="4" t="str">
        <f t="shared" ca="1" si="0"/>
        <v>stock: 18</v>
      </c>
      <c r="M47" s="4" t="str">
        <f>C$4&amp;": "&amp;IF(ISNUMBER(C47),C47,-1)</f>
        <v>weight: 160</v>
      </c>
      <c r="N47" s="4" t="str">
        <f t="shared" si="1"/>
        <v>category_id: 3</v>
      </c>
      <c r="O47" s="4" t="str">
        <f>IF(E47="","",E$4&amp;": '"&amp;E47&amp;"'")</f>
        <v/>
      </c>
      <c r="P47" s="4" t="str">
        <f t="shared" si="2"/>
        <v/>
      </c>
      <c r="Q47" s="4" t="str">
        <f t="shared" ca="1" si="3"/>
        <v>{product_name: 'Brazier, Large, Gold', cost: 110, stock: 18, weight: 160, category_id: 3, additional_information: JSON.stringify({})},</v>
      </c>
    </row>
    <row r="48" spans="1:17" s="12" customFormat="1" outlineLevel="1" x14ac:dyDescent="0.2">
      <c r="A48" s="11" t="s">
        <v>966</v>
      </c>
      <c r="B48" s="37" t="s">
        <v>1352</v>
      </c>
      <c r="C48" s="12">
        <v>80</v>
      </c>
      <c r="D48" s="12">
        <v>70</v>
      </c>
      <c r="E48" s="13"/>
      <c r="F48" s="13"/>
      <c r="G48" s="13" t="s">
        <v>1441</v>
      </c>
      <c r="I48" s="4" t="str">
        <f>A$4&amp;": '"&amp;SUBSTITUTE(SUBSTITUTE(A48,CHAR(10),"\n"),"'","\'")&amp;"'"</f>
        <v>product_name: 'Brazier, Large, Silver'</v>
      </c>
      <c r="J48" s="4" t="str">
        <f>IF(B48="","",$B$4&amp;": '"&amp;SUBSTITUTE(SUBSTITUTE(B48,CHAR(10),"\n"),"'","\'")&amp;"'")</f>
        <v/>
      </c>
      <c r="K48" s="4" t="str">
        <f>D$4&amp;": "&amp;IF(ISNUMBER(D48),D48,-1)</f>
        <v>cost: 70</v>
      </c>
      <c r="L48" s="4" t="str">
        <f t="shared" ca="1" si="0"/>
        <v>stock: 17</v>
      </c>
      <c r="M48" s="4" t="str">
        <f>C$4&amp;": "&amp;IF(ISNUMBER(C48),C48,-1)</f>
        <v>weight: 80</v>
      </c>
      <c r="N48" s="4" t="str">
        <f t="shared" si="1"/>
        <v>category_id: 3</v>
      </c>
      <c r="O48" s="4" t="str">
        <f>IF(E48="","",E$4&amp;": '"&amp;E48&amp;"'")</f>
        <v/>
      </c>
      <c r="P48" s="4" t="str">
        <f t="shared" si="2"/>
        <v/>
      </c>
      <c r="Q48" s="4" t="str">
        <f t="shared" ca="1" si="3"/>
        <v>{product_name: 'Brazier, Large, Silver', cost: 70, stock: 17, weight: 80, category_id: 3, additional_information: JSON.stringify({})},</v>
      </c>
    </row>
    <row r="49" spans="1:17" s="12" customFormat="1" outlineLevel="1" x14ac:dyDescent="0.2">
      <c r="A49" s="11" t="s">
        <v>967</v>
      </c>
      <c r="B49" s="37" t="s">
        <v>1352</v>
      </c>
      <c r="C49" s="12">
        <v>25</v>
      </c>
      <c r="D49" s="12">
        <v>17</v>
      </c>
      <c r="E49" s="13"/>
      <c r="F49" s="13"/>
      <c r="G49" s="13" t="s">
        <v>1441</v>
      </c>
      <c r="I49" s="4" t="str">
        <f>A$4&amp;": '"&amp;SUBSTITUTE(SUBSTITUTE(A49,CHAR(10),"\n"),"'","\'")&amp;"'"</f>
        <v>product_name: 'Brazier, Medium, Bronze'</v>
      </c>
      <c r="J49" s="4" t="str">
        <f>IF(B49="","",$B$4&amp;": '"&amp;SUBSTITUTE(SUBSTITUTE(B49,CHAR(10),"\n"),"'","\'")&amp;"'")</f>
        <v/>
      </c>
      <c r="K49" s="4" t="str">
        <f>D$4&amp;": "&amp;IF(ISNUMBER(D49),D49,-1)</f>
        <v>cost: 17</v>
      </c>
      <c r="L49" s="4" t="str">
        <f t="shared" ca="1" si="0"/>
        <v>stock: 4</v>
      </c>
      <c r="M49" s="4" t="str">
        <f>C$4&amp;": "&amp;IF(ISNUMBER(C49),C49,-1)</f>
        <v>weight: 25</v>
      </c>
      <c r="N49" s="4" t="str">
        <f t="shared" si="1"/>
        <v>category_id: 3</v>
      </c>
      <c r="O49" s="4" t="str">
        <f>IF(E49="","",E$4&amp;": '"&amp;E49&amp;"'")</f>
        <v/>
      </c>
      <c r="P49" s="4" t="str">
        <f t="shared" si="2"/>
        <v/>
      </c>
      <c r="Q49" s="4" t="str">
        <f t="shared" ca="1" si="3"/>
        <v>{product_name: 'Brazier, Medium, Bronze', cost: 17, stock: 4, weight: 25, category_id: 3, additional_information: JSON.stringify({})},</v>
      </c>
    </row>
    <row r="50" spans="1:17" s="12" customFormat="1" outlineLevel="1" x14ac:dyDescent="0.2">
      <c r="A50" s="11" t="s">
        <v>968</v>
      </c>
      <c r="B50" s="37" t="s">
        <v>1352</v>
      </c>
      <c r="C50" s="12">
        <v>60</v>
      </c>
      <c r="D50" s="12">
        <v>70</v>
      </c>
      <c r="E50" s="13"/>
      <c r="F50" s="13"/>
      <c r="G50" s="13" t="s">
        <v>1441</v>
      </c>
      <c r="I50" s="4" t="str">
        <f>A$4&amp;": '"&amp;SUBSTITUTE(SUBSTITUTE(A50,CHAR(10),"\n"),"'","\'")&amp;"'"</f>
        <v>product_name: 'Brazier, Medium, Gold'</v>
      </c>
      <c r="J50" s="4" t="str">
        <f>IF(B50="","",$B$4&amp;": '"&amp;SUBSTITUTE(SUBSTITUTE(B50,CHAR(10),"\n"),"'","\'")&amp;"'")</f>
        <v/>
      </c>
      <c r="K50" s="4" t="str">
        <f>D$4&amp;": "&amp;IF(ISNUMBER(D50),D50,-1)</f>
        <v>cost: 70</v>
      </c>
      <c r="L50" s="4" t="str">
        <f t="shared" ca="1" si="0"/>
        <v>stock: 18</v>
      </c>
      <c r="M50" s="4" t="str">
        <f>C$4&amp;": "&amp;IF(ISNUMBER(C50),C50,-1)</f>
        <v>weight: 60</v>
      </c>
      <c r="N50" s="4" t="str">
        <f t="shared" si="1"/>
        <v>category_id: 3</v>
      </c>
      <c r="O50" s="4" t="str">
        <f>IF(E50="","",E$4&amp;": '"&amp;E50&amp;"'")</f>
        <v/>
      </c>
      <c r="P50" s="4" t="str">
        <f t="shared" si="2"/>
        <v/>
      </c>
      <c r="Q50" s="4" t="str">
        <f t="shared" ca="1" si="3"/>
        <v>{product_name: 'Brazier, Medium, Gold', cost: 70, stock: 18, weight: 60, category_id: 3, additional_information: JSON.stringify({})},</v>
      </c>
    </row>
    <row r="51" spans="1:17" s="12" customFormat="1" outlineLevel="1" x14ac:dyDescent="0.2">
      <c r="A51" s="11" t="s">
        <v>969</v>
      </c>
      <c r="B51" s="37" t="s">
        <v>1352</v>
      </c>
      <c r="C51" s="12">
        <v>30</v>
      </c>
      <c r="D51" s="12">
        <v>30</v>
      </c>
      <c r="E51" s="13"/>
      <c r="F51" s="13"/>
      <c r="G51" s="13" t="s">
        <v>1441</v>
      </c>
      <c r="I51" s="4" t="str">
        <f>A$4&amp;": '"&amp;SUBSTITUTE(SUBSTITUTE(A51,CHAR(10),"\n"),"'","\'")&amp;"'"</f>
        <v>product_name: 'Brazier, Medium, Silver'</v>
      </c>
      <c r="J51" s="4" t="str">
        <f>IF(B51="","",$B$4&amp;": '"&amp;SUBSTITUTE(SUBSTITUTE(B51,CHAR(10),"\n"),"'","\'")&amp;"'")</f>
        <v/>
      </c>
      <c r="K51" s="4" t="str">
        <f>D$4&amp;": "&amp;IF(ISNUMBER(D51),D51,-1)</f>
        <v>cost: 30</v>
      </c>
      <c r="L51" s="4" t="str">
        <f t="shared" ca="1" si="0"/>
        <v>stock: 8</v>
      </c>
      <c r="M51" s="4" t="str">
        <f>C$4&amp;": "&amp;IF(ISNUMBER(C51),C51,-1)</f>
        <v>weight: 30</v>
      </c>
      <c r="N51" s="4" t="str">
        <f t="shared" si="1"/>
        <v>category_id: 3</v>
      </c>
      <c r="O51" s="4" t="str">
        <f>IF(E51="","",E$4&amp;": '"&amp;E51&amp;"'")</f>
        <v/>
      </c>
      <c r="P51" s="4" t="str">
        <f t="shared" si="2"/>
        <v/>
      </c>
      <c r="Q51" s="4" t="str">
        <f t="shared" ca="1" si="3"/>
        <v>{product_name: 'Brazier, Medium, Silver', cost: 30, stock: 8, weight: 30, category_id: 3, additional_information: JSON.stringify({})},</v>
      </c>
    </row>
    <row r="52" spans="1:17" s="12" customFormat="1" outlineLevel="1" x14ac:dyDescent="0.2">
      <c r="A52" s="11" t="s">
        <v>970</v>
      </c>
      <c r="B52" s="37" t="s">
        <v>971</v>
      </c>
      <c r="C52" s="12">
        <v>2</v>
      </c>
      <c r="D52" s="12">
        <v>0.5</v>
      </c>
      <c r="E52" s="13" t="s">
        <v>945</v>
      </c>
      <c r="F52" s="13"/>
      <c r="G52" s="13" t="s">
        <v>1443</v>
      </c>
      <c r="I52" s="4" t="str">
        <f>A$4&amp;": '"&amp;SUBSTITUTE(SUBSTITUTE(A52,CHAR(10),"\n"),"'","\'")&amp;"'"</f>
        <v>product_name: 'Bucket'</v>
      </c>
      <c r="J52" s="4" t="str">
        <f>IF(B52="","",$B$4&amp;": '"&amp;SUBSTITUTE(SUBSTITUTE(B52,CHAR(10),"\n"),"'","\'")&amp;"'")</f>
        <v>description: 'Holds 1 cu ft'</v>
      </c>
      <c r="K52" s="4" t="str">
        <f>D$4&amp;": "&amp;IF(ISNUMBER(D52),D52,-1)</f>
        <v>cost: 0.5</v>
      </c>
      <c r="L52" s="4" t="str">
        <f t="shared" ca="1" si="0"/>
        <v>stock: 9</v>
      </c>
      <c r="M52" s="4" t="str">
        <f>C$4&amp;": "&amp;IF(ISNUMBER(C52),C52,-1)</f>
        <v>weight: 2</v>
      </c>
      <c r="N52" s="4" t="str">
        <f t="shared" si="1"/>
        <v>category_id: 3</v>
      </c>
      <c r="O52" s="4" t="str">
        <f>IF(E52="","",E$4&amp;": '"&amp;E52&amp;"'")</f>
        <v>type: 'Adventuring Gear'</v>
      </c>
      <c r="P52" s="4" t="str">
        <f t="shared" si="2"/>
        <v/>
      </c>
      <c r="Q52" s="4" t="str">
        <f t="shared" ca="1" si="3"/>
        <v>{product_name: 'Bucket', description: 'Holds 1 cu ft', cost: 0.5, stock: 9, weight: 2, category_id: 3, additional_information: JSON.stringify({type: 'Adventuring Gear'})},</v>
      </c>
    </row>
    <row r="53" spans="1:17" s="12" customFormat="1" ht="11.25" customHeight="1" outlineLevel="1" x14ac:dyDescent="0.2">
      <c r="A53" s="11" t="s">
        <v>972</v>
      </c>
      <c r="B53" s="37" t="s">
        <v>974</v>
      </c>
      <c r="C53" s="12">
        <v>2</v>
      </c>
      <c r="D53" s="12">
        <v>1</v>
      </c>
      <c r="E53" s="13" t="s">
        <v>945</v>
      </c>
      <c r="F53" s="13"/>
      <c r="G53" s="13" t="s">
        <v>1443</v>
      </c>
      <c r="I53" s="4" t="str">
        <f>A$4&amp;": '"&amp;SUBSTITUTE(SUBSTITUTE(A53,CHAR(10),"\n"),"'","\'")&amp;"'"</f>
        <v>product_name: 'Caltrops'</v>
      </c>
      <c r="J53" s="4" t="str">
        <f>IF(B53="","",$B$4&amp;": '"&amp;SUBSTITUTE(SUBSTITUTE(B53,CHAR(10),"\n"),"'","\'")&amp;"'")</f>
        <v>description: 'A caltrop is a four-pronged iron spike crafted so that one prong faces up no matter how the caltrop comes to rest. You scatter caltrops on the ground in the hope that your enemies step on them or are at least forced to slow down to avoid them. One 2- pound bag of caltrops covers an area 5 feet square.\n\nEach time a creature moves into an area covered by caltrops (or spends a round fighting while standing in such an area), it might step on one. The caltrops make an attack roll (base attack bonus +0) against the creature. For this attack, the creature\'s shield, armor, and deflection bonuses do not count. If the creature is wearing shoes or other footwear, it gets a +2 armor bonus to AC. If the caltrops succeed on the attack, the creature has stepped on one. The caltrop deals 1 point of damage, and the creature\'s speed is reduced by one-half because its foot is wounded. This movement penalty lasts for 24 hours, or until the creature is successfully treated with a DC 15 Heal check, or until it receives at least 1 point of magical curing. A charging or running creature must immediately stop if it steps on a caltrop. Any creature moving at half speed or slower can pick its way through a bed of caltrops with no trouble.\n\nCaltrops may not be effective against unusual opponents.'</v>
      </c>
      <c r="K53" s="4" t="str">
        <f>D$4&amp;": "&amp;IF(ISNUMBER(D53),D53,-1)</f>
        <v>cost: 1</v>
      </c>
      <c r="L53" s="4" t="str">
        <f t="shared" ca="1" si="0"/>
        <v>stock: 13</v>
      </c>
      <c r="M53" s="4" t="str">
        <f>C$4&amp;": "&amp;IF(ISNUMBER(C53),C53,-1)</f>
        <v>weight: 2</v>
      </c>
      <c r="N53" s="4" t="str">
        <f t="shared" si="1"/>
        <v>category_id: 3</v>
      </c>
      <c r="O53" s="4" t="str">
        <f>IF(E53="","",E$4&amp;": '"&amp;E53&amp;"'")</f>
        <v>type: 'Adventuring Gear'</v>
      </c>
      <c r="P53" s="4" t="str">
        <f t="shared" si="2"/>
        <v/>
      </c>
      <c r="Q53" s="4" t="str">
        <f t="shared" ca="1" si="3"/>
        <v>{product_name: 'Caltrops', description: 'A caltrop is a four-pronged iron spike crafted so that one prong faces up no matter how the caltrop comes to rest. You scatter caltrops on the ground in the hope that your enemies step on them or are at least forced to slow down to avoid them. One 2- pound bag of caltrops covers an area 5 feet square.\n\nEach time a creature moves into an area covered by caltrops (or spends a round fighting while standing in such an area), it might step on one. The caltrops make an attack roll (base attack bonus +0) against the creature. For this attack, the creature\'s shield, armor, and deflection bonuses do not count. If the creature is wearing shoes or other footwear, it gets a +2 armor bonus to AC. If the caltrops succeed on the attack, the creature has stepped on one. The caltrop deals 1 point of damage, and the creature\'s speed is reduced by one-half because its foot is wounded. This movement penalty lasts for 24 hours, or until the creature is successfully treated with a DC 15 Heal check, or until it receives at least 1 point of magical curing. A charging or running creature must immediately stop if it steps on a caltrop. Any creature moving at half speed or slower can pick its way through a bed of caltrops with no trouble.\n\nCaltrops may not be effective against unusual opponents.', cost: 1, stock: 13, weight: 2, category_id: 3, additional_information: JSON.stringify({type: 'Adventuring Gear'})},</v>
      </c>
    </row>
    <row r="54" spans="1:17" s="12" customFormat="1" outlineLevel="1" x14ac:dyDescent="0.2">
      <c r="A54" s="11" t="s">
        <v>975</v>
      </c>
      <c r="B54" s="37" t="s">
        <v>976</v>
      </c>
      <c r="C54" s="12">
        <v>6</v>
      </c>
      <c r="D54" s="12">
        <v>45</v>
      </c>
      <c r="E54" s="13"/>
      <c r="F54" s="13"/>
      <c r="G54" s="13" t="s">
        <v>1440</v>
      </c>
      <c r="I54" s="4" t="str">
        <f>A$4&amp;": '"&amp;SUBSTITUTE(SUBSTITUTE(A54,CHAR(10),"\n"),"'","\'")&amp;"'"</f>
        <v>product_name: 'Candelabra, 16-candle, Gold'</v>
      </c>
      <c r="J54" s="4" t="str">
        <f>IF(B54="","",$B$4&amp;": '"&amp;SUBSTITUTE(SUBSTITUTE(B54,CHAR(10),"\n"),"'","\'")&amp;"'")</f>
        <v>description: 'light: 20\' radius'</v>
      </c>
      <c r="K54" s="4" t="str">
        <f>D$4&amp;": "&amp;IF(ISNUMBER(D54),D54,-1)</f>
        <v>cost: 45</v>
      </c>
      <c r="L54" s="4" t="str">
        <f t="shared" ca="1" si="0"/>
        <v>stock: 6</v>
      </c>
      <c r="M54" s="4" t="str">
        <f>C$4&amp;": "&amp;IF(ISNUMBER(C54),C54,-1)</f>
        <v>weight: 6</v>
      </c>
      <c r="N54" s="4" t="str">
        <f t="shared" si="1"/>
        <v>category_id: 3</v>
      </c>
      <c r="O54" s="4" t="str">
        <f>IF(E54="","",E$4&amp;": '"&amp;E54&amp;"'")</f>
        <v/>
      </c>
      <c r="P54" s="4" t="str">
        <f t="shared" si="2"/>
        <v/>
      </c>
      <c r="Q54" s="4" t="str">
        <f t="shared" ca="1" si="3"/>
        <v>{product_name: 'Candelabra, 16-candle, Gold', description: 'light: 20\' radius', cost: 45, stock: 6, weight: 6, category_id: 3, additional_information: JSON.stringify({})},</v>
      </c>
    </row>
    <row r="55" spans="1:17" s="12" customFormat="1" outlineLevel="1" x14ac:dyDescent="0.2">
      <c r="A55" s="11" t="s">
        <v>977</v>
      </c>
      <c r="B55" s="37" t="s">
        <v>976</v>
      </c>
      <c r="C55" s="12">
        <v>3</v>
      </c>
      <c r="D55" s="12">
        <v>25</v>
      </c>
      <c r="E55" s="13"/>
      <c r="F55" s="13"/>
      <c r="G55" s="13" t="s">
        <v>1440</v>
      </c>
      <c r="I55" s="4" t="str">
        <f>A$4&amp;": '"&amp;SUBSTITUTE(SUBSTITUTE(A55,CHAR(10),"\n"),"'","\'")&amp;"'"</f>
        <v>product_name: 'Candelabra, 16-candle, Silver'</v>
      </c>
      <c r="J55" s="4" t="str">
        <f>IF(B55="","",$B$4&amp;": '"&amp;SUBSTITUTE(SUBSTITUTE(B55,CHAR(10),"\n"),"'","\'")&amp;"'")</f>
        <v>description: 'light: 20\' radius'</v>
      </c>
      <c r="K55" s="4" t="str">
        <f>D$4&amp;": "&amp;IF(ISNUMBER(D55),D55,-1)</f>
        <v>cost: 25</v>
      </c>
      <c r="L55" s="4" t="str">
        <f t="shared" ca="1" si="0"/>
        <v>stock: 13</v>
      </c>
      <c r="M55" s="4" t="str">
        <f>C$4&amp;": "&amp;IF(ISNUMBER(C55),C55,-1)</f>
        <v>weight: 3</v>
      </c>
      <c r="N55" s="4" t="str">
        <f t="shared" si="1"/>
        <v>category_id: 3</v>
      </c>
      <c r="O55" s="4" t="str">
        <f>IF(E55="","",E$4&amp;": '"&amp;E55&amp;"'")</f>
        <v/>
      </c>
      <c r="P55" s="4" t="str">
        <f t="shared" si="2"/>
        <v/>
      </c>
      <c r="Q55" s="4" t="str">
        <f t="shared" ca="1" si="3"/>
        <v>{product_name: 'Candelabra, 16-candle, Silver', description: 'light: 20\' radius', cost: 25, stock: 13, weight: 3, category_id: 3, additional_information: JSON.stringify({})},</v>
      </c>
    </row>
    <row r="56" spans="1:17" s="12" customFormat="1" outlineLevel="1" x14ac:dyDescent="0.2">
      <c r="A56" s="11" t="s">
        <v>978</v>
      </c>
      <c r="B56" s="37" t="s">
        <v>979</v>
      </c>
      <c r="C56" s="12">
        <v>2</v>
      </c>
      <c r="D56" s="12">
        <v>35</v>
      </c>
      <c r="E56" s="13"/>
      <c r="F56" s="13"/>
      <c r="G56" s="13" t="s">
        <v>1440</v>
      </c>
      <c r="I56" s="4" t="str">
        <f>A$4&amp;": '"&amp;SUBSTITUTE(SUBSTITUTE(A56,CHAR(10),"\n"),"'","\'")&amp;"'"</f>
        <v>product_name: 'Candelabra, 8-candle, Gold'</v>
      </c>
      <c r="J56" s="4" t="str">
        <f>IF(B56="","",$B$4&amp;": '"&amp;SUBSTITUTE(SUBSTITUTE(B56,CHAR(10),"\n"),"'","\'")&amp;"'")</f>
        <v>description: 'light: 15\' radius'</v>
      </c>
      <c r="K56" s="4" t="str">
        <f>D$4&amp;": "&amp;IF(ISNUMBER(D56),D56,-1)</f>
        <v>cost: 35</v>
      </c>
      <c r="L56" s="4" t="str">
        <f t="shared" ca="1" si="0"/>
        <v>stock: 12</v>
      </c>
      <c r="M56" s="4" t="str">
        <f>C$4&amp;": "&amp;IF(ISNUMBER(C56),C56,-1)</f>
        <v>weight: 2</v>
      </c>
      <c r="N56" s="4" t="str">
        <f t="shared" si="1"/>
        <v>category_id: 3</v>
      </c>
      <c r="O56" s="4" t="str">
        <f>IF(E56="","",E$4&amp;": '"&amp;E56&amp;"'")</f>
        <v/>
      </c>
      <c r="P56" s="4" t="str">
        <f t="shared" si="2"/>
        <v/>
      </c>
      <c r="Q56" s="4" t="str">
        <f t="shared" ca="1" si="3"/>
        <v>{product_name: 'Candelabra, 8-candle, Gold', description: 'light: 15\' radius', cost: 35, stock: 12, weight: 2, category_id: 3, additional_information: JSON.stringify({})},</v>
      </c>
    </row>
    <row r="57" spans="1:17" s="12" customFormat="1" outlineLevel="1" x14ac:dyDescent="0.2">
      <c r="A57" s="11" t="s">
        <v>980</v>
      </c>
      <c r="B57" s="37" t="s">
        <v>979</v>
      </c>
      <c r="C57" s="12">
        <v>1</v>
      </c>
      <c r="D57" s="12">
        <v>20</v>
      </c>
      <c r="E57" s="13"/>
      <c r="F57" s="13"/>
      <c r="G57" s="13" t="s">
        <v>1440</v>
      </c>
      <c r="I57" s="4" t="str">
        <f>A$4&amp;": '"&amp;SUBSTITUTE(SUBSTITUTE(A57,CHAR(10),"\n"),"'","\'")&amp;"'"</f>
        <v>product_name: 'Candelabra, 8-candle, Silver'</v>
      </c>
      <c r="J57" s="4" t="str">
        <f>IF(B57="","",$B$4&amp;": '"&amp;SUBSTITUTE(SUBSTITUTE(B57,CHAR(10),"\n"),"'","\'")&amp;"'")</f>
        <v>description: 'light: 15\' radius'</v>
      </c>
      <c r="K57" s="4" t="str">
        <f>D$4&amp;": "&amp;IF(ISNUMBER(D57),D57,-1)</f>
        <v>cost: 20</v>
      </c>
      <c r="L57" s="4" t="str">
        <f t="shared" ca="1" si="0"/>
        <v>stock: 10</v>
      </c>
      <c r="M57" s="4" t="str">
        <f>C$4&amp;": "&amp;IF(ISNUMBER(C57),C57,-1)</f>
        <v>weight: 1</v>
      </c>
      <c r="N57" s="4" t="str">
        <f t="shared" si="1"/>
        <v>category_id: 3</v>
      </c>
      <c r="O57" s="4" t="str">
        <f>IF(E57="","",E$4&amp;": '"&amp;E57&amp;"'")</f>
        <v/>
      </c>
      <c r="P57" s="4" t="str">
        <f t="shared" si="2"/>
        <v/>
      </c>
      <c r="Q57" s="4" t="str">
        <f t="shared" ca="1" si="3"/>
        <v>{product_name: 'Candelabra, 8-candle, Silver', description: 'light: 15\' radius', cost: 20, stock: 10, weight: 1, category_id: 3, additional_information: JSON.stringify({})},</v>
      </c>
    </row>
    <row r="58" spans="1:17" s="12" customFormat="1" ht="20" outlineLevel="1" x14ac:dyDescent="0.2">
      <c r="A58" s="11" t="s">
        <v>981</v>
      </c>
      <c r="B58" s="37" t="s">
        <v>983</v>
      </c>
      <c r="C58" s="12">
        <v>0</v>
      </c>
      <c r="D58" s="12">
        <v>0.01</v>
      </c>
      <c r="E58" s="13" t="s">
        <v>945</v>
      </c>
      <c r="F58" s="13"/>
      <c r="G58" s="13" t="s">
        <v>1440</v>
      </c>
      <c r="I58" s="4" t="str">
        <f>A$4&amp;": '"&amp;SUBSTITUTE(SUBSTITUTE(A58,CHAR(10),"\n"),"'","\'")&amp;"'"</f>
        <v>product_name: 'Candle'</v>
      </c>
      <c r="J58" s="4" t="str">
        <f>IF(B58="","",$B$4&amp;": '"&amp;SUBSTITUTE(SUBSTITUTE(B58,CHAR(10),"\n"),"'","\'")&amp;"'")</f>
        <v>description: 'A candle dimly illuminates a 5-foot radius and burns for 1 hour.'</v>
      </c>
      <c r="K58" s="4" t="str">
        <f>D$4&amp;": "&amp;IF(ISNUMBER(D58),D58,-1)</f>
        <v>cost: 0.01</v>
      </c>
      <c r="L58" s="4" t="str">
        <f t="shared" ca="1" si="0"/>
        <v>stock: 17</v>
      </c>
      <c r="M58" s="4" t="str">
        <f>C$4&amp;": "&amp;IF(ISNUMBER(C58),C58,-1)</f>
        <v>weight: 0</v>
      </c>
      <c r="N58" s="4" t="str">
        <f t="shared" si="1"/>
        <v>category_id: 3</v>
      </c>
      <c r="O58" s="4" t="str">
        <f>IF(E58="","",E$4&amp;": '"&amp;E58&amp;"'")</f>
        <v>type: 'Adventuring Gear'</v>
      </c>
      <c r="P58" s="4" t="str">
        <f t="shared" si="2"/>
        <v/>
      </c>
      <c r="Q58" s="4" t="str">
        <f t="shared" ca="1" si="3"/>
        <v>{product_name: 'Candle', description: 'A candle dimly illuminates a 5-foot radius and burns for 1 hour.', cost: 0.01, stock: 17, weight: 0, category_id: 3, additional_information: JSON.stringify({type: 'Adventuring Gear'})},</v>
      </c>
    </row>
    <row r="59" spans="1:17" s="12" customFormat="1" outlineLevel="1" x14ac:dyDescent="0.2">
      <c r="A59" s="11" t="s">
        <v>984</v>
      </c>
      <c r="B59" s="37" t="s">
        <v>985</v>
      </c>
      <c r="C59" s="12">
        <v>0.25</v>
      </c>
      <c r="D59" s="12">
        <v>0.5</v>
      </c>
      <c r="E59" s="13"/>
      <c r="F59" s="13"/>
      <c r="G59" s="13" t="s">
        <v>1440</v>
      </c>
      <c r="I59" s="4" t="str">
        <f>A$4&amp;": '"&amp;SUBSTITUTE(SUBSTITUTE(A59,CHAR(10),"\n"),"'","\'")&amp;"'"</f>
        <v>product_name: 'Candle, 12-hour'</v>
      </c>
      <c r="J59" s="4" t="str">
        <f>IF(B59="","",$B$4&amp;": '"&amp;SUBSTITUTE(SUBSTITUTE(B59,CHAR(10),"\n"),"'","\'")&amp;"'")</f>
        <v>description: 'Lights a 15\' area for 12 hours'</v>
      </c>
      <c r="K59" s="4" t="str">
        <f>D$4&amp;": "&amp;IF(ISNUMBER(D59),D59,-1)</f>
        <v>cost: 0.5</v>
      </c>
      <c r="L59" s="4" t="str">
        <f t="shared" ca="1" si="0"/>
        <v>stock: 3</v>
      </c>
      <c r="M59" s="4" t="str">
        <f>C$4&amp;": "&amp;IF(ISNUMBER(C59),C59,-1)</f>
        <v>weight: 0.25</v>
      </c>
      <c r="N59" s="4" t="str">
        <f t="shared" si="1"/>
        <v>category_id: 3</v>
      </c>
      <c r="O59" s="4" t="str">
        <f>IF(E59="","",E$4&amp;": '"&amp;E59&amp;"'")</f>
        <v/>
      </c>
      <c r="P59" s="4" t="str">
        <f t="shared" si="2"/>
        <v/>
      </c>
      <c r="Q59" s="4" t="str">
        <f t="shared" ca="1" si="3"/>
        <v>{product_name: 'Candle, 12-hour', description: 'Lights a 15\' area for 12 hours', cost: 0.5, stock: 3, weight: 0.25, category_id: 3, additional_information: JSON.stringify({})},</v>
      </c>
    </row>
    <row r="60" spans="1:17" s="12" customFormat="1" outlineLevel="1" x14ac:dyDescent="0.2">
      <c r="A60" s="11" t="s">
        <v>986</v>
      </c>
      <c r="B60" s="37" t="s">
        <v>1352</v>
      </c>
      <c r="C60" s="12">
        <v>0.5</v>
      </c>
      <c r="D60" s="12">
        <v>1</v>
      </c>
      <c r="E60" s="13"/>
      <c r="F60" s="13"/>
      <c r="G60" s="13" t="s">
        <v>1440</v>
      </c>
      <c r="I60" s="4" t="str">
        <f>A$4&amp;": '"&amp;SUBSTITUTE(SUBSTITUTE(A60,CHAR(10),"\n"),"'","\'")&amp;"'"</f>
        <v>product_name: 'Candle, Temple (per foot)'</v>
      </c>
      <c r="J60" s="4" t="str">
        <f>IF(B60="","",$B$4&amp;": '"&amp;SUBSTITUTE(SUBSTITUTE(B60,CHAR(10),"\n"),"'","\'")&amp;"'")</f>
        <v/>
      </c>
      <c r="K60" s="4" t="str">
        <f>D$4&amp;": "&amp;IF(ISNUMBER(D60),D60,-1)</f>
        <v>cost: 1</v>
      </c>
      <c r="L60" s="4" t="str">
        <f t="shared" ca="1" si="0"/>
        <v>stock: 5</v>
      </c>
      <c r="M60" s="4" t="str">
        <f>C$4&amp;": "&amp;IF(ISNUMBER(C60),C60,-1)</f>
        <v>weight: 0.5</v>
      </c>
      <c r="N60" s="4" t="str">
        <f t="shared" si="1"/>
        <v>category_id: 3</v>
      </c>
      <c r="O60" s="4" t="str">
        <f>IF(E60="","",E$4&amp;": '"&amp;E60&amp;"'")</f>
        <v/>
      </c>
      <c r="P60" s="4" t="str">
        <f t="shared" si="2"/>
        <v/>
      </c>
      <c r="Q60" s="4" t="str">
        <f t="shared" ca="1" si="3"/>
        <v>{product_name: 'Candle, Temple (per foot)', cost: 1, stock: 5, weight: 0.5, category_id: 3, additional_information: JSON.stringify({})},</v>
      </c>
    </row>
    <row r="61" spans="1:17" s="12" customFormat="1" outlineLevel="1" x14ac:dyDescent="0.2">
      <c r="A61" s="11" t="s">
        <v>987</v>
      </c>
      <c r="B61" s="37" t="s">
        <v>1352</v>
      </c>
      <c r="C61" s="12">
        <v>0.25</v>
      </c>
      <c r="D61" s="12">
        <v>1</v>
      </c>
      <c r="E61" s="13"/>
      <c r="F61" s="13"/>
      <c r="G61" s="13" t="s">
        <v>1440</v>
      </c>
      <c r="I61" s="4" t="str">
        <f>A$4&amp;": '"&amp;SUBSTITUTE(SUBSTITUTE(A61,CHAR(10),"\n"),"'","\'")&amp;"'"</f>
        <v>product_name: 'Candle, timekeeping'</v>
      </c>
      <c r="J61" s="4" t="str">
        <f>IF(B61="","",$B$4&amp;": '"&amp;SUBSTITUTE(SUBSTITUTE(B61,CHAR(10),"\n"),"'","\'")&amp;"'")</f>
        <v/>
      </c>
      <c r="K61" s="4" t="str">
        <f>D$4&amp;": "&amp;IF(ISNUMBER(D61),D61,-1)</f>
        <v>cost: 1</v>
      </c>
      <c r="L61" s="4" t="str">
        <f t="shared" ca="1" si="0"/>
        <v>stock: 0</v>
      </c>
      <c r="M61" s="4" t="str">
        <f>C$4&amp;": "&amp;IF(ISNUMBER(C61),C61,-1)</f>
        <v>weight: 0.25</v>
      </c>
      <c r="N61" s="4" t="str">
        <f t="shared" si="1"/>
        <v>category_id: 3</v>
      </c>
      <c r="O61" s="4" t="str">
        <f>IF(E61="","",E$4&amp;": '"&amp;E61&amp;"'")</f>
        <v/>
      </c>
      <c r="P61" s="4" t="str">
        <f t="shared" si="2"/>
        <v/>
      </c>
      <c r="Q61" s="4" t="str">
        <f t="shared" ca="1" si="3"/>
        <v>{product_name: 'Candle, timekeeping', cost: 1, stock: 0, weight: 0.25, category_id: 3, additional_information: JSON.stringify({})},</v>
      </c>
    </row>
    <row r="62" spans="1:17" s="12" customFormat="1" outlineLevel="1" x14ac:dyDescent="0.2">
      <c r="A62" s="11" t="s">
        <v>988</v>
      </c>
      <c r="B62" s="37" t="s">
        <v>989</v>
      </c>
      <c r="C62" s="12">
        <v>0.5</v>
      </c>
      <c r="D62" s="12">
        <v>10</v>
      </c>
      <c r="E62" s="13"/>
      <c r="F62" s="13"/>
      <c r="G62" s="13" t="s">
        <v>1440</v>
      </c>
      <c r="I62" s="4" t="str">
        <f>A$4&amp;": '"&amp;SUBSTITUTE(SUBSTITUTE(A62,CHAR(10),"\n"),"'","\'")&amp;"'"</f>
        <v>product_name: 'Candle, vigil'</v>
      </c>
      <c r="J62" s="4" t="str">
        <f>IF(B62="","",$B$4&amp;": '"&amp;SUBSTITUTE(SUBSTITUTE(B62,CHAR(10),"\n"),"'","\'")&amp;"'")</f>
        <v>description: 'Burning through night gives a +1 to Heal'</v>
      </c>
      <c r="K62" s="4" t="str">
        <f>D$4&amp;": "&amp;IF(ISNUMBER(D62),D62,-1)</f>
        <v>cost: 10</v>
      </c>
      <c r="L62" s="4" t="str">
        <f t="shared" ca="1" si="0"/>
        <v>stock: 7</v>
      </c>
      <c r="M62" s="4" t="str">
        <f>C$4&amp;": "&amp;IF(ISNUMBER(C62),C62,-1)</f>
        <v>weight: 0.5</v>
      </c>
      <c r="N62" s="4" t="str">
        <f t="shared" si="1"/>
        <v>category_id: 3</v>
      </c>
      <c r="O62" s="4" t="str">
        <f>IF(E62="","",E$4&amp;": '"&amp;E62&amp;"'")</f>
        <v/>
      </c>
      <c r="P62" s="4" t="str">
        <f t="shared" si="2"/>
        <v/>
      </c>
      <c r="Q62" s="4" t="str">
        <f t="shared" ca="1" si="3"/>
        <v>{product_name: 'Candle, vigil', description: 'Burning through night gives a +1 to Heal', cost: 10, stock: 7, weight: 0.5, category_id: 3, additional_information: JSON.stringify({})},</v>
      </c>
    </row>
    <row r="63" spans="1:17" s="12" customFormat="1" outlineLevel="1" x14ac:dyDescent="0.2">
      <c r="A63" s="11" t="s">
        <v>990</v>
      </c>
      <c r="B63" s="37" t="s">
        <v>1352</v>
      </c>
      <c r="C63" s="12">
        <v>2</v>
      </c>
      <c r="D63" s="12">
        <v>20</v>
      </c>
      <c r="E63" s="13"/>
      <c r="F63" s="13"/>
      <c r="G63" s="13" t="s">
        <v>1440</v>
      </c>
      <c r="I63" s="4" t="str">
        <f>A$4&amp;": '"&amp;SUBSTITUTE(SUBSTITUTE(A63,CHAR(10),"\n"),"'","\'")&amp;"'"</f>
        <v>product_name: 'Candlestick, Gold'</v>
      </c>
      <c r="J63" s="4" t="str">
        <f>IF(B63="","",$B$4&amp;": '"&amp;SUBSTITUTE(SUBSTITUTE(B63,CHAR(10),"\n"),"'","\'")&amp;"'")</f>
        <v/>
      </c>
      <c r="K63" s="4" t="str">
        <f>D$4&amp;": "&amp;IF(ISNUMBER(D63),D63,-1)</f>
        <v>cost: 20</v>
      </c>
      <c r="L63" s="4" t="str">
        <f t="shared" ca="1" si="0"/>
        <v>stock: 2</v>
      </c>
      <c r="M63" s="4" t="str">
        <f>C$4&amp;": "&amp;IF(ISNUMBER(C63),C63,-1)</f>
        <v>weight: 2</v>
      </c>
      <c r="N63" s="4" t="str">
        <f t="shared" si="1"/>
        <v>category_id: 3</v>
      </c>
      <c r="O63" s="4" t="str">
        <f>IF(E63="","",E$4&amp;": '"&amp;E63&amp;"'")</f>
        <v/>
      </c>
      <c r="P63" s="4" t="str">
        <f t="shared" si="2"/>
        <v/>
      </c>
      <c r="Q63" s="4" t="str">
        <f t="shared" ca="1" si="3"/>
        <v>{product_name: 'Candlestick, Gold', cost: 20, stock: 2, weight: 2, category_id: 3, additional_information: JSON.stringify({})},</v>
      </c>
    </row>
    <row r="64" spans="1:17" s="12" customFormat="1" outlineLevel="1" x14ac:dyDescent="0.2">
      <c r="A64" s="11" t="s">
        <v>991</v>
      </c>
      <c r="B64" s="37" t="s">
        <v>1352</v>
      </c>
      <c r="C64" s="12">
        <v>1</v>
      </c>
      <c r="D64" s="12">
        <v>3</v>
      </c>
      <c r="E64" s="13"/>
      <c r="F64" s="13"/>
      <c r="G64" s="13" t="s">
        <v>1440</v>
      </c>
      <c r="I64" s="4" t="str">
        <f>A$4&amp;": '"&amp;SUBSTITUTE(SUBSTITUTE(A64,CHAR(10),"\n"),"'","\'")&amp;"'"</f>
        <v>product_name: 'Candlestick, Hand-Held, Gold'</v>
      </c>
      <c r="J64" s="4" t="str">
        <f>IF(B64="","",$B$4&amp;": '"&amp;SUBSTITUTE(SUBSTITUTE(B64,CHAR(10),"\n"),"'","\'")&amp;"'")</f>
        <v/>
      </c>
      <c r="K64" s="4" t="str">
        <f>D$4&amp;": "&amp;IF(ISNUMBER(D64),D64,-1)</f>
        <v>cost: 3</v>
      </c>
      <c r="L64" s="4" t="str">
        <f t="shared" ca="1" si="0"/>
        <v>stock: 14</v>
      </c>
      <c r="M64" s="4" t="str">
        <f>C$4&amp;": "&amp;IF(ISNUMBER(C64),C64,-1)</f>
        <v>weight: 1</v>
      </c>
      <c r="N64" s="4" t="str">
        <f t="shared" si="1"/>
        <v>category_id: 3</v>
      </c>
      <c r="O64" s="4" t="str">
        <f>IF(E64="","",E$4&amp;": '"&amp;E64&amp;"'")</f>
        <v/>
      </c>
      <c r="P64" s="4" t="str">
        <f t="shared" si="2"/>
        <v/>
      </c>
      <c r="Q64" s="4" t="str">
        <f t="shared" ca="1" si="3"/>
        <v>{product_name: 'Candlestick, Hand-Held, Gold', cost: 3, stock: 14, weight: 1, category_id: 3, additional_information: JSON.stringify({})},</v>
      </c>
    </row>
    <row r="65" spans="1:17" s="12" customFormat="1" outlineLevel="1" x14ac:dyDescent="0.2">
      <c r="A65" s="11" t="s">
        <v>992</v>
      </c>
      <c r="B65" s="37" t="s">
        <v>1352</v>
      </c>
      <c r="C65" s="12">
        <v>0.5</v>
      </c>
      <c r="D65" s="12">
        <v>0.5</v>
      </c>
      <c r="E65" s="13"/>
      <c r="F65" s="13"/>
      <c r="G65" s="13" t="s">
        <v>1440</v>
      </c>
      <c r="I65" s="4" t="str">
        <f>A$4&amp;": '"&amp;SUBSTITUTE(SUBSTITUTE(A65,CHAR(10),"\n"),"'","\'")&amp;"'"</f>
        <v>product_name: 'Candlestick, Hand-Held, Silver'</v>
      </c>
      <c r="J65" s="4" t="str">
        <f>IF(B65="","",$B$4&amp;": '"&amp;SUBSTITUTE(SUBSTITUTE(B65,CHAR(10),"\n"),"'","\'")&amp;"'")</f>
        <v/>
      </c>
      <c r="K65" s="4" t="str">
        <f>D$4&amp;": "&amp;IF(ISNUMBER(D65),D65,-1)</f>
        <v>cost: 0.5</v>
      </c>
      <c r="L65" s="4" t="str">
        <f t="shared" ca="1" si="0"/>
        <v>stock: 10</v>
      </c>
      <c r="M65" s="4" t="str">
        <f>C$4&amp;": "&amp;IF(ISNUMBER(C65),C65,-1)</f>
        <v>weight: 0.5</v>
      </c>
      <c r="N65" s="4" t="str">
        <f t="shared" si="1"/>
        <v>category_id: 3</v>
      </c>
      <c r="O65" s="4" t="str">
        <f>IF(E65="","",E$4&amp;": '"&amp;E65&amp;"'")</f>
        <v/>
      </c>
      <c r="P65" s="4" t="str">
        <f t="shared" si="2"/>
        <v/>
      </c>
      <c r="Q65" s="4" t="str">
        <f t="shared" ca="1" si="3"/>
        <v>{product_name: 'Candlestick, Hand-Held, Silver', cost: 0.5, stock: 10, weight: 0.5, category_id: 3, additional_information: JSON.stringify({})},</v>
      </c>
    </row>
    <row r="66" spans="1:17" s="12" customFormat="1" outlineLevel="1" x14ac:dyDescent="0.2">
      <c r="A66" s="11" t="s">
        <v>993</v>
      </c>
      <c r="B66" s="37" t="s">
        <v>1352</v>
      </c>
      <c r="C66" s="12">
        <v>1</v>
      </c>
      <c r="D66" s="12">
        <v>12</v>
      </c>
      <c r="E66" s="13"/>
      <c r="F66" s="13"/>
      <c r="G66" s="13" t="s">
        <v>1440</v>
      </c>
      <c r="I66" s="4" t="str">
        <f>A$4&amp;": '"&amp;SUBSTITUTE(SUBSTITUTE(A66,CHAR(10),"\n"),"'","\'")&amp;"'"</f>
        <v>product_name: 'Candlestick, Silver'</v>
      </c>
      <c r="J66" s="4" t="str">
        <f>IF(B66="","",$B$4&amp;": '"&amp;SUBSTITUTE(SUBSTITUTE(B66,CHAR(10),"\n"),"'","\'")&amp;"'")</f>
        <v/>
      </c>
      <c r="K66" s="4" t="str">
        <f>D$4&amp;": "&amp;IF(ISNUMBER(D66),D66,-1)</f>
        <v>cost: 12</v>
      </c>
      <c r="L66" s="4" t="str">
        <f t="shared" ca="1" si="0"/>
        <v>stock: 16</v>
      </c>
      <c r="M66" s="4" t="str">
        <f>C$4&amp;": "&amp;IF(ISNUMBER(C66),C66,-1)</f>
        <v>weight: 1</v>
      </c>
      <c r="N66" s="4" t="str">
        <f t="shared" si="1"/>
        <v>category_id: 3</v>
      </c>
      <c r="O66" s="4" t="str">
        <f>IF(E66="","",E$4&amp;": '"&amp;E66&amp;"'")</f>
        <v/>
      </c>
      <c r="P66" s="4" t="str">
        <f t="shared" si="2"/>
        <v/>
      </c>
      <c r="Q66" s="4" t="str">
        <f t="shared" ca="1" si="3"/>
        <v>{product_name: 'Candlestick, Silver', cost: 12, stock: 16, weight: 1, category_id: 3, additional_information: JSON.stringify({})},</v>
      </c>
    </row>
    <row r="67" spans="1:17" s="12" customFormat="1" outlineLevel="1" x14ac:dyDescent="0.2">
      <c r="A67" s="11" t="s">
        <v>994</v>
      </c>
      <c r="B67" s="37" t="s">
        <v>1352</v>
      </c>
      <c r="C67" s="12">
        <v>1</v>
      </c>
      <c r="D67" s="12">
        <v>0.1</v>
      </c>
      <c r="E67" s="13" t="s">
        <v>945</v>
      </c>
      <c r="F67" s="13"/>
      <c r="G67" s="13" t="s">
        <v>1440</v>
      </c>
      <c r="I67" s="4" t="str">
        <f>A$4&amp;": '"&amp;SUBSTITUTE(SUBSTITUTE(A67,CHAR(10),"\n"),"'","\'")&amp;"'"</f>
        <v>product_name: 'Canvas (per sq. yd.)'</v>
      </c>
      <c r="J67" s="4" t="str">
        <f>IF(B67="","",$B$4&amp;": '"&amp;SUBSTITUTE(SUBSTITUTE(B67,CHAR(10),"\n"),"'","\'")&amp;"'")</f>
        <v/>
      </c>
      <c r="K67" s="4" t="str">
        <f>D$4&amp;": "&amp;IF(ISNUMBER(D67),D67,-1)</f>
        <v>cost: 0.1</v>
      </c>
      <c r="L67" s="4" t="str">
        <f t="shared" ca="1" si="0"/>
        <v>stock: 0</v>
      </c>
      <c r="M67" s="4" t="str">
        <f>C$4&amp;": "&amp;IF(ISNUMBER(C67),C67,-1)</f>
        <v>weight: 1</v>
      </c>
      <c r="N67" s="4" t="str">
        <f t="shared" si="1"/>
        <v>category_id: 3</v>
      </c>
      <c r="O67" s="4" t="str">
        <f>IF(E67="","",E$4&amp;": '"&amp;E67&amp;"'")</f>
        <v>type: 'Adventuring Gear'</v>
      </c>
      <c r="P67" s="4" t="str">
        <f t="shared" si="2"/>
        <v/>
      </c>
      <c r="Q67" s="4" t="str">
        <f t="shared" ca="1" si="3"/>
        <v>{product_name: 'Canvas (per sq. yd.)', cost: 0.1, stock: 0, weight: 1, category_id: 3, additional_information: JSON.stringify({type: 'Adventuring Gear'})},</v>
      </c>
    </row>
    <row r="68" spans="1:17" s="12" customFormat="1" ht="40" outlineLevel="1" x14ac:dyDescent="0.2">
      <c r="A68" s="11" t="s">
        <v>995</v>
      </c>
      <c r="B68" s="37" t="s">
        <v>996</v>
      </c>
      <c r="E68" s="13" t="s">
        <v>1421</v>
      </c>
      <c r="F68" s="13"/>
      <c r="G68" s="13" t="s">
        <v>1446</v>
      </c>
      <c r="I68" s="4" t="str">
        <f>A$4&amp;": '"&amp;SUBSTITUTE(SUBSTITUTE(A68,CHAR(10),"\n"),"'","\'")&amp;"'"</f>
        <v>product_name: 'Carriage'</v>
      </c>
      <c r="J68" s="4" t="str">
        <f>IF(B68="","",$B$4&amp;": '"&amp;SUBSTITUTE(SUBSTITUTE(B68,CHAR(10),"\n"),"'","\'")&amp;"'")</f>
        <v>description: 'This four-wheeled vehicle can transport as many as four people within an enclosed cab, plus two drivers. In general, two horses (or other beasts of burden) draw it. A carriage comes with the harness needed to pull it.'</v>
      </c>
      <c r="K68" s="4" t="str">
        <f>D$4&amp;": "&amp;IF(ISNUMBER(D68),D68,-1)</f>
        <v>cost: -1</v>
      </c>
      <c r="L68" s="4" t="str">
        <f t="shared" ca="1" si="0"/>
        <v>stock: 18</v>
      </c>
      <c r="M68" s="4" t="str">
        <f>C$4&amp;": "&amp;IF(ISNUMBER(C68),C68,-1)</f>
        <v>weight: -1</v>
      </c>
      <c r="N68" s="4" t="str">
        <f t="shared" si="1"/>
        <v>category_id: 3</v>
      </c>
      <c r="O68" s="4" t="str">
        <f>IF(E68="","",E$4&amp;": '"&amp;E68&amp;"'")</f>
        <v>type: 'Transport'</v>
      </c>
      <c r="P68" s="4" t="str">
        <f t="shared" si="2"/>
        <v/>
      </c>
      <c r="Q68" s="4" t="str">
        <f t="shared" ca="1" si="3"/>
        <v>{product_name: 'Carriage', description: 'This four-wheeled vehicle can transport as many as four people within an enclosed cab, plus two drivers. In general, two horses (or other beasts of burden) draw it. A carriage comes with the harness needed to pull it.', cost: -1, stock: 18, weight: -1, category_id: 3, additional_information: JSON.stringify({type: 'Transport'})},</v>
      </c>
    </row>
    <row r="69" spans="1:17" s="12" customFormat="1" ht="20" outlineLevel="1" x14ac:dyDescent="0.2">
      <c r="A69" s="11" t="s">
        <v>869</v>
      </c>
      <c r="B69" s="37" t="s">
        <v>999</v>
      </c>
      <c r="C69" s="12">
        <v>200</v>
      </c>
      <c r="D69" s="12">
        <v>15</v>
      </c>
      <c r="E69" s="13" t="s">
        <v>1421</v>
      </c>
      <c r="F69" s="13"/>
      <c r="G69" s="13" t="s">
        <v>1436</v>
      </c>
      <c r="I69" s="4" t="str">
        <f>A$4&amp;": '"&amp;SUBSTITUTE(SUBSTITUTE(A69,CHAR(10),"\n"),"'","\'")&amp;"'"</f>
        <v>product_name: 'Cart'</v>
      </c>
      <c r="J69" s="4" t="str">
        <f>IF(B69="","",$B$4&amp;": '"&amp;SUBSTITUTE(SUBSTITUTE(B69,CHAR(10),"\n"),"'","\'")&amp;"'")</f>
        <v>description: 'This two-wheeled vehicle can be drawn by a single horse (or other beast of burden). It comes with a harness.'</v>
      </c>
      <c r="K69" s="4" t="str">
        <f>D$4&amp;": "&amp;IF(ISNUMBER(D69),D69,-1)</f>
        <v>cost: 15</v>
      </c>
      <c r="L69" s="4" t="str">
        <f t="shared" ca="1" si="0"/>
        <v>stock: 4</v>
      </c>
      <c r="M69" s="4" t="str">
        <f>C$4&amp;": "&amp;IF(ISNUMBER(C69),C69,-1)</f>
        <v>weight: 200</v>
      </c>
      <c r="N69" s="4" t="str">
        <f t="shared" si="1"/>
        <v>category_id: 3</v>
      </c>
      <c r="O69" s="4" t="str">
        <f>IF(E69="","",E$4&amp;": '"&amp;E69&amp;"'")</f>
        <v>type: 'Transport'</v>
      </c>
      <c r="P69" s="4" t="str">
        <f t="shared" si="2"/>
        <v/>
      </c>
      <c r="Q69" s="4" t="str">
        <f t="shared" ca="1" si="3"/>
        <v>{product_name: 'Cart', description: 'This two-wheeled vehicle can be drawn by a single horse (or other beast of burden). It comes with a harness.', cost: 15, stock: 4, weight: 200, category_id: 3, additional_information: JSON.stringify({type: 'Transport'})},</v>
      </c>
    </row>
    <row r="70" spans="1:17" s="12" customFormat="1" outlineLevel="1" x14ac:dyDescent="0.2">
      <c r="A70" s="11" t="s">
        <v>1000</v>
      </c>
      <c r="B70" s="37" t="s">
        <v>1352</v>
      </c>
      <c r="C70" s="12">
        <v>0.5</v>
      </c>
      <c r="D70" s="12">
        <v>1</v>
      </c>
      <c r="E70" s="13" t="s">
        <v>945</v>
      </c>
      <c r="F70" s="13"/>
      <c r="G70" s="13" t="s">
        <v>1444</v>
      </c>
      <c r="I70" s="4" t="str">
        <f>A$4&amp;": '"&amp;SUBSTITUTE(SUBSTITUTE(A70,CHAR(10),"\n"),"'","\'")&amp;"'"</f>
        <v>product_name: 'Case, Map or Scroll'</v>
      </c>
      <c r="J70" s="4" t="str">
        <f>IF(B70="","",$B$4&amp;": '"&amp;SUBSTITUTE(SUBSTITUTE(B70,CHAR(10),"\n"),"'","\'")&amp;"'")</f>
        <v/>
      </c>
      <c r="K70" s="4" t="str">
        <f>D$4&amp;": "&amp;IF(ISNUMBER(D70),D70,-1)</f>
        <v>cost: 1</v>
      </c>
      <c r="L70" s="4" t="str">
        <f t="shared" ref="L70:L133" ca="1" si="4">"stock: "&amp;TRUNC(RAND()*20)</f>
        <v>stock: 0</v>
      </c>
      <c r="M70" s="4" t="str">
        <f>C$4&amp;": "&amp;IF(ISNUMBER(C70),C70,-1)</f>
        <v>weight: 0.5</v>
      </c>
      <c r="N70" s="4" t="str">
        <f t="shared" ref="N70:N133" si="5">$N$4&amp;": 3"</f>
        <v>category_id: 3</v>
      </c>
      <c r="O70" s="4" t="str">
        <f>IF(E70="","",E$4&amp;": '"&amp;E70&amp;"'")</f>
        <v>type: 'Adventuring Gear'</v>
      </c>
      <c r="P70" s="4" t="str">
        <f t="shared" ref="P70:P133" si="6">IF(H69="","",H$3&amp;": '"&amp;H69&amp;"'")</f>
        <v/>
      </c>
      <c r="Q70" s="4" t="str">
        <f t="shared" ref="Q70:Q133" ca="1" si="7">"{"&amp;_xlfn.TEXTJOIN(", ",,I70:N70,"additional_information: JSON.stringify({"&amp;_xlfn.TEXTJOIN(", ",,O70)&amp;"})")&amp;"},"</f>
        <v>{product_name: 'Case, Map or Scroll', cost: 1, stock: 0, weight: 0.5, category_id: 3, additional_information: JSON.stringify({type: 'Adventuring Gear'})},</v>
      </c>
    </row>
    <row r="71" spans="1:17" s="12" customFormat="1" outlineLevel="1" x14ac:dyDescent="0.2">
      <c r="A71" s="11" t="s">
        <v>1001</v>
      </c>
      <c r="B71" s="37" t="s">
        <v>1002</v>
      </c>
      <c r="D71" s="12">
        <v>500000</v>
      </c>
      <c r="E71" s="13"/>
      <c r="F71" s="13"/>
      <c r="G71" s="13" t="s">
        <v>1446</v>
      </c>
      <c r="I71" s="4" t="str">
        <f>A$4&amp;": '"&amp;SUBSTITUTE(SUBSTITUTE(A71,CHAR(10),"\n"),"'","\'")&amp;"'"</f>
        <v>product_name: 'Castle'</v>
      </c>
      <c r="J71" s="4" t="str">
        <f>IF(B71="","",$B$4&amp;": '"&amp;SUBSTITUTE(SUBSTITUTE(B71,CHAR(10),"\n"),"'","\'")&amp;"'")</f>
        <v>description: 'Keep; 15ft high; 10ft thick stone wall; 4 towers'</v>
      </c>
      <c r="K71" s="4" t="str">
        <f>D$4&amp;": "&amp;IF(ISNUMBER(D71),D71,-1)</f>
        <v>cost: 500000</v>
      </c>
      <c r="L71" s="4" t="str">
        <f t="shared" ca="1" si="4"/>
        <v>stock: 19</v>
      </c>
      <c r="M71" s="4" t="str">
        <f>C$4&amp;": "&amp;IF(ISNUMBER(C71),C71,-1)</f>
        <v>weight: -1</v>
      </c>
      <c r="N71" s="4" t="str">
        <f t="shared" si="5"/>
        <v>category_id: 3</v>
      </c>
      <c r="O71" s="4" t="str">
        <f>IF(E71="","",E$4&amp;": '"&amp;E71&amp;"'")</f>
        <v/>
      </c>
      <c r="P71" s="4" t="str">
        <f t="shared" si="6"/>
        <v/>
      </c>
      <c r="Q71" s="4" t="str">
        <f t="shared" ca="1" si="7"/>
        <v>{product_name: 'Castle', description: 'Keep; 15ft high; 10ft thick stone wall; 4 towers', cost: 500000, stock: 19, weight: -1, category_id: 3, additional_information: JSON.stringify({})},</v>
      </c>
    </row>
    <row r="72" spans="1:17" s="12" customFormat="1" outlineLevel="1" x14ac:dyDescent="0.2">
      <c r="A72" s="11" t="s">
        <v>1003</v>
      </c>
      <c r="B72" s="37" t="s">
        <v>1352</v>
      </c>
      <c r="C72" s="12">
        <v>1</v>
      </c>
      <c r="D72" s="12">
        <v>1</v>
      </c>
      <c r="E72" s="13"/>
      <c r="F72" s="13"/>
      <c r="G72" s="13" t="s">
        <v>1440</v>
      </c>
      <c r="I72" s="4" t="str">
        <f>A$4&amp;": '"&amp;SUBSTITUTE(SUBSTITUTE(A72,CHAR(10),"\n"),"'","\'")&amp;"'"</f>
        <v>product_name: 'Censer, Brass'</v>
      </c>
      <c r="J72" s="4" t="str">
        <f>IF(B72="","",$B$4&amp;": '"&amp;SUBSTITUTE(SUBSTITUTE(B72,CHAR(10),"\n"),"'","\'")&amp;"'")</f>
        <v/>
      </c>
      <c r="K72" s="4" t="str">
        <f>D$4&amp;": "&amp;IF(ISNUMBER(D72),D72,-1)</f>
        <v>cost: 1</v>
      </c>
      <c r="L72" s="4" t="str">
        <f t="shared" ca="1" si="4"/>
        <v>stock: 18</v>
      </c>
      <c r="M72" s="4" t="str">
        <f>C$4&amp;": "&amp;IF(ISNUMBER(C72),C72,-1)</f>
        <v>weight: 1</v>
      </c>
      <c r="N72" s="4" t="str">
        <f t="shared" si="5"/>
        <v>category_id: 3</v>
      </c>
      <c r="O72" s="4" t="str">
        <f>IF(E72="","",E$4&amp;": '"&amp;E72&amp;"'")</f>
        <v/>
      </c>
      <c r="P72" s="4" t="str">
        <f t="shared" si="6"/>
        <v/>
      </c>
      <c r="Q72" s="4" t="str">
        <f t="shared" ca="1" si="7"/>
        <v>{product_name: 'Censer, Brass', cost: 1, stock: 18, weight: 1, category_id: 3, additional_information: JSON.stringify({})},</v>
      </c>
    </row>
    <row r="73" spans="1:17" s="12" customFormat="1" outlineLevel="1" x14ac:dyDescent="0.2">
      <c r="A73" s="11" t="s">
        <v>1004</v>
      </c>
      <c r="B73" s="37" t="s">
        <v>1352</v>
      </c>
      <c r="C73" s="12">
        <v>4</v>
      </c>
      <c r="D73" s="12">
        <v>5</v>
      </c>
      <c r="E73" s="13"/>
      <c r="F73" s="13"/>
      <c r="G73" s="13" t="s">
        <v>1440</v>
      </c>
      <c r="I73" s="4" t="str">
        <f>A$4&amp;": '"&amp;SUBSTITUTE(SUBSTITUTE(A73,CHAR(10),"\n"),"'","\'")&amp;"'"</f>
        <v>product_name: 'Censer, Gold'</v>
      </c>
      <c r="J73" s="4" t="str">
        <f>IF(B73="","",$B$4&amp;": '"&amp;SUBSTITUTE(SUBSTITUTE(B73,CHAR(10),"\n"),"'","\'")&amp;"'")</f>
        <v/>
      </c>
      <c r="K73" s="4" t="str">
        <f>D$4&amp;": "&amp;IF(ISNUMBER(D73),D73,-1)</f>
        <v>cost: 5</v>
      </c>
      <c r="L73" s="4" t="str">
        <f t="shared" ca="1" si="4"/>
        <v>stock: 11</v>
      </c>
      <c r="M73" s="4" t="str">
        <f>C$4&amp;": "&amp;IF(ISNUMBER(C73),C73,-1)</f>
        <v>weight: 4</v>
      </c>
      <c r="N73" s="4" t="str">
        <f t="shared" si="5"/>
        <v>category_id: 3</v>
      </c>
      <c r="O73" s="4" t="str">
        <f>IF(E73="","",E$4&amp;": '"&amp;E73&amp;"'")</f>
        <v/>
      </c>
      <c r="P73" s="4" t="str">
        <f t="shared" si="6"/>
        <v/>
      </c>
      <c r="Q73" s="4" t="str">
        <f t="shared" ca="1" si="7"/>
        <v>{product_name: 'Censer, Gold', cost: 5, stock: 11, weight: 4, category_id: 3, additional_information: JSON.stringify({})},</v>
      </c>
    </row>
    <row r="74" spans="1:17" s="12" customFormat="1" outlineLevel="1" x14ac:dyDescent="0.2">
      <c r="A74" s="11" t="s">
        <v>1005</v>
      </c>
      <c r="B74" s="37" t="s">
        <v>1352</v>
      </c>
      <c r="C74" s="12">
        <v>2</v>
      </c>
      <c r="D74" s="12">
        <v>3</v>
      </c>
      <c r="E74" s="13"/>
      <c r="F74" s="13"/>
      <c r="G74" s="13" t="s">
        <v>1440</v>
      </c>
      <c r="I74" s="4" t="str">
        <f>A$4&amp;": '"&amp;SUBSTITUTE(SUBSTITUTE(A74,CHAR(10),"\n"),"'","\'")&amp;"'"</f>
        <v>product_name: 'Censer, Silver'</v>
      </c>
      <c r="J74" s="4" t="str">
        <f>IF(B74="","",$B$4&amp;": '"&amp;SUBSTITUTE(SUBSTITUTE(B74,CHAR(10),"\n"),"'","\'")&amp;"'")</f>
        <v/>
      </c>
      <c r="K74" s="4" t="str">
        <f>D$4&amp;": "&amp;IF(ISNUMBER(D74),D74,-1)</f>
        <v>cost: 3</v>
      </c>
      <c r="L74" s="4" t="str">
        <f t="shared" ca="1" si="4"/>
        <v>stock: 10</v>
      </c>
      <c r="M74" s="4" t="str">
        <f>C$4&amp;": "&amp;IF(ISNUMBER(C74),C74,-1)</f>
        <v>weight: 2</v>
      </c>
      <c r="N74" s="4" t="str">
        <f t="shared" si="5"/>
        <v>category_id: 3</v>
      </c>
      <c r="O74" s="4" t="str">
        <f>IF(E74="","",E$4&amp;": '"&amp;E74&amp;"'")</f>
        <v/>
      </c>
      <c r="P74" s="4" t="str">
        <f t="shared" si="6"/>
        <v/>
      </c>
      <c r="Q74" s="4" t="str">
        <f t="shared" ca="1" si="7"/>
        <v>{product_name: 'Censer, Silver', cost: 3, stock: 10, weight: 2, category_id: 3, additional_information: JSON.stringify({})},</v>
      </c>
    </row>
    <row r="75" spans="1:17" s="12" customFormat="1" ht="20" outlineLevel="1" x14ac:dyDescent="0.2">
      <c r="A75" s="11" t="s">
        <v>1006</v>
      </c>
      <c r="B75" s="37" t="s">
        <v>1008</v>
      </c>
      <c r="C75" s="12">
        <v>2</v>
      </c>
      <c r="D75" s="12">
        <v>30</v>
      </c>
      <c r="E75" s="13" t="s">
        <v>945</v>
      </c>
      <c r="F75" s="13"/>
      <c r="G75" s="13" t="s">
        <v>1443</v>
      </c>
      <c r="I75" s="4" t="str">
        <f>A$4&amp;": '"&amp;SUBSTITUTE(SUBSTITUTE(A75,CHAR(10),"\n"),"'","\'")&amp;"'"</f>
        <v>product_name: 'Chain (per 10\')'</v>
      </c>
      <c r="J75" s="4" t="str">
        <f>IF(B75="","",$B$4&amp;": '"&amp;SUBSTITUTE(SUBSTITUTE(B75,CHAR(10),"\n"),"'","\'")&amp;"'")</f>
        <v>description: 'Chain has hardness 10 and 5 hit points. It can be burst with a DC 26 Strength check.'</v>
      </c>
      <c r="K75" s="4" t="str">
        <f>D$4&amp;": "&amp;IF(ISNUMBER(D75),D75,-1)</f>
        <v>cost: 30</v>
      </c>
      <c r="L75" s="4" t="str">
        <f t="shared" ca="1" si="4"/>
        <v>stock: 4</v>
      </c>
      <c r="M75" s="4" t="str">
        <f>C$4&amp;": "&amp;IF(ISNUMBER(C75),C75,-1)</f>
        <v>weight: 2</v>
      </c>
      <c r="N75" s="4" t="str">
        <f t="shared" si="5"/>
        <v>category_id: 3</v>
      </c>
      <c r="O75" s="4" t="str">
        <f>IF(E75="","",E$4&amp;": '"&amp;E75&amp;"'")</f>
        <v>type: 'Adventuring Gear'</v>
      </c>
      <c r="P75" s="4" t="str">
        <f t="shared" si="6"/>
        <v/>
      </c>
      <c r="Q75" s="4" t="str">
        <f t="shared" ca="1" si="7"/>
        <v>{product_name: 'Chain (per 10\')', description: 'Chain has hardness 10 and 5 hit points. It can be burst with a DC 26 Strength check.', cost: 30, stock: 4, weight: 2, category_id: 3, additional_information: JSON.stringify({type: 'Adventuring Gear'})},</v>
      </c>
    </row>
    <row r="76" spans="1:17" s="12" customFormat="1" outlineLevel="1" x14ac:dyDescent="0.2">
      <c r="A76" s="11" t="s">
        <v>1009</v>
      </c>
      <c r="B76" s="37" t="s">
        <v>1352</v>
      </c>
      <c r="C76" s="12">
        <v>0</v>
      </c>
      <c r="D76" s="12">
        <v>0.01</v>
      </c>
      <c r="E76" s="13" t="s">
        <v>945</v>
      </c>
      <c r="F76" s="13"/>
      <c r="G76" s="13" t="s">
        <v>1443</v>
      </c>
      <c r="I76" s="4" t="str">
        <f>A$4&amp;": '"&amp;SUBSTITUTE(SUBSTITUTE(A76,CHAR(10),"\n"),"'","\'")&amp;"'"</f>
        <v>product_name: 'Chalk, 1 piece'</v>
      </c>
      <c r="J76" s="4" t="str">
        <f>IF(B76="","",$B$4&amp;": '"&amp;SUBSTITUTE(SUBSTITUTE(B76,CHAR(10),"\n"),"'","\'")&amp;"'")</f>
        <v/>
      </c>
      <c r="K76" s="4" t="str">
        <f>D$4&amp;": "&amp;IF(ISNUMBER(D76),D76,-1)</f>
        <v>cost: 0.01</v>
      </c>
      <c r="L76" s="4" t="str">
        <f t="shared" ca="1" si="4"/>
        <v>stock: 13</v>
      </c>
      <c r="M76" s="4" t="str">
        <f>C$4&amp;": "&amp;IF(ISNUMBER(C76),C76,-1)</f>
        <v>weight: 0</v>
      </c>
      <c r="N76" s="4" t="str">
        <f t="shared" si="5"/>
        <v>category_id: 3</v>
      </c>
      <c r="O76" s="4" t="str">
        <f>IF(E76="","",E$4&amp;": '"&amp;E76&amp;"'")</f>
        <v>type: 'Adventuring Gear'</v>
      </c>
      <c r="P76" s="4" t="str">
        <f t="shared" si="6"/>
        <v/>
      </c>
      <c r="Q76" s="4" t="str">
        <f t="shared" ca="1" si="7"/>
        <v>{product_name: 'Chalk, 1 piece', cost: 0.01, stock: 13, weight: 0, category_id: 3, additional_information: JSON.stringify({type: 'Adventuring Gear'})},</v>
      </c>
    </row>
    <row r="77" spans="1:17" s="12" customFormat="1" outlineLevel="1" x14ac:dyDescent="0.2">
      <c r="A77" s="11" t="s">
        <v>1010</v>
      </c>
      <c r="B77" s="37" t="s">
        <v>1352</v>
      </c>
      <c r="C77" s="12">
        <v>4</v>
      </c>
      <c r="D77" s="12">
        <v>2</v>
      </c>
      <c r="E77" s="13"/>
      <c r="F77" s="13"/>
      <c r="G77" s="13" t="s">
        <v>1440</v>
      </c>
      <c r="I77" s="4" t="str">
        <f>A$4&amp;": '"&amp;SUBSTITUTE(SUBSTITUTE(A77,CHAR(10),"\n"),"'","\'")&amp;"'"</f>
        <v>product_name: 'Chess Set (Common)'</v>
      </c>
      <c r="J77" s="4" t="str">
        <f>IF(B77="","",$B$4&amp;": '"&amp;SUBSTITUTE(SUBSTITUTE(B77,CHAR(10),"\n"),"'","\'")&amp;"'")</f>
        <v/>
      </c>
      <c r="K77" s="4" t="str">
        <f>D$4&amp;": "&amp;IF(ISNUMBER(D77),D77,-1)</f>
        <v>cost: 2</v>
      </c>
      <c r="L77" s="4" t="str">
        <f t="shared" ca="1" si="4"/>
        <v>stock: 12</v>
      </c>
      <c r="M77" s="4" t="str">
        <f>C$4&amp;": "&amp;IF(ISNUMBER(C77),C77,-1)</f>
        <v>weight: 4</v>
      </c>
      <c r="N77" s="4" t="str">
        <f t="shared" si="5"/>
        <v>category_id: 3</v>
      </c>
      <c r="O77" s="4" t="str">
        <f>IF(E77="","",E$4&amp;": '"&amp;E77&amp;"'")</f>
        <v/>
      </c>
      <c r="P77" s="4" t="str">
        <f t="shared" si="6"/>
        <v/>
      </c>
      <c r="Q77" s="4" t="str">
        <f t="shared" ca="1" si="7"/>
        <v>{product_name: 'Chess Set (Common)', cost: 2, stock: 12, weight: 4, category_id: 3, additional_information: JSON.stringify({})},</v>
      </c>
    </row>
    <row r="78" spans="1:17" s="12" customFormat="1" outlineLevel="1" x14ac:dyDescent="0.2">
      <c r="A78" s="11" t="s">
        <v>1011</v>
      </c>
      <c r="B78" s="37" t="s">
        <v>1352</v>
      </c>
      <c r="C78" s="12">
        <v>7</v>
      </c>
      <c r="D78" s="12">
        <v>25</v>
      </c>
      <c r="E78" s="13"/>
      <c r="F78" s="13"/>
      <c r="G78" s="13" t="s">
        <v>1440</v>
      </c>
      <c r="I78" s="4" t="str">
        <f>A$4&amp;": '"&amp;SUBSTITUTE(SUBSTITUTE(A78,CHAR(10),"\n"),"'","\'")&amp;"'"</f>
        <v>product_name: 'Chess Set (Fine)'</v>
      </c>
      <c r="J78" s="4" t="str">
        <f>IF(B78="","",$B$4&amp;": '"&amp;SUBSTITUTE(SUBSTITUTE(B78,CHAR(10),"\n"),"'","\'")&amp;"'")</f>
        <v/>
      </c>
      <c r="K78" s="4" t="str">
        <f>D$4&amp;": "&amp;IF(ISNUMBER(D78),D78,-1)</f>
        <v>cost: 25</v>
      </c>
      <c r="L78" s="4" t="str">
        <f t="shared" ca="1" si="4"/>
        <v>stock: 18</v>
      </c>
      <c r="M78" s="4" t="str">
        <f>C$4&amp;": "&amp;IF(ISNUMBER(C78),C78,-1)</f>
        <v>weight: 7</v>
      </c>
      <c r="N78" s="4" t="str">
        <f t="shared" si="5"/>
        <v>category_id: 3</v>
      </c>
      <c r="O78" s="4" t="str">
        <f>IF(E78="","",E$4&amp;": '"&amp;E78&amp;"'")</f>
        <v/>
      </c>
      <c r="P78" s="4" t="str">
        <f t="shared" si="6"/>
        <v/>
      </c>
      <c r="Q78" s="4" t="str">
        <f t="shared" ca="1" si="7"/>
        <v>{product_name: 'Chess Set (Fine)', cost: 25, stock: 18, weight: 7, category_id: 3, additional_information: JSON.stringify({})},</v>
      </c>
    </row>
    <row r="79" spans="1:17" s="12" customFormat="1" outlineLevel="1" x14ac:dyDescent="0.2">
      <c r="A79" s="11" t="s">
        <v>1012</v>
      </c>
      <c r="B79" s="37" t="s">
        <v>952</v>
      </c>
      <c r="C79" s="12">
        <v>25</v>
      </c>
      <c r="D79" s="12">
        <v>2</v>
      </c>
      <c r="E79" s="13" t="s">
        <v>945</v>
      </c>
      <c r="F79" s="13"/>
      <c r="G79" s="13" t="s">
        <v>1443</v>
      </c>
      <c r="I79" s="4" t="str">
        <f>A$4&amp;": '"&amp;SUBSTITUTE(SUBSTITUTE(A79,CHAR(10),"\n"),"'","\'")&amp;"'"</f>
        <v>product_name: 'Chest'</v>
      </c>
      <c r="J79" s="4" t="str">
        <f>IF(B79="","",$B$4&amp;": '"&amp;SUBSTITUTE(SUBSTITUTE(B79,CHAR(10),"\n"),"'","\'")&amp;"'")</f>
        <v>description: 'Holds 2 cu ft'</v>
      </c>
      <c r="K79" s="4" t="str">
        <f>D$4&amp;": "&amp;IF(ISNUMBER(D79),D79,-1)</f>
        <v>cost: 2</v>
      </c>
      <c r="L79" s="4" t="str">
        <f t="shared" ca="1" si="4"/>
        <v>stock: 1</v>
      </c>
      <c r="M79" s="4" t="str">
        <f>C$4&amp;": "&amp;IF(ISNUMBER(C79),C79,-1)</f>
        <v>weight: 25</v>
      </c>
      <c r="N79" s="4" t="str">
        <f t="shared" si="5"/>
        <v>category_id: 3</v>
      </c>
      <c r="O79" s="4" t="str">
        <f>IF(E79="","",E$4&amp;": '"&amp;E79&amp;"'")</f>
        <v>type: 'Adventuring Gear'</v>
      </c>
      <c r="P79" s="4" t="str">
        <f t="shared" si="6"/>
        <v/>
      </c>
      <c r="Q79" s="4" t="str">
        <f t="shared" ca="1" si="7"/>
        <v>{product_name: 'Chest', description: 'Holds 2 cu ft', cost: 2, stock: 1, weight: 25, category_id: 3, additional_information: JSON.stringify({type: 'Adventuring Gear'})},</v>
      </c>
    </row>
    <row r="80" spans="1:17" s="12" customFormat="1" ht="20" outlineLevel="1" x14ac:dyDescent="0.2">
      <c r="A80" s="11" t="s">
        <v>1013</v>
      </c>
      <c r="B80" s="37" t="s">
        <v>1015</v>
      </c>
      <c r="C80" s="12">
        <v>6</v>
      </c>
      <c r="D80" s="12">
        <v>5</v>
      </c>
      <c r="E80" s="13" t="s">
        <v>870</v>
      </c>
      <c r="F80" s="13"/>
      <c r="G80" s="13" t="s">
        <v>1491</v>
      </c>
      <c r="I80" s="4" t="str">
        <f>A$4&amp;": '"&amp;SUBSTITUTE(SUBSTITUTE(A80,CHAR(10),"\n"),"'","\'")&amp;"'"</f>
        <v>product_name: 'Cleric\'s Vestments'</v>
      </c>
      <c r="J80" s="4" t="str">
        <f>IF(B80="","",$B$4&amp;": '"&amp;SUBSTITUTE(SUBSTITUTE(B80,CHAR(10),"\n"),"'","\'")&amp;"'")</f>
        <v>description: 'These ecclesiastical clothes are for performing priestly functions, not for adventuring.'</v>
      </c>
      <c r="K80" s="4" t="str">
        <f>D$4&amp;": "&amp;IF(ISNUMBER(D80),D80,-1)</f>
        <v>cost: 5</v>
      </c>
      <c r="L80" s="4" t="str">
        <f t="shared" ca="1" si="4"/>
        <v>stock: 7</v>
      </c>
      <c r="M80" s="4" t="str">
        <f>C$4&amp;": "&amp;IF(ISNUMBER(C80),C80,-1)</f>
        <v>weight: 6</v>
      </c>
      <c r="N80" s="4" t="str">
        <f t="shared" si="5"/>
        <v>category_id: 3</v>
      </c>
      <c r="O80" s="4" t="str">
        <f>IF(E80="","",E$4&amp;": '"&amp;E80&amp;"'")</f>
        <v>type: 'Clothing'</v>
      </c>
      <c r="P80" s="4" t="str">
        <f t="shared" si="6"/>
        <v/>
      </c>
      <c r="Q80" s="4" t="str">
        <f t="shared" ca="1" si="7"/>
        <v>{product_name: 'Cleric\'s Vestments', description: 'These ecclesiastical clothes are for performing priestly functions, not for adventuring.', cost: 5, stock: 7, weight: 6, category_id: 3, additional_information: JSON.stringify({type: 'Clothing'})},</v>
      </c>
    </row>
    <row r="81" spans="1:17" s="12" customFormat="1" ht="20" outlineLevel="1" x14ac:dyDescent="0.2">
      <c r="A81" s="11" t="s">
        <v>1016</v>
      </c>
      <c r="B81" s="37" t="s">
        <v>1018</v>
      </c>
      <c r="C81" s="12">
        <v>5</v>
      </c>
      <c r="D81" s="12">
        <v>80</v>
      </c>
      <c r="E81" s="13" t="s">
        <v>914</v>
      </c>
      <c r="F81" s="13"/>
      <c r="G81" s="13" t="s">
        <v>1436</v>
      </c>
      <c r="I81" s="4" t="str">
        <f>A$4&amp;": '"&amp;SUBSTITUTE(SUBSTITUTE(A81,CHAR(10),"\n"),"'","\'")&amp;"'"</f>
        <v>product_name: 'Climber\'s Kit'</v>
      </c>
      <c r="J81" s="4" t="str">
        <f>IF(B81="","",$B$4&amp;": '"&amp;SUBSTITUTE(SUBSTITUTE(B81,CHAR(10),"\n"),"'","\'")&amp;"'")</f>
        <v>description: 'This is the perfect tool for climbing and gives you a +2 circumstance bonus on Climb checks.'</v>
      </c>
      <c r="K81" s="4" t="str">
        <f>D$4&amp;": "&amp;IF(ISNUMBER(D81),D81,-1)</f>
        <v>cost: 80</v>
      </c>
      <c r="L81" s="4" t="str">
        <f t="shared" ca="1" si="4"/>
        <v>stock: 2</v>
      </c>
      <c r="M81" s="4" t="str">
        <f>C$4&amp;": "&amp;IF(ISNUMBER(C81),C81,-1)</f>
        <v>weight: 5</v>
      </c>
      <c r="N81" s="4" t="str">
        <f t="shared" si="5"/>
        <v>category_id: 3</v>
      </c>
      <c r="O81" s="4" t="str">
        <f>IF(E81="","",E$4&amp;": '"&amp;E81&amp;"'")</f>
        <v>type: 'Tools &amp; Skill Kits'</v>
      </c>
      <c r="P81" s="4" t="str">
        <f t="shared" si="6"/>
        <v/>
      </c>
      <c r="Q81" s="4" t="str">
        <f t="shared" ca="1" si="7"/>
        <v>{product_name: 'Climber\'s Kit', description: 'This is the perfect tool for climbing and gives you a +2 circumstance bonus on Climb checks.', cost: 80, stock: 2, weight: 5, category_id: 3, additional_information: JSON.stringify({type: 'Tools &amp; Skill Kits'})},</v>
      </c>
    </row>
    <row r="82" spans="1:17" s="12" customFormat="1" outlineLevel="1" x14ac:dyDescent="0.2">
      <c r="A82" s="11" t="s">
        <v>1019</v>
      </c>
      <c r="B82" s="37" t="s">
        <v>1352</v>
      </c>
      <c r="C82" s="12">
        <f>1/50</f>
        <v>0.02</v>
      </c>
      <c r="D82" s="12">
        <v>0.01</v>
      </c>
      <c r="E82" s="13"/>
      <c r="F82" s="13"/>
      <c r="G82" s="13" t="s">
        <v>1442</v>
      </c>
      <c r="I82" s="4" t="str">
        <f>A$4&amp;": '"&amp;SUBSTITUTE(SUBSTITUTE(A82,CHAR(10),"\n"),"'","\'")&amp;"'"</f>
        <v>product_name: 'Coins Stored: Copper'</v>
      </c>
      <c r="J82" s="4" t="str">
        <f>IF(B82="","",$B$4&amp;": '"&amp;SUBSTITUTE(SUBSTITUTE(B82,CHAR(10),"\n"),"'","\'")&amp;"'")</f>
        <v/>
      </c>
      <c r="K82" s="4" t="str">
        <f>D$4&amp;": "&amp;IF(ISNUMBER(D82),D82,-1)</f>
        <v>cost: 0.01</v>
      </c>
      <c r="L82" s="4" t="str">
        <f t="shared" ca="1" si="4"/>
        <v>stock: 13</v>
      </c>
      <c r="M82" s="4" t="str">
        <f>C$4&amp;": "&amp;IF(ISNUMBER(C82),C82,-1)</f>
        <v>weight: 0.02</v>
      </c>
      <c r="N82" s="4" t="str">
        <f t="shared" si="5"/>
        <v>category_id: 3</v>
      </c>
      <c r="O82" s="4" t="str">
        <f>IF(E82="","",E$4&amp;": '"&amp;E82&amp;"'")</f>
        <v/>
      </c>
      <c r="P82" s="4" t="str">
        <f t="shared" si="6"/>
        <v/>
      </c>
      <c r="Q82" s="4" t="str">
        <f t="shared" ca="1" si="7"/>
        <v>{product_name: 'Coins Stored: Copper', cost: 0.01, stock: 13, weight: 0.02, category_id: 3, additional_information: JSON.stringify({})},</v>
      </c>
    </row>
    <row r="83" spans="1:17" s="12" customFormat="1" outlineLevel="1" x14ac:dyDescent="0.2">
      <c r="A83" s="11" t="s">
        <v>1020</v>
      </c>
      <c r="B83" s="37" t="s">
        <v>1352</v>
      </c>
      <c r="C83" s="12">
        <f>1/50</f>
        <v>0.02</v>
      </c>
      <c r="D83" s="12">
        <v>1</v>
      </c>
      <c r="E83" s="13"/>
      <c r="F83" s="13"/>
      <c r="G83" s="13" t="s">
        <v>1442</v>
      </c>
      <c r="I83" s="4" t="str">
        <f>A$4&amp;": '"&amp;SUBSTITUTE(SUBSTITUTE(A83,CHAR(10),"\n"),"'","\'")&amp;"'"</f>
        <v>product_name: 'Coins Stored: Gold'</v>
      </c>
      <c r="J83" s="4" t="str">
        <f>IF(B83="","",$B$4&amp;": '"&amp;SUBSTITUTE(SUBSTITUTE(B83,CHAR(10),"\n"),"'","\'")&amp;"'")</f>
        <v/>
      </c>
      <c r="K83" s="4" t="str">
        <f>D$4&amp;": "&amp;IF(ISNUMBER(D83),D83,-1)</f>
        <v>cost: 1</v>
      </c>
      <c r="L83" s="4" t="str">
        <f t="shared" ca="1" si="4"/>
        <v>stock: 18</v>
      </c>
      <c r="M83" s="4" t="str">
        <f>C$4&amp;": "&amp;IF(ISNUMBER(C83),C83,-1)</f>
        <v>weight: 0.02</v>
      </c>
      <c r="N83" s="4" t="str">
        <f t="shared" si="5"/>
        <v>category_id: 3</v>
      </c>
      <c r="O83" s="4" t="str">
        <f>IF(E83="","",E$4&amp;": '"&amp;E83&amp;"'")</f>
        <v/>
      </c>
      <c r="P83" s="4" t="str">
        <f t="shared" si="6"/>
        <v/>
      </c>
      <c r="Q83" s="4" t="str">
        <f t="shared" ca="1" si="7"/>
        <v>{product_name: 'Coins Stored: Gold', cost: 1, stock: 18, weight: 0.02, category_id: 3, additional_information: JSON.stringify({})},</v>
      </c>
    </row>
    <row r="84" spans="1:17" s="12" customFormat="1" outlineLevel="1" x14ac:dyDescent="0.2">
      <c r="A84" s="11" t="s">
        <v>1021</v>
      </c>
      <c r="B84" s="37" t="s">
        <v>1352</v>
      </c>
      <c r="C84" s="12">
        <f>1/50</f>
        <v>0.02</v>
      </c>
      <c r="D84" s="12">
        <v>10</v>
      </c>
      <c r="E84" s="13"/>
      <c r="F84" s="13"/>
      <c r="G84" s="13" t="s">
        <v>1442</v>
      </c>
      <c r="I84" s="4" t="str">
        <f>A$4&amp;": '"&amp;SUBSTITUTE(SUBSTITUTE(A84,CHAR(10),"\n"),"'","\'")&amp;"'"</f>
        <v>product_name: 'Coins Stored: Platinum'</v>
      </c>
      <c r="J84" s="4" t="str">
        <f>IF(B84="","",$B$4&amp;": '"&amp;SUBSTITUTE(SUBSTITUTE(B84,CHAR(10),"\n"),"'","\'")&amp;"'")</f>
        <v/>
      </c>
      <c r="K84" s="4" t="str">
        <f>D$4&amp;": "&amp;IF(ISNUMBER(D84),D84,-1)</f>
        <v>cost: 10</v>
      </c>
      <c r="L84" s="4" t="str">
        <f t="shared" ca="1" si="4"/>
        <v>stock: 4</v>
      </c>
      <c r="M84" s="4" t="str">
        <f>C$4&amp;": "&amp;IF(ISNUMBER(C84),C84,-1)</f>
        <v>weight: 0.02</v>
      </c>
      <c r="N84" s="4" t="str">
        <f t="shared" si="5"/>
        <v>category_id: 3</v>
      </c>
      <c r="O84" s="4" t="str">
        <f>IF(E84="","",E$4&amp;": '"&amp;E84&amp;"'")</f>
        <v/>
      </c>
      <c r="P84" s="4" t="str">
        <f t="shared" si="6"/>
        <v/>
      </c>
      <c r="Q84" s="4" t="str">
        <f t="shared" ca="1" si="7"/>
        <v>{product_name: 'Coins Stored: Platinum', cost: 10, stock: 4, weight: 0.02, category_id: 3, additional_information: JSON.stringify({})},</v>
      </c>
    </row>
    <row r="85" spans="1:17" s="12" customFormat="1" outlineLevel="1" x14ac:dyDescent="0.2">
      <c r="A85" s="11" t="s">
        <v>1022</v>
      </c>
      <c r="B85" s="37" t="s">
        <v>1352</v>
      </c>
      <c r="C85" s="12">
        <f>1/50</f>
        <v>0.02</v>
      </c>
      <c r="D85" s="12">
        <v>0.1</v>
      </c>
      <c r="E85" s="13"/>
      <c r="F85" s="13"/>
      <c r="G85" s="13" t="s">
        <v>1442</v>
      </c>
      <c r="I85" s="4" t="str">
        <f>A$4&amp;": '"&amp;SUBSTITUTE(SUBSTITUTE(A85,CHAR(10),"\n"),"'","\'")&amp;"'"</f>
        <v>product_name: 'Coins Stored: Silver'</v>
      </c>
      <c r="J85" s="4" t="str">
        <f>IF(B85="","",$B$4&amp;": '"&amp;SUBSTITUTE(SUBSTITUTE(B85,CHAR(10),"\n"),"'","\'")&amp;"'")</f>
        <v/>
      </c>
      <c r="K85" s="4" t="str">
        <f>D$4&amp;": "&amp;IF(ISNUMBER(D85),D85,-1)</f>
        <v>cost: 0.1</v>
      </c>
      <c r="L85" s="4" t="str">
        <f t="shared" ca="1" si="4"/>
        <v>stock: 0</v>
      </c>
      <c r="M85" s="4" t="str">
        <f>C$4&amp;": "&amp;IF(ISNUMBER(C85),C85,-1)</f>
        <v>weight: 0.02</v>
      </c>
      <c r="N85" s="4" t="str">
        <f t="shared" si="5"/>
        <v>category_id: 3</v>
      </c>
      <c r="O85" s="4" t="str">
        <f>IF(E85="","",E$4&amp;": '"&amp;E85&amp;"'")</f>
        <v/>
      </c>
      <c r="P85" s="4" t="str">
        <f t="shared" si="6"/>
        <v/>
      </c>
      <c r="Q85" s="4" t="str">
        <f t="shared" ca="1" si="7"/>
        <v>{product_name: 'Coins Stored: Silver', cost: 0.1, stock: 0, weight: 0.02, category_id: 3, additional_information: JSON.stringify({})},</v>
      </c>
    </row>
    <row r="86" spans="1:17" s="12" customFormat="1" ht="40" outlineLevel="1" x14ac:dyDescent="0.2">
      <c r="A86" s="11" t="s">
        <v>1023</v>
      </c>
      <c r="B86" s="37" t="s">
        <v>1025</v>
      </c>
      <c r="C86" s="12">
        <v>7</v>
      </c>
      <c r="D86" s="12">
        <v>8</v>
      </c>
      <c r="E86" s="13" t="s">
        <v>870</v>
      </c>
      <c r="F86" s="13"/>
      <c r="G86" s="13" t="s">
        <v>1441</v>
      </c>
      <c r="I86" s="4" t="str">
        <f>A$4&amp;": '"&amp;SUBSTITUTE(SUBSTITUTE(A86,CHAR(10),"\n"),"'","\'")&amp;"'"</f>
        <v>product_name: 'Cold Weather Outfit'</v>
      </c>
      <c r="J86" s="4" t="str">
        <f>IF(B86="","",$B$4&amp;": '"&amp;SUBSTITUTE(SUBSTITUTE(B86,CHAR(10),"\n"),"'","\'")&amp;"'")</f>
        <v>description: 'A cold weather outfit includes a wool coat, linen shirt, wool cap, heavy cloak, thick pants or skirt, and boots. This outfit grants a +5 circumstance bonus on Fortitude saving throws against exposure to cold weather.'</v>
      </c>
      <c r="K86" s="4" t="str">
        <f>D$4&amp;": "&amp;IF(ISNUMBER(D86),D86,-1)</f>
        <v>cost: 8</v>
      </c>
      <c r="L86" s="4" t="str">
        <f t="shared" ca="1" si="4"/>
        <v>stock: 6</v>
      </c>
      <c r="M86" s="4" t="str">
        <f>C$4&amp;": "&amp;IF(ISNUMBER(C86),C86,-1)</f>
        <v>weight: 7</v>
      </c>
      <c r="N86" s="4" t="str">
        <f t="shared" si="5"/>
        <v>category_id: 3</v>
      </c>
      <c r="O86" s="4" t="str">
        <f>IF(E86="","",E$4&amp;": '"&amp;E86&amp;"'")</f>
        <v>type: 'Clothing'</v>
      </c>
      <c r="P86" s="4" t="str">
        <f t="shared" si="6"/>
        <v/>
      </c>
      <c r="Q86" s="4" t="str">
        <f t="shared" ca="1" si="7"/>
        <v>{product_name: 'Cold Weather Outfit', description: 'A cold weather outfit includes a wool coat, linen shirt, wool cap, heavy cloak, thick pants or skirt, and boots. This outfit grants a +5 circumstance bonus on Fortitude saving throws against exposure to cold weather.', cost: 8, stock: 6, weight: 7, category_id: 3, additional_information: JSON.stringify({type: 'Clothing'})},</v>
      </c>
    </row>
    <row r="87" spans="1:17" s="12" customFormat="1" ht="80" outlineLevel="1" x14ac:dyDescent="0.2">
      <c r="A87" s="11" t="s">
        <v>1026</v>
      </c>
      <c r="B87" s="37" t="s">
        <v>1027</v>
      </c>
      <c r="C87" s="12">
        <v>6</v>
      </c>
      <c r="D87" s="12">
        <v>30</v>
      </c>
      <c r="E87" s="13" t="s">
        <v>870</v>
      </c>
      <c r="F87" s="13"/>
      <c r="G87" s="13" t="s">
        <v>1441</v>
      </c>
      <c r="I87" s="4" t="str">
        <f>A$4&amp;": '"&amp;SUBSTITUTE(SUBSTITUTE(A87,CHAR(10),"\n"),"'","\'")&amp;"'"</f>
        <v>product_name: 'Courtier\'s Outfit'</v>
      </c>
      <c r="J87" s="4" t="str">
        <f>IF(B87="","",$B$4&amp;": '"&amp;SUBSTITUTE(SUBSTITUTE(B87,CHAR(10),"\n"),"'","\'")&amp;"'")</f>
        <v>description: 'This outfit includes fancy, tailored clothes in whatever fashion happens to be the current style in the courts of the nobles. Anyone trying to influence nobles or courtiers while wearing street dress will have a hard time of it (-2 penalty on Charisma-based skill checks to influence such individuals). If you wear this outfit without jewelry (costing an additional 50 gp), you look like an out-of-place commoner.'</v>
      </c>
      <c r="K87" s="4" t="str">
        <f>D$4&amp;": "&amp;IF(ISNUMBER(D87),D87,-1)</f>
        <v>cost: 30</v>
      </c>
      <c r="L87" s="4" t="str">
        <f t="shared" ca="1" si="4"/>
        <v>stock: 9</v>
      </c>
      <c r="M87" s="4" t="str">
        <f>C$4&amp;": "&amp;IF(ISNUMBER(C87),C87,-1)</f>
        <v>weight: 6</v>
      </c>
      <c r="N87" s="4" t="str">
        <f t="shared" si="5"/>
        <v>category_id: 3</v>
      </c>
      <c r="O87" s="4" t="str">
        <f>IF(E87="","",E$4&amp;": '"&amp;E87&amp;"'")</f>
        <v>type: 'Clothing'</v>
      </c>
      <c r="P87" s="4" t="str">
        <f t="shared" si="6"/>
        <v/>
      </c>
      <c r="Q87" s="4" t="str">
        <f t="shared" ca="1" si="7"/>
        <v>{product_name: 'Courtier\'s Outfit', description: 'This outfit includes fancy, tailored clothes in whatever fashion happens to be the current style in the courts of the nobles. Anyone trying to influence nobles or courtiers while wearing street dress will have a hard time of it (-2 penalty on Charisma-based skill checks to influence such individuals). If you wear this outfit without jewelry (costing an additional 50 gp), you look like an out-of-place commoner.', cost: 30, stock: 9, weight: 6, category_id: 3, additional_information: JSON.stringify({type: 'Clothing'})},</v>
      </c>
    </row>
    <row r="88" spans="1:17" s="12" customFormat="1" ht="40" outlineLevel="1" x14ac:dyDescent="0.2">
      <c r="A88" s="11" t="s">
        <v>1028</v>
      </c>
      <c r="B88" s="37" t="s">
        <v>1029</v>
      </c>
      <c r="C88" s="12">
        <v>5</v>
      </c>
      <c r="D88" s="12">
        <v>2</v>
      </c>
      <c r="E88" s="13" t="s">
        <v>945</v>
      </c>
      <c r="F88" s="13"/>
      <c r="G88" s="13" t="s">
        <v>1443</v>
      </c>
      <c r="I88" s="4" t="str">
        <f>A$4&amp;": '"&amp;SUBSTITUTE(SUBSTITUTE(A88,CHAR(10),"\n"),"'","\'")&amp;"'"</f>
        <v>product_name: 'Crowbar'</v>
      </c>
      <c r="J88" s="4" t="str">
        <f>IF(B88="","",$B$4&amp;": '"&amp;SUBSTITUTE(SUBSTITUTE(B88,CHAR(10),"\n"),"'","\'")&amp;"'")</f>
        <v>description: 'A crowbar it grants a +2 circumstance bonus on Strength checks made for such purposes. If used in combat, treat a crowbar as a one-handed improvised weapon that deals bludgeoning damage equal to that of a club of its size.'</v>
      </c>
      <c r="K88" s="4" t="str">
        <f>D$4&amp;": "&amp;IF(ISNUMBER(D88),D88,-1)</f>
        <v>cost: 2</v>
      </c>
      <c r="L88" s="4" t="str">
        <f t="shared" ca="1" si="4"/>
        <v>stock: 3</v>
      </c>
      <c r="M88" s="4" t="str">
        <f>C$4&amp;": "&amp;IF(ISNUMBER(C88),C88,-1)</f>
        <v>weight: 5</v>
      </c>
      <c r="N88" s="4" t="str">
        <f t="shared" si="5"/>
        <v>category_id: 3</v>
      </c>
      <c r="O88" s="4" t="str">
        <f>IF(E88="","",E$4&amp;": '"&amp;E88&amp;"'")</f>
        <v>type: 'Adventuring Gear'</v>
      </c>
      <c r="P88" s="4" t="str">
        <f t="shared" si="6"/>
        <v/>
      </c>
      <c r="Q88" s="4" t="str">
        <f t="shared" ca="1" si="7"/>
        <v>{product_name: 'Crowbar', description: 'A crowbar it grants a +2 circumstance bonus on Strength checks made for such purposes. If used in combat, treat a crowbar as a one-handed improvised weapon that deals bludgeoning damage equal to that of a club of its size.', cost: 2, stock: 3, weight: 5, category_id: 3, additional_information: JSON.stringify({type: 'Adventuring Gear'})},</v>
      </c>
    </row>
    <row r="89" spans="1:17" s="12" customFormat="1" outlineLevel="1" x14ac:dyDescent="0.2">
      <c r="A89" s="11" t="s">
        <v>1030</v>
      </c>
      <c r="B89" s="37" t="s">
        <v>1031</v>
      </c>
      <c r="C89" s="12">
        <v>0</v>
      </c>
      <c r="D89" s="12">
        <v>5</v>
      </c>
      <c r="E89" s="13"/>
      <c r="F89" s="13" t="s">
        <v>1440</v>
      </c>
      <c r="G89" s="13" t="s">
        <v>1490</v>
      </c>
      <c r="I89" s="4" t="str">
        <f>A$4&amp;": '"&amp;SUBSTITUTE(SUBSTITUTE(A89,CHAR(10),"\n"),"'","\'")&amp;"'"</f>
        <v>product_name: 'Disappearing Ink'</v>
      </c>
      <c r="J89" s="4" t="str">
        <f>IF(B89="","",$B$4&amp;": '"&amp;SUBSTITUTE(SUBSTITUTE(B89,CHAR(10),"\n"),"'","\'")&amp;"'")</f>
        <v>description: 'Fades after 1 hour'</v>
      </c>
      <c r="K89" s="4" t="str">
        <f>D$4&amp;": "&amp;IF(ISNUMBER(D89),D89,-1)</f>
        <v>cost: 5</v>
      </c>
      <c r="L89" s="4" t="str">
        <f t="shared" ca="1" si="4"/>
        <v>stock: 0</v>
      </c>
      <c r="M89" s="4" t="str">
        <f>C$4&amp;": "&amp;IF(ISNUMBER(C89),C89,-1)</f>
        <v>weight: 0</v>
      </c>
      <c r="N89" s="4" t="str">
        <f t="shared" si="5"/>
        <v>category_id: 3</v>
      </c>
      <c r="O89" s="4" t="str">
        <f>IF(E89="","",E$4&amp;": '"&amp;E89&amp;"'")</f>
        <v/>
      </c>
      <c r="P89" s="4" t="str">
        <f t="shared" si="6"/>
        <v/>
      </c>
      <c r="Q89" s="4" t="str">
        <f t="shared" ca="1" si="7"/>
        <v>{product_name: 'Disappearing Ink', description: 'Fades after 1 hour', cost: 5, stock: 0, weight: 0, category_id: 3, additional_information: JSON.stringify({})},</v>
      </c>
    </row>
    <row r="90" spans="1:17" s="12" customFormat="1" ht="30" outlineLevel="1" x14ac:dyDescent="0.2">
      <c r="A90" s="11" t="s">
        <v>1032</v>
      </c>
      <c r="B90" s="37" t="s">
        <v>1033</v>
      </c>
      <c r="C90" s="12">
        <v>8</v>
      </c>
      <c r="D90" s="12">
        <v>50</v>
      </c>
      <c r="E90" s="13" t="s">
        <v>914</v>
      </c>
      <c r="F90" s="13" t="s">
        <v>1436</v>
      </c>
      <c r="G90" s="13" t="s">
        <v>1448</v>
      </c>
      <c r="I90" s="4" t="str">
        <f>A$4&amp;": '"&amp;SUBSTITUTE(SUBSTITUTE(A90,CHAR(10),"\n"),"'","\'")&amp;"'"</f>
        <v>product_name: 'Disguise Kit'</v>
      </c>
      <c r="J90" s="4" t="str">
        <f>IF(B90="","",$B$4&amp;": '"&amp;SUBSTITUTE(SUBSTITUTE(B90,CHAR(10),"\n"),"'","\'")&amp;"'")</f>
        <v>description: 'The kit is the perfect tool for disguise and provides a +2 circumstance bonus on Disguise checks. A disguise kit is exhausted after ten uses.'</v>
      </c>
      <c r="K90" s="4" t="str">
        <f>D$4&amp;": "&amp;IF(ISNUMBER(D90),D90,-1)</f>
        <v>cost: 50</v>
      </c>
      <c r="L90" s="4" t="str">
        <f t="shared" ca="1" si="4"/>
        <v>stock: 10</v>
      </c>
      <c r="M90" s="4" t="str">
        <f>C$4&amp;": "&amp;IF(ISNUMBER(C90),C90,-1)</f>
        <v>weight: 8</v>
      </c>
      <c r="N90" s="4" t="str">
        <f t="shared" si="5"/>
        <v>category_id: 3</v>
      </c>
      <c r="O90" s="4" t="str">
        <f>IF(E90="","",E$4&amp;": '"&amp;E90&amp;"'")</f>
        <v>type: 'Tools &amp; Skill Kits'</v>
      </c>
      <c r="P90" s="4" t="str">
        <f t="shared" si="6"/>
        <v/>
      </c>
      <c r="Q90" s="4" t="str">
        <f t="shared" ca="1" si="7"/>
        <v>{product_name: 'Disguise Kit', description: 'The kit is the perfect tool for disguise and provides a +2 circumstance bonus on Disguise checks. A disguise kit is exhausted after ten uses.', cost: 50, stock: 10, weight: 8, category_id: 3, additional_information: JSON.stringify({type: 'Tools &amp; Skill Kits'})},</v>
      </c>
    </row>
    <row r="91" spans="1:17" s="12" customFormat="1" outlineLevel="1" x14ac:dyDescent="0.2">
      <c r="A91" s="11" t="s">
        <v>1034</v>
      </c>
      <c r="B91" s="37" t="s">
        <v>1352</v>
      </c>
      <c r="D91" s="12">
        <v>25</v>
      </c>
      <c r="E91" s="13" t="s">
        <v>1035</v>
      </c>
      <c r="F91" s="13" t="s">
        <v>1440</v>
      </c>
      <c r="G91" s="13" t="s">
        <v>1449</v>
      </c>
      <c r="I91" s="4" t="str">
        <f>A$4&amp;": '"&amp;SUBSTITUTE(SUBSTITUTE(A91,CHAR(10),"\n"),"'","\'")&amp;"'"</f>
        <v>product_name: 'Dog, Guard'</v>
      </c>
      <c r="J91" s="4" t="str">
        <f>IF(B91="","",$B$4&amp;": '"&amp;SUBSTITUTE(SUBSTITUTE(B91,CHAR(10),"\n"),"'","\'")&amp;"'")</f>
        <v/>
      </c>
      <c r="K91" s="4" t="str">
        <f>D$4&amp;": "&amp;IF(ISNUMBER(D91),D91,-1)</f>
        <v>cost: 25</v>
      </c>
      <c r="L91" s="4" t="str">
        <f t="shared" ca="1" si="4"/>
        <v>stock: 2</v>
      </c>
      <c r="M91" s="4" t="str">
        <f>C$4&amp;": "&amp;IF(ISNUMBER(C91),C91,-1)</f>
        <v>weight: -1</v>
      </c>
      <c r="N91" s="4" t="str">
        <f t="shared" si="5"/>
        <v>category_id: 3</v>
      </c>
      <c r="O91" s="4" t="str">
        <f>IF(E91="","",E$4&amp;": '"&amp;E91&amp;"'")</f>
        <v>type: 'Mounts &amp; Related Gear'</v>
      </c>
      <c r="P91" s="4" t="str">
        <f t="shared" si="6"/>
        <v/>
      </c>
      <c r="Q91" s="4" t="str">
        <f t="shared" ca="1" si="7"/>
        <v>{product_name: 'Dog, Guard', cost: 25, stock: 2, weight: -1, category_id: 3, additional_information: JSON.stringify({type: 'Mounts &amp; Related Gear'})},</v>
      </c>
    </row>
    <row r="92" spans="1:17" s="12" customFormat="1" ht="30" outlineLevel="1" x14ac:dyDescent="0.2">
      <c r="A92" s="11" t="s">
        <v>1036</v>
      </c>
      <c r="B92" s="37" t="s">
        <v>1038</v>
      </c>
      <c r="D92" s="12">
        <v>150</v>
      </c>
      <c r="E92" s="13" t="s">
        <v>1035</v>
      </c>
      <c r="F92" s="13" t="s">
        <v>1440</v>
      </c>
      <c r="G92" s="13" t="s">
        <v>1449</v>
      </c>
      <c r="I92" s="4" t="str">
        <f>A$4&amp;": '"&amp;SUBSTITUTE(SUBSTITUTE(A92,CHAR(10),"\n"),"'","\'")&amp;"'"</f>
        <v>product_name: 'Dog, Riding'</v>
      </c>
      <c r="J92" s="4" t="str">
        <f>IF(B92="","",$B$4&amp;": '"&amp;SUBSTITUTE(SUBSTITUTE(B92,CHAR(10),"\n"),"'","\'")&amp;"'")</f>
        <v>description: 'This Medium dog is specially trained to carry a Small humanoid rider. It is brave in combat like a warhorse. You take no damage when you fall from a riding dog.'</v>
      </c>
      <c r="K92" s="4" t="str">
        <f>D$4&amp;": "&amp;IF(ISNUMBER(D92),D92,-1)</f>
        <v>cost: 150</v>
      </c>
      <c r="L92" s="4" t="str">
        <f t="shared" ca="1" si="4"/>
        <v>stock: 12</v>
      </c>
      <c r="M92" s="4" t="str">
        <f>C$4&amp;": "&amp;IF(ISNUMBER(C92),C92,-1)</f>
        <v>weight: -1</v>
      </c>
      <c r="N92" s="4" t="str">
        <f t="shared" si="5"/>
        <v>category_id: 3</v>
      </c>
      <c r="O92" s="4" t="str">
        <f>IF(E92="","",E$4&amp;": '"&amp;E92&amp;"'")</f>
        <v>type: 'Mounts &amp; Related Gear'</v>
      </c>
      <c r="P92" s="4" t="str">
        <f t="shared" si="6"/>
        <v/>
      </c>
      <c r="Q92" s="4" t="str">
        <f t="shared" ca="1" si="7"/>
        <v>{product_name: 'Dog, Riding', description: 'This Medium dog is specially trained to carry a Small humanoid rider. It is brave in combat like a warhorse. You take no damage when you fall from a riding dog.', cost: 150, stock: 12, weight: -1, category_id: 3, additional_information: JSON.stringify({type: 'Mounts &amp; Related Gear'})},</v>
      </c>
    </row>
    <row r="93" spans="1:17" s="12" customFormat="1" ht="50" outlineLevel="1" x14ac:dyDescent="0.2">
      <c r="A93" s="11" t="s">
        <v>1039</v>
      </c>
      <c r="B93" s="37" t="s">
        <v>1041</v>
      </c>
      <c r="D93" s="12">
        <v>8</v>
      </c>
      <c r="E93" s="13" t="s">
        <v>1035</v>
      </c>
      <c r="F93" s="13" t="s">
        <v>1440</v>
      </c>
      <c r="G93" s="13" t="s">
        <v>1449</v>
      </c>
      <c r="I93" s="4" t="str">
        <f>A$4&amp;": '"&amp;SUBSTITUTE(SUBSTITUTE(A93,CHAR(10),"\n"),"'","\'")&amp;"'"</f>
        <v>product_name: 'Donkey'</v>
      </c>
      <c r="J93" s="4" t="str">
        <f>IF(B93="","",$B$4&amp;": '"&amp;SUBSTITUTE(SUBSTITUTE(B93,CHAR(10),"\n"),"'","\'")&amp;"'")</f>
        <v>description: 'Donkeys and mules are stolid in the face of danger, hardy, surefooted, and capable of carrying heavy loads over vast distances. Unlike a horse, a donkey or a mule is willing (though not eager) to enter dungeons and other strange or threatening places.'</v>
      </c>
      <c r="K93" s="4" t="str">
        <f>D$4&amp;": "&amp;IF(ISNUMBER(D93),D93,-1)</f>
        <v>cost: 8</v>
      </c>
      <c r="L93" s="4" t="str">
        <f t="shared" ca="1" si="4"/>
        <v>stock: 3</v>
      </c>
      <c r="M93" s="4" t="str">
        <f>C$4&amp;": "&amp;IF(ISNUMBER(C93),C93,-1)</f>
        <v>weight: -1</v>
      </c>
      <c r="N93" s="4" t="str">
        <f t="shared" si="5"/>
        <v>category_id: 3</v>
      </c>
      <c r="O93" s="4" t="str">
        <f>IF(E93="","",E$4&amp;": '"&amp;E93&amp;"'")</f>
        <v>type: 'Mounts &amp; Related Gear'</v>
      </c>
      <c r="P93" s="4" t="str">
        <f t="shared" si="6"/>
        <v/>
      </c>
      <c r="Q93" s="4" t="str">
        <f t="shared" ca="1" si="7"/>
        <v>{product_name: 'Donkey', description: 'Donkeys and mules are stolid in the face of danger, hardy, surefooted, and capable of carrying heavy loads over vast distances. Unlike a horse, a donkey or a mule is willing (though not eager) to enter dungeons and other strange or threatening places.', cost: 8, stock: 3, weight: -1, category_id: 3, additional_information: JSON.stringify({type: 'Mounts &amp; Related Gear'})},</v>
      </c>
    </row>
    <row r="94" spans="1:17" s="12" customFormat="1" outlineLevel="1" x14ac:dyDescent="0.2">
      <c r="A94" s="11" t="s">
        <v>1042</v>
      </c>
      <c r="B94" s="37" t="s">
        <v>1352</v>
      </c>
      <c r="C94" s="12">
        <v>2</v>
      </c>
      <c r="D94" s="12">
        <v>1</v>
      </c>
      <c r="E94" s="13"/>
      <c r="F94" s="13"/>
      <c r="G94" s="13" t="s">
        <v>1450</v>
      </c>
      <c r="I94" s="4" t="str">
        <f>A$4&amp;": '"&amp;SUBSTITUTE(SUBSTITUTE(A94,CHAR(10),"\n"),"'","\'")&amp;"'"</f>
        <v>product_name: 'Draughts set'</v>
      </c>
      <c r="J94" s="4" t="str">
        <f>IF(B94="","",$B$4&amp;": '"&amp;SUBSTITUTE(SUBSTITUTE(B94,CHAR(10),"\n"),"'","\'")&amp;"'")</f>
        <v/>
      </c>
      <c r="K94" s="4" t="str">
        <f>D$4&amp;": "&amp;IF(ISNUMBER(D94),D94,-1)</f>
        <v>cost: 1</v>
      </c>
      <c r="L94" s="4" t="str">
        <f t="shared" ca="1" si="4"/>
        <v>stock: 14</v>
      </c>
      <c r="M94" s="4" t="str">
        <f>C$4&amp;": "&amp;IF(ISNUMBER(C94),C94,-1)</f>
        <v>weight: 2</v>
      </c>
      <c r="N94" s="4" t="str">
        <f t="shared" si="5"/>
        <v>category_id: 3</v>
      </c>
      <c r="O94" s="4" t="str">
        <f>IF(E94="","",E$4&amp;": '"&amp;E94&amp;"'")</f>
        <v/>
      </c>
      <c r="P94" s="4" t="str">
        <f t="shared" si="6"/>
        <v/>
      </c>
      <c r="Q94" s="4" t="str">
        <f t="shared" ca="1" si="7"/>
        <v>{product_name: 'Draughts set', cost: 1, stock: 14, weight: 2, category_id: 3, additional_information: JSON.stringify({})},</v>
      </c>
    </row>
    <row r="95" spans="1:17" s="12" customFormat="1" outlineLevel="1" x14ac:dyDescent="0.2">
      <c r="A95" s="11" t="s">
        <v>1043</v>
      </c>
      <c r="B95" s="37" t="s">
        <v>1044</v>
      </c>
      <c r="C95" s="12">
        <v>0</v>
      </c>
      <c r="D95" s="12">
        <v>0</v>
      </c>
      <c r="E95" s="13"/>
      <c r="F95" s="13"/>
      <c r="G95" s="13"/>
      <c r="I95" s="4" t="str">
        <f>A$4&amp;": '"&amp;SUBSTITUTE(SUBSTITUTE(A95,CHAR(10),"\n"),"'","\'")&amp;"'"</f>
        <v>product_name: 'Dust'</v>
      </c>
      <c r="J95" s="4" t="str">
        <f>IF(B95="","",$B$4&amp;": '"&amp;SUBSTITUTE(SUBSTITUTE(B95,CHAR(10),"\n"),"'","\'")&amp;"'")</f>
        <v>description: '(Usually a magical item)'</v>
      </c>
      <c r="K95" s="4" t="str">
        <f>D$4&amp;": "&amp;IF(ISNUMBER(D95),D95,-1)</f>
        <v>cost: 0</v>
      </c>
      <c r="L95" s="4" t="str">
        <f t="shared" ca="1" si="4"/>
        <v>stock: 13</v>
      </c>
      <c r="M95" s="4" t="str">
        <f>C$4&amp;": "&amp;IF(ISNUMBER(C95),C95,-1)</f>
        <v>weight: 0</v>
      </c>
      <c r="N95" s="4" t="str">
        <f t="shared" si="5"/>
        <v>category_id: 3</v>
      </c>
      <c r="O95" s="4" t="str">
        <f>IF(E95="","",E$4&amp;": '"&amp;E95&amp;"'")</f>
        <v/>
      </c>
      <c r="P95" s="4" t="str">
        <f t="shared" si="6"/>
        <v/>
      </c>
      <c r="Q95" s="4" t="str">
        <f t="shared" ca="1" si="7"/>
        <v>{product_name: 'Dust', description: '(Usually a magical item)', cost: 0, stock: 13, weight: 0, category_id: 3, additional_information: JSON.stringify({})},</v>
      </c>
    </row>
    <row r="96" spans="1:17" s="12" customFormat="1" ht="40" outlineLevel="1" x14ac:dyDescent="0.2">
      <c r="A96" s="11" t="s">
        <v>1045</v>
      </c>
      <c r="B96" s="37" t="s">
        <v>1047</v>
      </c>
      <c r="C96" s="12">
        <v>4</v>
      </c>
      <c r="D96" s="12">
        <v>3</v>
      </c>
      <c r="E96" s="13" t="s">
        <v>870</v>
      </c>
      <c r="F96" s="13" t="s">
        <v>1441</v>
      </c>
      <c r="G96" s="13" t="s">
        <v>1447</v>
      </c>
      <c r="I96" s="4" t="str">
        <f>A$4&amp;": '"&amp;SUBSTITUTE(SUBSTITUTE(A96,CHAR(10),"\n"),"'","\'")&amp;"'"</f>
        <v>product_name: 'Entertainer\'s Outfit'</v>
      </c>
      <c r="J96" s="4" t="str">
        <f>IF(B96="","",$B$4&amp;": '"&amp;SUBSTITUTE(SUBSTITUTE(B96,CHAR(10),"\n"),"'","\'")&amp;"'")</f>
        <v>description: 'This set of flashy, perhaps even gaudy, clothes is for entertaining. While the outfit looks whimsical, its practical design lets you tumble, dance, walk a tightrope, or just run (if the audience turns ugly).'</v>
      </c>
      <c r="K96" s="4" t="str">
        <f>D$4&amp;": "&amp;IF(ISNUMBER(D96),D96,-1)</f>
        <v>cost: 3</v>
      </c>
      <c r="L96" s="4" t="str">
        <f t="shared" ca="1" si="4"/>
        <v>stock: 19</v>
      </c>
      <c r="M96" s="4" t="str">
        <f>C$4&amp;": "&amp;IF(ISNUMBER(C96),C96,-1)</f>
        <v>weight: 4</v>
      </c>
      <c r="N96" s="4" t="str">
        <f t="shared" si="5"/>
        <v>category_id: 3</v>
      </c>
      <c r="O96" s="4" t="str">
        <f>IF(E96="","",E$4&amp;": '"&amp;E96&amp;"'")</f>
        <v>type: 'Clothing'</v>
      </c>
      <c r="P96" s="4" t="str">
        <f t="shared" si="6"/>
        <v/>
      </c>
      <c r="Q96" s="4" t="str">
        <f t="shared" ca="1" si="7"/>
        <v>{product_name: 'Entertainer\'s Outfit', description: 'This set of flashy, perhaps even gaudy, clothes is for entertaining. While the outfit looks whimsical, its practical design lets you tumble, dance, walk a tightrope, or just run (if the audience turns ugly).', cost: 3, stock: 19, weight: 4, category_id: 3, additional_information: JSON.stringify({type: 'Clothing'})},</v>
      </c>
    </row>
    <row r="97" spans="1:17" s="12" customFormat="1" ht="80" outlineLevel="1" x14ac:dyDescent="0.2">
      <c r="A97" s="11" t="s">
        <v>1048</v>
      </c>
      <c r="B97" s="37" t="s">
        <v>1050</v>
      </c>
      <c r="C97" s="12">
        <v>8</v>
      </c>
      <c r="D97" s="12">
        <v>1</v>
      </c>
      <c r="E97" s="13" t="s">
        <v>870</v>
      </c>
      <c r="F97" s="13" t="s">
        <v>1441</v>
      </c>
      <c r="G97" s="13" t="s">
        <v>1447</v>
      </c>
      <c r="I97" s="4" t="str">
        <f>A$4&amp;": '"&amp;SUBSTITUTE(SUBSTITUTE(A97,CHAR(10),"\n"),"'","\'")&amp;"'"</f>
        <v>product_name: 'Explorer\'s Outfit'</v>
      </c>
      <c r="J97" s="4" t="str">
        <f>IF(B97="","",$B$4&amp;": '"&amp;SUBSTITUTE(SUBSTITUTE(B97,CHAR(10),"\n"),"'","\'")&amp;"'")</f>
        <v>description: 'This is a full set of clothes for someone who never knows what to expect. It includes sturdy boots, leather breeches or a skirt, a belt, a shirt (perhaps with a vest or jacket), gloves, and a cloak. Rather than a leather skirt, a leather overtunic may be worn over a cloth skirt. The clothes have plenty of pockets (especially the cloak). The outfit also includes any extra items you might need, such as a scarf or a wide-brimmed hat.'</v>
      </c>
      <c r="K97" s="4" t="str">
        <f>D$4&amp;": "&amp;IF(ISNUMBER(D97),D97,-1)</f>
        <v>cost: 1</v>
      </c>
      <c r="L97" s="4" t="str">
        <f t="shared" ca="1" si="4"/>
        <v>stock: 7</v>
      </c>
      <c r="M97" s="4" t="str">
        <f>C$4&amp;": "&amp;IF(ISNUMBER(C97),C97,-1)</f>
        <v>weight: 8</v>
      </c>
      <c r="N97" s="4" t="str">
        <f t="shared" si="5"/>
        <v>category_id: 3</v>
      </c>
      <c r="O97" s="4" t="str">
        <f>IF(E97="","",E$4&amp;": '"&amp;E97&amp;"'")</f>
        <v>type: 'Clothing'</v>
      </c>
      <c r="P97" s="4" t="str">
        <f t="shared" si="6"/>
        <v/>
      </c>
      <c r="Q97" s="4" t="str">
        <f t="shared" ca="1" si="7"/>
        <v>{product_name: 'Explorer\'s Outfit', description: 'This is a full set of clothes for someone who never knows what to expect. It includes sturdy boots, leather breeches or a skirt, a belt, a shirt (perhaps with a vest or jacket), gloves, and a cloak. Rather than a leather skirt, a leather overtunic may be worn over a cloth skirt. The clothes have plenty of pockets (especially the cloak). The outfit also includes any extra items you might need, such as a scarf or a wide-brimmed hat.', cost: 1, stock: 7, weight: 8, category_id: 3, additional_information: JSON.stringify({type: 'Clothing'})},</v>
      </c>
    </row>
    <row r="98" spans="1:17" s="12" customFormat="1" outlineLevel="1" x14ac:dyDescent="0.2">
      <c r="A98" s="11" t="s">
        <v>1051</v>
      </c>
      <c r="B98" s="37" t="s">
        <v>1052</v>
      </c>
      <c r="C98" s="12">
        <v>18</v>
      </c>
      <c r="D98" s="12">
        <v>15</v>
      </c>
      <c r="E98" s="13"/>
      <c r="F98" s="13" t="s">
        <v>1440</v>
      </c>
      <c r="G98" s="13"/>
      <c r="I98" s="4" t="str">
        <f>A$4&amp;": '"&amp;SUBSTITUTE(SUBSTITUTE(A98,CHAR(10),"\n"),"'","\'")&amp;"'"</f>
        <v>product_name: 'Familiar Carrier (Diminutive)'</v>
      </c>
      <c r="J98" s="4" t="str">
        <f>IF(B98="","",$B$4&amp;": '"&amp;SUBSTITUTE(SUBSTITUTE(B98,CHAR(10),"\n"),"'","\'")&amp;"'")</f>
        <v>description: 'Metal hutch lined w/ wood &amp; padding'</v>
      </c>
      <c r="K98" s="4" t="str">
        <f>D$4&amp;": "&amp;IF(ISNUMBER(D98),D98,-1)</f>
        <v>cost: 15</v>
      </c>
      <c r="L98" s="4" t="str">
        <f t="shared" ca="1" si="4"/>
        <v>stock: 7</v>
      </c>
      <c r="M98" s="4" t="str">
        <f>C$4&amp;": "&amp;IF(ISNUMBER(C98),C98,-1)</f>
        <v>weight: 18</v>
      </c>
      <c r="N98" s="4" t="str">
        <f t="shared" si="5"/>
        <v>category_id: 3</v>
      </c>
      <c r="O98" s="4" t="str">
        <f>IF(E98="","",E$4&amp;": '"&amp;E98&amp;"'")</f>
        <v/>
      </c>
      <c r="P98" s="4" t="str">
        <f t="shared" si="6"/>
        <v/>
      </c>
      <c r="Q98" s="4" t="str">
        <f t="shared" ca="1" si="7"/>
        <v>{product_name: 'Familiar Carrier (Diminutive)', description: 'Metal hutch lined w/ wood &amp; padding', cost: 15, stock: 7, weight: 18, category_id: 3, additional_information: JSON.stringify({})},</v>
      </c>
    </row>
    <row r="99" spans="1:17" s="12" customFormat="1" outlineLevel="1" x14ac:dyDescent="0.2">
      <c r="A99" s="11" t="s">
        <v>1053</v>
      </c>
      <c r="B99" s="37" t="s">
        <v>1052</v>
      </c>
      <c r="C99" s="12">
        <v>8</v>
      </c>
      <c r="D99" s="12">
        <v>8</v>
      </c>
      <c r="E99" s="13"/>
      <c r="F99" s="13" t="s">
        <v>1440</v>
      </c>
      <c r="G99" s="13"/>
      <c r="I99" s="4" t="str">
        <f>A$4&amp;": '"&amp;SUBSTITUTE(SUBSTITUTE(A99,CHAR(10),"\n"),"'","\'")&amp;"'"</f>
        <v>product_name: 'Familiar Carrier (Fine)'</v>
      </c>
      <c r="J99" s="4" t="str">
        <f>IF(B99="","",$B$4&amp;": '"&amp;SUBSTITUTE(SUBSTITUTE(B99,CHAR(10),"\n"),"'","\'")&amp;"'")</f>
        <v>description: 'Metal hutch lined w/ wood &amp; padding'</v>
      </c>
      <c r="K99" s="4" t="str">
        <f>D$4&amp;": "&amp;IF(ISNUMBER(D99),D99,-1)</f>
        <v>cost: 8</v>
      </c>
      <c r="L99" s="4" t="str">
        <f t="shared" ca="1" si="4"/>
        <v>stock: 14</v>
      </c>
      <c r="M99" s="4" t="str">
        <f>C$4&amp;": "&amp;IF(ISNUMBER(C99),C99,-1)</f>
        <v>weight: 8</v>
      </c>
      <c r="N99" s="4" t="str">
        <f t="shared" si="5"/>
        <v>category_id: 3</v>
      </c>
      <c r="O99" s="4" t="str">
        <f>IF(E99="","",E$4&amp;": '"&amp;E99&amp;"'")</f>
        <v/>
      </c>
      <c r="P99" s="4" t="str">
        <f t="shared" si="6"/>
        <v/>
      </c>
      <c r="Q99" s="4" t="str">
        <f t="shared" ca="1" si="7"/>
        <v>{product_name: 'Familiar Carrier (Fine)', description: 'Metal hutch lined w/ wood &amp; padding', cost: 8, stock: 14, weight: 8, category_id: 3, additional_information: JSON.stringify({})},</v>
      </c>
    </row>
    <row r="100" spans="1:17" s="12" customFormat="1" outlineLevel="1" x14ac:dyDescent="0.2">
      <c r="A100" s="11" t="s">
        <v>1054</v>
      </c>
      <c r="B100" s="37" t="s">
        <v>1052</v>
      </c>
      <c r="C100" s="12">
        <v>200</v>
      </c>
      <c r="D100" s="12">
        <v>120</v>
      </c>
      <c r="E100" s="13"/>
      <c r="F100" s="13" t="s">
        <v>1440</v>
      </c>
      <c r="G100" s="13"/>
      <c r="I100" s="4" t="str">
        <f>A$4&amp;": '"&amp;SUBSTITUTE(SUBSTITUTE(A100,CHAR(10),"\n"),"'","\'")&amp;"'"</f>
        <v>product_name: 'Familiar Carrier (Medium)'</v>
      </c>
      <c r="J100" s="4" t="str">
        <f>IF(B100="","",$B$4&amp;": '"&amp;SUBSTITUTE(SUBSTITUTE(B100,CHAR(10),"\n"),"'","\'")&amp;"'")</f>
        <v>description: 'Metal hutch lined w/ wood &amp; padding'</v>
      </c>
      <c r="K100" s="4" t="str">
        <f>D$4&amp;": "&amp;IF(ISNUMBER(D100),D100,-1)</f>
        <v>cost: 120</v>
      </c>
      <c r="L100" s="4" t="str">
        <f t="shared" ca="1" si="4"/>
        <v>stock: 12</v>
      </c>
      <c r="M100" s="4" t="str">
        <f>C$4&amp;": "&amp;IF(ISNUMBER(C100),C100,-1)</f>
        <v>weight: 200</v>
      </c>
      <c r="N100" s="4" t="str">
        <f t="shared" si="5"/>
        <v>category_id: 3</v>
      </c>
      <c r="O100" s="4" t="str">
        <f>IF(E100="","",E$4&amp;": '"&amp;E100&amp;"'")</f>
        <v/>
      </c>
      <c r="P100" s="4" t="str">
        <f t="shared" si="6"/>
        <v/>
      </c>
      <c r="Q100" s="4" t="str">
        <f t="shared" ca="1" si="7"/>
        <v>{product_name: 'Familiar Carrier (Medium)', description: 'Metal hutch lined w/ wood &amp; padding', cost: 120, stock: 12, weight: 200, category_id: 3, additional_information: JSON.stringify({})},</v>
      </c>
    </row>
    <row r="101" spans="1:17" s="12" customFormat="1" outlineLevel="1" x14ac:dyDescent="0.2">
      <c r="A101" s="11" t="s">
        <v>1055</v>
      </c>
      <c r="B101" s="37" t="s">
        <v>1052</v>
      </c>
      <c r="C101" s="12">
        <v>90</v>
      </c>
      <c r="D101" s="12">
        <v>60</v>
      </c>
      <c r="E101" s="13"/>
      <c r="F101" s="13" t="s">
        <v>1440</v>
      </c>
      <c r="G101" s="13"/>
      <c r="I101" s="4" t="str">
        <f>A$4&amp;": '"&amp;SUBSTITUTE(SUBSTITUTE(A101,CHAR(10),"\n"),"'","\'")&amp;"'"</f>
        <v>product_name: 'Familiar Carrier (Small)'</v>
      </c>
      <c r="J101" s="4" t="str">
        <f>IF(B101="","",$B$4&amp;": '"&amp;SUBSTITUTE(SUBSTITUTE(B101,CHAR(10),"\n"),"'","\'")&amp;"'")</f>
        <v>description: 'Metal hutch lined w/ wood &amp; padding'</v>
      </c>
      <c r="K101" s="4" t="str">
        <f>D$4&amp;": "&amp;IF(ISNUMBER(D101),D101,-1)</f>
        <v>cost: 60</v>
      </c>
      <c r="L101" s="4" t="str">
        <f t="shared" ca="1" si="4"/>
        <v>stock: 3</v>
      </c>
      <c r="M101" s="4" t="str">
        <f>C$4&amp;": "&amp;IF(ISNUMBER(C101),C101,-1)</f>
        <v>weight: 90</v>
      </c>
      <c r="N101" s="4" t="str">
        <f t="shared" si="5"/>
        <v>category_id: 3</v>
      </c>
      <c r="O101" s="4" t="str">
        <f>IF(E101="","",E$4&amp;": '"&amp;E101&amp;"'")</f>
        <v/>
      </c>
      <c r="P101" s="4" t="str">
        <f t="shared" si="6"/>
        <v/>
      </c>
      <c r="Q101" s="4" t="str">
        <f t="shared" ca="1" si="7"/>
        <v>{product_name: 'Familiar Carrier (Small)', description: 'Metal hutch lined w/ wood &amp; padding', cost: 60, stock: 3, weight: 90, category_id: 3, additional_information: JSON.stringify({})},</v>
      </c>
    </row>
    <row r="102" spans="1:17" s="12" customFormat="1" outlineLevel="1" x14ac:dyDescent="0.2">
      <c r="A102" s="11" t="s">
        <v>1056</v>
      </c>
      <c r="B102" s="37" t="s">
        <v>1052</v>
      </c>
      <c r="C102" s="12">
        <v>40</v>
      </c>
      <c r="D102" s="12">
        <v>30</v>
      </c>
      <c r="E102" s="13"/>
      <c r="F102" s="13" t="s">
        <v>1440</v>
      </c>
      <c r="G102" s="13"/>
      <c r="I102" s="4" t="str">
        <f>A$4&amp;": '"&amp;SUBSTITUTE(SUBSTITUTE(A102,CHAR(10),"\n"),"'","\'")&amp;"'"</f>
        <v>product_name: 'Familiar Carrier (Tiny)'</v>
      </c>
      <c r="J102" s="4" t="str">
        <f>IF(B102="","",$B$4&amp;": '"&amp;SUBSTITUTE(SUBSTITUTE(B102,CHAR(10),"\n"),"'","\'")&amp;"'")</f>
        <v>description: 'Metal hutch lined w/ wood &amp; padding'</v>
      </c>
      <c r="K102" s="4" t="str">
        <f>D$4&amp;": "&amp;IF(ISNUMBER(D102),D102,-1)</f>
        <v>cost: 30</v>
      </c>
      <c r="L102" s="4" t="str">
        <f t="shared" ca="1" si="4"/>
        <v>stock: 19</v>
      </c>
      <c r="M102" s="4" t="str">
        <f>C$4&amp;": "&amp;IF(ISNUMBER(C102),C102,-1)</f>
        <v>weight: 40</v>
      </c>
      <c r="N102" s="4" t="str">
        <f t="shared" si="5"/>
        <v>category_id: 3</v>
      </c>
      <c r="O102" s="4" t="str">
        <f>IF(E102="","",E$4&amp;": '"&amp;E102&amp;"'")</f>
        <v/>
      </c>
      <c r="P102" s="4" t="str">
        <f t="shared" si="6"/>
        <v/>
      </c>
      <c r="Q102" s="4" t="str">
        <f t="shared" ca="1" si="7"/>
        <v>{product_name: 'Familiar Carrier (Tiny)', description: 'Metal hutch lined w/ wood &amp; padding', cost: 30, stock: 19, weight: 40, category_id: 3, additional_information: JSON.stringify({})},</v>
      </c>
    </row>
    <row r="103" spans="1:17" s="12" customFormat="1" outlineLevel="1" x14ac:dyDescent="0.2">
      <c r="A103" s="11" t="s">
        <v>1057</v>
      </c>
      <c r="B103" s="37" t="s">
        <v>1352</v>
      </c>
      <c r="C103" s="12">
        <v>20</v>
      </c>
      <c r="D103" s="12">
        <v>0.01</v>
      </c>
      <c r="E103" s="13" t="s">
        <v>945</v>
      </c>
      <c r="F103" s="13" t="s">
        <v>1443</v>
      </c>
      <c r="G103" s="13" t="s">
        <v>1451</v>
      </c>
      <c r="I103" s="4" t="str">
        <f>A$4&amp;": '"&amp;SUBSTITUTE(SUBSTITUTE(A103,CHAR(10),"\n"),"'","\'")&amp;"'"</f>
        <v>product_name: 'Firewood (per day)'</v>
      </c>
      <c r="J103" s="4" t="str">
        <f>IF(B103="","",$B$4&amp;": '"&amp;SUBSTITUTE(SUBSTITUTE(B103,CHAR(10),"\n"),"'","\'")&amp;"'")</f>
        <v/>
      </c>
      <c r="K103" s="4" t="str">
        <f>D$4&amp;": "&amp;IF(ISNUMBER(D103),D103,-1)</f>
        <v>cost: 0.01</v>
      </c>
      <c r="L103" s="4" t="str">
        <f t="shared" ca="1" si="4"/>
        <v>stock: 16</v>
      </c>
      <c r="M103" s="4" t="str">
        <f>C$4&amp;": "&amp;IF(ISNUMBER(C103),C103,-1)</f>
        <v>weight: 20</v>
      </c>
      <c r="N103" s="4" t="str">
        <f t="shared" si="5"/>
        <v>category_id: 3</v>
      </c>
      <c r="O103" s="4" t="str">
        <f>IF(E103="","",E$4&amp;": '"&amp;E103&amp;"'")</f>
        <v>type: 'Adventuring Gear'</v>
      </c>
      <c r="P103" s="4" t="str">
        <f t="shared" si="6"/>
        <v/>
      </c>
      <c r="Q103" s="4" t="str">
        <f t="shared" ca="1" si="7"/>
        <v>{product_name: 'Firewood (per day)', cost: 0.01, stock: 16, weight: 20, category_id: 3, additional_information: JSON.stringify({type: 'Adventuring Gear'})},</v>
      </c>
    </row>
    <row r="104" spans="1:17" s="12" customFormat="1" outlineLevel="1" x14ac:dyDescent="0.2">
      <c r="A104" s="11" t="s">
        <v>1058</v>
      </c>
      <c r="B104" s="37" t="s">
        <v>1352</v>
      </c>
      <c r="C104" s="12">
        <v>0</v>
      </c>
      <c r="D104" s="12">
        <v>0.1</v>
      </c>
      <c r="E104" s="13" t="s">
        <v>945</v>
      </c>
      <c r="F104" s="13" t="s">
        <v>1443</v>
      </c>
      <c r="G104" s="13" t="s">
        <v>1452</v>
      </c>
      <c r="I104" s="4" t="str">
        <f>A$4&amp;": '"&amp;SUBSTITUTE(SUBSTITUTE(A104,CHAR(10),"\n"),"'","\'")&amp;"'"</f>
        <v>product_name: 'Fishhook'</v>
      </c>
      <c r="J104" s="4" t="str">
        <f>IF(B104="","",$B$4&amp;": '"&amp;SUBSTITUTE(SUBSTITUTE(B104,CHAR(10),"\n"),"'","\'")&amp;"'")</f>
        <v/>
      </c>
      <c r="K104" s="4" t="str">
        <f>D$4&amp;": "&amp;IF(ISNUMBER(D104),D104,-1)</f>
        <v>cost: 0.1</v>
      </c>
      <c r="L104" s="4" t="str">
        <f t="shared" ca="1" si="4"/>
        <v>stock: 9</v>
      </c>
      <c r="M104" s="4" t="str">
        <f>C$4&amp;": "&amp;IF(ISNUMBER(C104),C104,-1)</f>
        <v>weight: 0</v>
      </c>
      <c r="N104" s="4" t="str">
        <f t="shared" si="5"/>
        <v>category_id: 3</v>
      </c>
      <c r="O104" s="4" t="str">
        <f>IF(E104="","",E$4&amp;": '"&amp;E104&amp;"'")</f>
        <v>type: 'Adventuring Gear'</v>
      </c>
      <c r="P104" s="4" t="str">
        <f t="shared" si="6"/>
        <v/>
      </c>
      <c r="Q104" s="4" t="str">
        <f t="shared" ca="1" si="7"/>
        <v>{product_name: 'Fishhook', cost: 0.1, stock: 9, weight: 0, category_id: 3, additional_information: JSON.stringify({type: 'Adventuring Gear'})},</v>
      </c>
    </row>
    <row r="105" spans="1:17" s="12" customFormat="1" outlineLevel="1" x14ac:dyDescent="0.2">
      <c r="A105" s="11" t="s">
        <v>1059</v>
      </c>
      <c r="B105" s="37" t="s">
        <v>1352</v>
      </c>
      <c r="C105" s="12">
        <v>5</v>
      </c>
      <c r="D105" s="12">
        <v>4</v>
      </c>
      <c r="E105" s="13" t="s">
        <v>945</v>
      </c>
      <c r="F105" s="13" t="s">
        <v>1443</v>
      </c>
      <c r="G105" s="13" t="s">
        <v>1443</v>
      </c>
      <c r="I105" s="4" t="str">
        <f>A$4&amp;": '"&amp;SUBSTITUTE(SUBSTITUTE(A105,CHAR(10),"\n"),"'","\'")&amp;"'"</f>
        <v>product_name: 'Fishing net, 25\' sq.'</v>
      </c>
      <c r="J105" s="4" t="str">
        <f>IF(B105="","",$B$4&amp;": '"&amp;SUBSTITUTE(SUBSTITUTE(B105,CHAR(10),"\n"),"'","\'")&amp;"'")</f>
        <v/>
      </c>
      <c r="K105" s="4" t="str">
        <f>D$4&amp;": "&amp;IF(ISNUMBER(D105),D105,-1)</f>
        <v>cost: 4</v>
      </c>
      <c r="L105" s="4" t="str">
        <f t="shared" ca="1" si="4"/>
        <v>stock: 3</v>
      </c>
      <c r="M105" s="4" t="str">
        <f>C$4&amp;": "&amp;IF(ISNUMBER(C105),C105,-1)</f>
        <v>weight: 5</v>
      </c>
      <c r="N105" s="4" t="str">
        <f t="shared" si="5"/>
        <v>category_id: 3</v>
      </c>
      <c r="O105" s="4" t="str">
        <f>IF(E105="","",E$4&amp;": '"&amp;E105&amp;"'")</f>
        <v>type: 'Adventuring Gear'</v>
      </c>
      <c r="P105" s="4" t="str">
        <f t="shared" si="6"/>
        <v/>
      </c>
      <c r="Q105" s="4" t="str">
        <f t="shared" ca="1" si="7"/>
        <v>{product_name: 'Fishing net, 25\' sq.', cost: 4, stock: 3, weight: 5, category_id: 3, additional_information: JSON.stringify({type: 'Adventuring Gear'})},</v>
      </c>
    </row>
    <row r="106" spans="1:17" s="12" customFormat="1" outlineLevel="1" x14ac:dyDescent="0.2">
      <c r="A106" s="11" t="s">
        <v>1422</v>
      </c>
      <c r="B106" s="37" t="s">
        <v>1061</v>
      </c>
      <c r="C106" s="12">
        <v>0</v>
      </c>
      <c r="D106" s="12">
        <v>50</v>
      </c>
      <c r="E106" s="13"/>
      <c r="F106" s="13" t="s">
        <v>1440</v>
      </c>
      <c r="G106" s="13"/>
      <c r="I106" s="4" t="str">
        <f>A$4&amp;": '"&amp;SUBSTITUTE(SUBSTITUTE(A106,CHAR(10),"\n"),"'","\'")&amp;"'"</f>
        <v>product_name: 'Flash Pellet'</v>
      </c>
      <c r="J106" s="4" t="str">
        <f>IF(B106="","",$B$4&amp;": '"&amp;SUBSTITUTE(SUBSTITUTE(B106,CHAR(10),"\n"),"'","\'")&amp;"'")</f>
        <v>description: 'Reflex DC 15 or dazzled'</v>
      </c>
      <c r="K106" s="4" t="str">
        <f>D$4&amp;": "&amp;IF(ISNUMBER(D106),D106,-1)</f>
        <v>cost: 50</v>
      </c>
      <c r="L106" s="4" t="str">
        <f t="shared" ca="1" si="4"/>
        <v>stock: 15</v>
      </c>
      <c r="M106" s="4" t="str">
        <f>C$4&amp;": "&amp;IF(ISNUMBER(C106),C106,-1)</f>
        <v>weight: 0</v>
      </c>
      <c r="N106" s="4" t="str">
        <f t="shared" si="5"/>
        <v>category_id: 3</v>
      </c>
      <c r="O106" s="4" t="str">
        <f>IF(E106="","",E$4&amp;": '"&amp;E106&amp;"'")</f>
        <v/>
      </c>
      <c r="P106" s="4" t="str">
        <f t="shared" si="6"/>
        <v/>
      </c>
      <c r="Q106" s="4" t="str">
        <f t="shared" ca="1" si="7"/>
        <v>{product_name: 'Flash Pellet', description: 'Reflex DC 15 or dazzled', cost: 50, stock: 15, weight: 0, category_id: 3, additional_information: JSON.stringify({})},</v>
      </c>
    </row>
    <row r="107" spans="1:17" s="12" customFormat="1" outlineLevel="1" x14ac:dyDescent="0.2">
      <c r="A107" s="11" t="s">
        <v>1062</v>
      </c>
      <c r="B107" s="37" t="s">
        <v>1352</v>
      </c>
      <c r="C107" s="12">
        <v>0</v>
      </c>
      <c r="D107" s="12">
        <v>0.03</v>
      </c>
      <c r="E107" s="13" t="s">
        <v>945</v>
      </c>
      <c r="F107" s="13" t="s">
        <v>1443</v>
      </c>
      <c r="G107" s="13" t="s">
        <v>1453</v>
      </c>
      <c r="I107" s="4" t="str">
        <f>A$4&amp;": '"&amp;SUBSTITUTE(SUBSTITUTE(A107,CHAR(10),"\n"),"'","\'")&amp;"'"</f>
        <v>product_name: 'Flask'</v>
      </c>
      <c r="J107" s="4" t="str">
        <f>IF(B107="","",$B$4&amp;": '"&amp;SUBSTITUTE(SUBSTITUTE(B107,CHAR(10),"\n"),"'","\'")&amp;"'")</f>
        <v/>
      </c>
      <c r="K107" s="4" t="str">
        <f>D$4&amp;": "&amp;IF(ISNUMBER(D107),D107,-1)</f>
        <v>cost: 0.03</v>
      </c>
      <c r="L107" s="4" t="str">
        <f t="shared" ca="1" si="4"/>
        <v>stock: 6</v>
      </c>
      <c r="M107" s="4" t="str">
        <f>C$4&amp;": "&amp;IF(ISNUMBER(C107),C107,-1)</f>
        <v>weight: 0</v>
      </c>
      <c r="N107" s="4" t="str">
        <f t="shared" si="5"/>
        <v>category_id: 3</v>
      </c>
      <c r="O107" s="4" t="str">
        <f>IF(E107="","",E$4&amp;": '"&amp;E107&amp;"'")</f>
        <v>type: 'Adventuring Gear'</v>
      </c>
      <c r="P107" s="4" t="str">
        <f t="shared" si="6"/>
        <v/>
      </c>
      <c r="Q107" s="4" t="str">
        <f t="shared" ca="1" si="7"/>
        <v>{product_name: 'Flask', cost: 0.03, stock: 6, weight: 0, category_id: 3, additional_information: JSON.stringify({type: 'Adventuring Gear'})},</v>
      </c>
    </row>
    <row r="108" spans="1:17" s="12" customFormat="1" ht="30" outlineLevel="1" x14ac:dyDescent="0.2">
      <c r="A108" s="11" t="s">
        <v>1063</v>
      </c>
      <c r="B108" s="37" t="s">
        <v>1065</v>
      </c>
      <c r="C108" s="12">
        <v>0</v>
      </c>
      <c r="D108" s="12">
        <v>1</v>
      </c>
      <c r="E108" s="13" t="s">
        <v>945</v>
      </c>
      <c r="F108" s="13" t="s">
        <v>1443</v>
      </c>
      <c r="G108" s="13" t="s">
        <v>1443</v>
      </c>
      <c r="I108" s="4" t="str">
        <f>A$4&amp;": '"&amp;SUBSTITUTE(SUBSTITUTE(A108,CHAR(10),"\n"),"'","\'")&amp;"'"</f>
        <v>product_name: 'Flint &amp; Steel'</v>
      </c>
      <c r="J108" s="4" t="str">
        <f>IF(B108="","",$B$4&amp;": '"&amp;SUBSTITUTE(SUBSTITUTE(B108,CHAR(10),"\n"),"'","\'")&amp;"'")</f>
        <v>description: 'Lighting a torch with flint and steel is a full-round action, and lighting any other fire with them takes at least that long.'</v>
      </c>
      <c r="K108" s="4" t="str">
        <f>D$4&amp;": "&amp;IF(ISNUMBER(D108),D108,-1)</f>
        <v>cost: 1</v>
      </c>
      <c r="L108" s="4" t="str">
        <f t="shared" ca="1" si="4"/>
        <v>stock: 7</v>
      </c>
      <c r="M108" s="4" t="str">
        <f>C$4&amp;": "&amp;IF(ISNUMBER(C108),C108,-1)</f>
        <v>weight: 0</v>
      </c>
      <c r="N108" s="4" t="str">
        <f t="shared" si="5"/>
        <v>category_id: 3</v>
      </c>
      <c r="O108" s="4" t="str">
        <f>IF(E108="","",E$4&amp;": '"&amp;E108&amp;"'")</f>
        <v>type: 'Adventuring Gear'</v>
      </c>
      <c r="P108" s="4" t="str">
        <f t="shared" si="6"/>
        <v/>
      </c>
      <c r="Q108" s="4" t="str">
        <f t="shared" ca="1" si="7"/>
        <v>{product_name: 'Flint &amp; Steel', description: 'Lighting a torch with flint and steel is a full-round action, and lighting any other fire with them takes at least that long.', cost: 1, stock: 7, weight: 0, category_id: 3, additional_information: JSON.stringify({type: 'Adventuring Gear'})},</v>
      </c>
    </row>
    <row r="109" spans="1:17" s="12" customFormat="1" ht="80" outlineLevel="1" x14ac:dyDescent="0.2">
      <c r="A109" s="11" t="s">
        <v>1066</v>
      </c>
      <c r="B109" s="37" t="s">
        <v>1068</v>
      </c>
      <c r="D109" s="12">
        <v>30000</v>
      </c>
      <c r="E109" s="13" t="s">
        <v>1421</v>
      </c>
      <c r="F109" s="13" t="s">
        <v>1446</v>
      </c>
      <c r="G109" s="13" t="s">
        <v>1454</v>
      </c>
      <c r="I109" s="4" t="str">
        <f>A$4&amp;": '"&amp;SUBSTITUTE(SUBSTITUTE(A109,CHAR(10),"\n"),"'","\'")&amp;"'"</f>
        <v>product_name: 'Galley'</v>
      </c>
      <c r="J109" s="4" t="str">
        <f>IF(B109="","",$B$4&amp;": '"&amp;SUBSTITUTE(SUBSTITUTE(B109,CHAR(10),"\n"),"'","\'")&amp;"'")</f>
        <v>description: 'This three-masted ship has seventy oars on either side and requires a total crew of 200. A galley is 130 feet long and 20 feet wide, and it can carry 150 tons of cargo or 250 soldiers. For 8,000 gp more, it can be fitted with a ram and castles with firing platforms fore, aft, and amidships. This ship cannot make sea voyages and sticks to the coast. It moves about 4 miles per hour when being rowed or under sail.'</v>
      </c>
      <c r="K109" s="4" t="str">
        <f>D$4&amp;": "&amp;IF(ISNUMBER(D109),D109,-1)</f>
        <v>cost: 30000</v>
      </c>
      <c r="L109" s="4" t="str">
        <f t="shared" ca="1" si="4"/>
        <v>stock: 13</v>
      </c>
      <c r="M109" s="4" t="str">
        <f>C$4&amp;": "&amp;IF(ISNUMBER(C109),C109,-1)</f>
        <v>weight: -1</v>
      </c>
      <c r="N109" s="4" t="str">
        <f t="shared" si="5"/>
        <v>category_id: 3</v>
      </c>
      <c r="O109" s="4" t="str">
        <f>IF(E109="","",E$4&amp;": '"&amp;E109&amp;"'")</f>
        <v>type: 'Transport'</v>
      </c>
      <c r="P109" s="4" t="str">
        <f t="shared" si="6"/>
        <v/>
      </c>
      <c r="Q109" s="4" t="str">
        <f t="shared" ca="1" si="7"/>
        <v>{product_name: 'Galley', description: 'This three-masted ship has seventy oars on either side and requires a total crew of 200. A galley is 130 feet long and 20 feet wide, and it can carry 150 tons of cargo or 250 soldiers. For 8,000 gp more, it can be fitted with a ram and castles with firing platforms fore, aft, and amidships. This ship cannot make sea voyages and sticks to the coast. It moves about 4 miles per hour when being rowed or under sail.', cost: 30000, stock: 13, weight: -1, category_id: 3, additional_information: JSON.stringify({type: 'Transport'})},</v>
      </c>
    </row>
    <row r="110" spans="1:17" s="12" customFormat="1" outlineLevel="1" x14ac:dyDescent="0.2">
      <c r="A110" s="11" t="s">
        <v>1069</v>
      </c>
      <c r="B110" s="37" t="s">
        <v>1044</v>
      </c>
      <c r="C110" s="12">
        <v>0</v>
      </c>
      <c r="D110" s="12">
        <v>0</v>
      </c>
      <c r="E110" s="13"/>
      <c r="F110" s="13" t="s">
        <v>1492</v>
      </c>
      <c r="G110" s="13"/>
      <c r="I110" s="4" t="str">
        <f>A$4&amp;": '"&amp;SUBSTITUTE(SUBSTITUTE(A110,CHAR(10),"\n"),"'","\'")&amp;"'"</f>
        <v>product_name: 'Gloves'</v>
      </c>
      <c r="J110" s="4" t="str">
        <f>IF(B110="","",$B$4&amp;": '"&amp;SUBSTITUTE(SUBSTITUTE(B110,CHAR(10),"\n"),"'","\'")&amp;"'")</f>
        <v>description: '(Usually a magical item)'</v>
      </c>
      <c r="K110" s="4" t="str">
        <f>D$4&amp;": "&amp;IF(ISNUMBER(D110),D110,-1)</f>
        <v>cost: 0</v>
      </c>
      <c r="L110" s="4" t="str">
        <f t="shared" ca="1" si="4"/>
        <v>stock: 0</v>
      </c>
      <c r="M110" s="4" t="str">
        <f>C$4&amp;": "&amp;IF(ISNUMBER(C110),C110,-1)</f>
        <v>weight: 0</v>
      </c>
      <c r="N110" s="4" t="str">
        <f t="shared" si="5"/>
        <v>category_id: 3</v>
      </c>
      <c r="O110" s="4" t="str">
        <f>IF(E110="","",E$4&amp;": '"&amp;E110&amp;"'")</f>
        <v/>
      </c>
      <c r="P110" s="4" t="str">
        <f t="shared" si="6"/>
        <v/>
      </c>
      <c r="Q110" s="4" t="str">
        <f t="shared" ca="1" si="7"/>
        <v>{product_name: 'Gloves', description: '(Usually a magical item)', cost: 0, stock: 0, weight: 0, category_id: 3, additional_information: JSON.stringify({})},</v>
      </c>
    </row>
    <row r="111" spans="1:17" s="12" customFormat="1" outlineLevel="1" x14ac:dyDescent="0.2">
      <c r="A111" s="11" t="s">
        <v>1423</v>
      </c>
      <c r="B111" s="37" t="s">
        <v>1352</v>
      </c>
      <c r="C111" s="12">
        <v>0</v>
      </c>
      <c r="D111" s="12">
        <v>50</v>
      </c>
      <c r="E111" s="13"/>
      <c r="F111" s="13" t="s">
        <v>1440</v>
      </c>
      <c r="G111" s="13" t="s">
        <v>1455</v>
      </c>
      <c r="I111" s="4" t="str">
        <f>A$4&amp;": '"&amp;SUBSTITUTE(SUBSTITUTE(A111,CHAR(10),"\n"),"'","\'")&amp;"'"</f>
        <v>product_name: 'Glow Powder'</v>
      </c>
      <c r="J111" s="4" t="str">
        <f>IF(B111="","",$B$4&amp;": '"&amp;SUBSTITUTE(SUBSTITUTE(B111,CHAR(10),"\n"),"'","\'")&amp;"'")</f>
        <v/>
      </c>
      <c r="K111" s="4" t="str">
        <f>D$4&amp;": "&amp;IF(ISNUMBER(D111),D111,-1)</f>
        <v>cost: 50</v>
      </c>
      <c r="L111" s="4" t="str">
        <f t="shared" ca="1" si="4"/>
        <v>stock: 8</v>
      </c>
      <c r="M111" s="4" t="str">
        <f>C$4&amp;": "&amp;IF(ISNUMBER(C111),C111,-1)</f>
        <v>weight: 0</v>
      </c>
      <c r="N111" s="4" t="str">
        <f t="shared" si="5"/>
        <v>category_id: 3</v>
      </c>
      <c r="O111" s="4" t="str">
        <f>IF(E111="","",E$4&amp;": '"&amp;E111&amp;"'")</f>
        <v/>
      </c>
      <c r="P111" s="4" t="str">
        <f t="shared" si="6"/>
        <v/>
      </c>
      <c r="Q111" s="4" t="str">
        <f t="shared" ca="1" si="7"/>
        <v>{product_name: 'Glow Powder', cost: 50, stock: 8, weight: 0, category_id: 3, additional_information: JSON.stringify({})},</v>
      </c>
    </row>
    <row r="112" spans="1:17" s="12" customFormat="1" outlineLevel="1" x14ac:dyDescent="0.2">
      <c r="A112" s="11" t="s">
        <v>1071</v>
      </c>
      <c r="B112" s="37" t="s">
        <v>1072</v>
      </c>
      <c r="D112" s="12">
        <v>5000</v>
      </c>
      <c r="E112" s="13"/>
      <c r="F112" s="13" t="s">
        <v>1446</v>
      </c>
      <c r="G112" s="13"/>
      <c r="I112" s="4" t="str">
        <f>A$4&amp;": '"&amp;SUBSTITUTE(SUBSTITUTE(A112,CHAR(10),"\n"),"'","\'")&amp;"'"</f>
        <v>product_name: 'Grand House'</v>
      </c>
      <c r="J112" s="4" t="str">
        <f>IF(B112="","",$B$4&amp;": '"&amp;SUBSTITUTE(SUBSTITUTE(B112,CHAR(10),"\n"),"'","\'")&amp;"'")</f>
        <v>description: '4 to 10 room wooden house; thatch roof'</v>
      </c>
      <c r="K112" s="4" t="str">
        <f>D$4&amp;": "&amp;IF(ISNUMBER(D112),D112,-1)</f>
        <v>cost: 5000</v>
      </c>
      <c r="L112" s="4" t="str">
        <f t="shared" ca="1" si="4"/>
        <v>stock: 13</v>
      </c>
      <c r="M112" s="4" t="str">
        <f>C$4&amp;": "&amp;IF(ISNUMBER(C112),C112,-1)</f>
        <v>weight: -1</v>
      </c>
      <c r="N112" s="4" t="str">
        <f t="shared" si="5"/>
        <v>category_id: 3</v>
      </c>
      <c r="O112" s="4" t="str">
        <f>IF(E112="","",E$4&amp;": '"&amp;E112&amp;"'")</f>
        <v/>
      </c>
      <c r="P112" s="4" t="str">
        <f t="shared" si="6"/>
        <v/>
      </c>
      <c r="Q112" s="4" t="str">
        <f t="shared" ca="1" si="7"/>
        <v>{product_name: 'Grand House', description: '4 to 10 room wooden house; thatch roof', cost: 5000, stock: 13, weight: -1, category_id: 3, additional_information: JSON.stringify({})},</v>
      </c>
    </row>
    <row r="113" spans="1:17" s="12" customFormat="1" ht="20" outlineLevel="1" x14ac:dyDescent="0.2">
      <c r="A113" s="11" t="s">
        <v>1073</v>
      </c>
      <c r="B113" s="37" t="s">
        <v>1074</v>
      </c>
      <c r="C113" s="12">
        <v>4</v>
      </c>
      <c r="D113" s="12">
        <v>1</v>
      </c>
      <c r="E113" s="13" t="s">
        <v>945</v>
      </c>
      <c r="F113" s="13" t="s">
        <v>1443</v>
      </c>
      <c r="G113" s="13" t="s">
        <v>1443</v>
      </c>
      <c r="I113" s="4" t="str">
        <f>A$4&amp;": '"&amp;SUBSTITUTE(SUBSTITUTE(A113,CHAR(10),"\n"),"'","\'")&amp;"'"</f>
        <v>product_name: 'Grappling Hook'</v>
      </c>
      <c r="J113" s="4" t="str">
        <f>IF(B113="","",$B$4&amp;": '"&amp;SUBSTITUTE(SUBSTITUTE(B113,CHAR(10),"\n"),"'","\'")&amp;"'")</f>
        <v>description: 'Throwing a grappling hook successfully requires a Use Rope check (DC 10, +2 per 10 feet of distance thrown).'</v>
      </c>
      <c r="K113" s="4" t="str">
        <f>D$4&amp;": "&amp;IF(ISNUMBER(D113),D113,-1)</f>
        <v>cost: 1</v>
      </c>
      <c r="L113" s="4" t="str">
        <f t="shared" ca="1" si="4"/>
        <v>stock: 14</v>
      </c>
      <c r="M113" s="4" t="str">
        <f>C$4&amp;": "&amp;IF(ISNUMBER(C113),C113,-1)</f>
        <v>weight: 4</v>
      </c>
      <c r="N113" s="4" t="str">
        <f t="shared" si="5"/>
        <v>category_id: 3</v>
      </c>
      <c r="O113" s="4" t="str">
        <f>IF(E113="","",E$4&amp;": '"&amp;E113&amp;"'")</f>
        <v>type: 'Adventuring Gear'</v>
      </c>
      <c r="P113" s="4" t="str">
        <f t="shared" si="6"/>
        <v/>
      </c>
      <c r="Q113" s="4" t="str">
        <f t="shared" ca="1" si="7"/>
        <v>{product_name: 'Grappling Hook', description: 'Throwing a grappling hook successfully requires a Use Rope check (DC 10, +2 per 10 feet of distance thrown).', cost: 1, stock: 14, weight: 4, category_id: 3, additional_information: JSON.stringify({type: 'Adventuring Gear'})},</v>
      </c>
    </row>
    <row r="114" spans="1:17" s="12" customFormat="1" ht="30" outlineLevel="1" x14ac:dyDescent="0.2">
      <c r="A114" s="11" t="s">
        <v>1075</v>
      </c>
      <c r="B114" s="37" t="s">
        <v>1076</v>
      </c>
      <c r="C114" s="12">
        <v>2</v>
      </c>
      <c r="D114" s="12">
        <v>0.5</v>
      </c>
      <c r="E114" s="13" t="s">
        <v>945</v>
      </c>
      <c r="F114" s="13" t="s">
        <v>1443</v>
      </c>
      <c r="G114" s="13" t="s">
        <v>1443</v>
      </c>
      <c r="I114" s="4" t="str">
        <f>A$4&amp;": '"&amp;SUBSTITUTE(SUBSTITUTE(A114,CHAR(10),"\n"),"'","\'")&amp;"'"</f>
        <v>product_name: 'Hammer'</v>
      </c>
      <c r="J114" s="4" t="str">
        <f>IF(B114="","",$B$4&amp;": '"&amp;SUBSTITUTE(SUBSTITUTE(B114,CHAR(10),"\n"),"'","\'")&amp;"'")</f>
        <v>description: 'If a hammer is used in combat, treat it as a one-handed improvised weapon that deals bludgeoning damage equal to that of a spiked gauntlet of its size.'</v>
      </c>
      <c r="K114" s="4" t="str">
        <f>D$4&amp;": "&amp;IF(ISNUMBER(D114),D114,-1)</f>
        <v>cost: 0.5</v>
      </c>
      <c r="L114" s="4" t="str">
        <f t="shared" ca="1" si="4"/>
        <v>stock: 3</v>
      </c>
      <c r="M114" s="4" t="str">
        <f>C$4&amp;": "&amp;IF(ISNUMBER(C114),C114,-1)</f>
        <v>weight: 2</v>
      </c>
      <c r="N114" s="4" t="str">
        <f t="shared" si="5"/>
        <v>category_id: 3</v>
      </c>
      <c r="O114" s="4" t="str">
        <f>IF(E114="","",E$4&amp;": '"&amp;E114&amp;"'")</f>
        <v>type: 'Adventuring Gear'</v>
      </c>
      <c r="P114" s="4" t="str">
        <f t="shared" si="6"/>
        <v/>
      </c>
      <c r="Q114" s="4" t="str">
        <f t="shared" ca="1" si="7"/>
        <v>{product_name: 'Hammer', description: 'If a hammer is used in combat, treat it as a one-handed improvised weapon that deals bludgeoning damage equal to that of a spiked gauntlet of its size.', cost: 0.5, stock: 3, weight: 2, category_id: 3, additional_information: JSON.stringify({type: 'Adventuring Gear'})},</v>
      </c>
    </row>
    <row r="115" spans="1:17" s="12" customFormat="1" outlineLevel="1" x14ac:dyDescent="0.2">
      <c r="A115" s="11" t="s">
        <v>1077</v>
      </c>
      <c r="B115" s="37" t="s">
        <v>1352</v>
      </c>
      <c r="C115" s="12">
        <v>2</v>
      </c>
      <c r="D115" s="12">
        <v>0.1</v>
      </c>
      <c r="E115" s="13"/>
      <c r="F115" s="13" t="s">
        <v>1440</v>
      </c>
      <c r="G115" s="13" t="s">
        <v>1456</v>
      </c>
      <c r="I115" s="4" t="str">
        <f>A$4&amp;": '"&amp;SUBSTITUTE(SUBSTITUTE(A115,CHAR(10),"\n"),"'","\'")&amp;"'"</f>
        <v>product_name: 'Hammock'</v>
      </c>
      <c r="J115" s="4" t="str">
        <f>IF(B115="","",$B$4&amp;": '"&amp;SUBSTITUTE(SUBSTITUTE(B115,CHAR(10),"\n"),"'","\'")&amp;"'")</f>
        <v/>
      </c>
      <c r="K115" s="4" t="str">
        <f>D$4&amp;": "&amp;IF(ISNUMBER(D115),D115,-1)</f>
        <v>cost: 0.1</v>
      </c>
      <c r="L115" s="4" t="str">
        <f t="shared" ca="1" si="4"/>
        <v>stock: 2</v>
      </c>
      <c r="M115" s="4" t="str">
        <f>C$4&amp;": "&amp;IF(ISNUMBER(C115),C115,-1)</f>
        <v>weight: 2</v>
      </c>
      <c r="N115" s="4" t="str">
        <f t="shared" si="5"/>
        <v>category_id: 3</v>
      </c>
      <c r="O115" s="4" t="str">
        <f>IF(E115="","",E$4&amp;": '"&amp;E115&amp;"'")</f>
        <v/>
      </c>
      <c r="P115" s="4" t="str">
        <f t="shared" si="6"/>
        <v/>
      </c>
      <c r="Q115" s="4" t="str">
        <f t="shared" ca="1" si="7"/>
        <v>{product_name: 'Hammock', cost: 0.1, stock: 2, weight: 2, category_id: 3, additional_information: JSON.stringify({})},</v>
      </c>
    </row>
    <row r="116" spans="1:17" s="12" customFormat="1" outlineLevel="1" x14ac:dyDescent="0.2">
      <c r="A116" s="11" t="s">
        <v>1078</v>
      </c>
      <c r="B116" s="37" t="s">
        <v>1352</v>
      </c>
      <c r="C116" s="12">
        <v>3</v>
      </c>
      <c r="E116" s="13"/>
      <c r="F116" s="13" t="s">
        <v>1440</v>
      </c>
      <c r="G116" s="13" t="s">
        <v>1457</v>
      </c>
      <c r="I116" s="4" t="str">
        <f>A$4&amp;": '"&amp;SUBSTITUTE(SUBSTITUTE(A116,CHAR(10),"\n"),"'","\'")&amp;"'"</f>
        <v>product_name: 'Headlamp'</v>
      </c>
      <c r="J116" s="4" t="str">
        <f>IF(B116="","",$B$4&amp;": '"&amp;SUBSTITUTE(SUBSTITUTE(B116,CHAR(10),"\n"),"'","\'")&amp;"'")</f>
        <v/>
      </c>
      <c r="K116" s="4" t="str">
        <f>D$4&amp;": "&amp;IF(ISNUMBER(D116),D116,-1)</f>
        <v>cost: -1</v>
      </c>
      <c r="L116" s="4" t="str">
        <f t="shared" ca="1" si="4"/>
        <v>stock: 12</v>
      </c>
      <c r="M116" s="4" t="str">
        <f>C$4&amp;": "&amp;IF(ISNUMBER(C116),C116,-1)</f>
        <v>weight: 3</v>
      </c>
      <c r="N116" s="4" t="str">
        <f t="shared" si="5"/>
        <v>category_id: 3</v>
      </c>
      <c r="O116" s="4" t="str">
        <f>IF(E116="","",E$4&amp;": '"&amp;E116&amp;"'")</f>
        <v/>
      </c>
      <c r="P116" s="4" t="str">
        <f t="shared" si="6"/>
        <v/>
      </c>
      <c r="Q116" s="4" t="str">
        <f t="shared" ca="1" si="7"/>
        <v>{product_name: 'Headlamp', cost: -1, stock: 12, weight: 3, category_id: 3, additional_information: JSON.stringify({})},</v>
      </c>
    </row>
    <row r="117" spans="1:17" s="12" customFormat="1" outlineLevel="1" x14ac:dyDescent="0.2">
      <c r="A117" s="11" t="s">
        <v>1079</v>
      </c>
      <c r="B117" s="37" t="s">
        <v>1352</v>
      </c>
      <c r="C117" s="12">
        <v>1</v>
      </c>
      <c r="E117" s="13"/>
      <c r="F117" s="13" t="s">
        <v>1440</v>
      </c>
      <c r="G117" s="13" t="s">
        <v>1458</v>
      </c>
      <c r="I117" s="4" t="str">
        <f>A$4&amp;": '"&amp;SUBSTITUTE(SUBSTITUTE(A117,CHAR(10),"\n"),"'","\'")&amp;"'"</f>
        <v>product_name: 'Headlamp Refill'</v>
      </c>
      <c r="J117" s="4" t="str">
        <f>IF(B117="","",$B$4&amp;": '"&amp;SUBSTITUTE(SUBSTITUTE(B117,CHAR(10),"\n"),"'","\'")&amp;"'")</f>
        <v/>
      </c>
      <c r="K117" s="4" t="str">
        <f>D$4&amp;": "&amp;IF(ISNUMBER(D117),D117,-1)</f>
        <v>cost: -1</v>
      </c>
      <c r="L117" s="4" t="str">
        <f t="shared" ca="1" si="4"/>
        <v>stock: 17</v>
      </c>
      <c r="M117" s="4" t="str">
        <f>C$4&amp;": "&amp;IF(ISNUMBER(C117),C117,-1)</f>
        <v>weight: 1</v>
      </c>
      <c r="N117" s="4" t="str">
        <f t="shared" si="5"/>
        <v>category_id: 3</v>
      </c>
      <c r="O117" s="4" t="str">
        <f>IF(E117="","",E$4&amp;": '"&amp;E117&amp;"'")</f>
        <v/>
      </c>
      <c r="P117" s="4" t="str">
        <f t="shared" si="6"/>
        <v/>
      </c>
      <c r="Q117" s="4" t="str">
        <f t="shared" ca="1" si="7"/>
        <v>{product_name: 'Headlamp Refill', cost: -1, stock: 17, weight: 1, category_id: 3, additional_information: JSON.stringify({})},</v>
      </c>
    </row>
    <row r="118" spans="1:17" s="12" customFormat="1" ht="30" outlineLevel="1" x14ac:dyDescent="0.2">
      <c r="A118" s="11" t="s">
        <v>1080</v>
      </c>
      <c r="B118" s="37" t="s">
        <v>1081</v>
      </c>
      <c r="C118" s="12">
        <v>1</v>
      </c>
      <c r="D118" s="12">
        <v>50</v>
      </c>
      <c r="E118" s="13" t="s">
        <v>914</v>
      </c>
      <c r="F118" s="13" t="s">
        <v>1436</v>
      </c>
      <c r="G118" s="13" t="s">
        <v>1448</v>
      </c>
      <c r="I118" s="4" t="str">
        <f>A$4&amp;": '"&amp;SUBSTITUTE(SUBSTITUTE(A118,CHAR(10),"\n"),"'","\'")&amp;"'"</f>
        <v>product_name: 'Healer\'s Kit'</v>
      </c>
      <c r="J118" s="4" t="str">
        <f>IF(B118="","",$B$4&amp;": '"&amp;SUBSTITUTE(SUBSTITUTE(B118,CHAR(10),"\n"),"'","\'")&amp;"'")</f>
        <v>description: 'It is the perfect tool for healing and provides a +2 circumstance bonus on Heal checks. A healer\'s kit is exhausted after ten uses.'</v>
      </c>
      <c r="K118" s="4" t="str">
        <f>D$4&amp;": "&amp;IF(ISNUMBER(D118),D118,-1)</f>
        <v>cost: 50</v>
      </c>
      <c r="L118" s="4" t="str">
        <f t="shared" ca="1" si="4"/>
        <v>stock: 6</v>
      </c>
      <c r="M118" s="4" t="str">
        <f>C$4&amp;": "&amp;IF(ISNUMBER(C118),C118,-1)</f>
        <v>weight: 1</v>
      </c>
      <c r="N118" s="4" t="str">
        <f t="shared" si="5"/>
        <v>category_id: 3</v>
      </c>
      <c r="O118" s="4" t="str">
        <f>IF(E118="","",E$4&amp;": '"&amp;E118&amp;"'")</f>
        <v>type: 'Tools &amp; Skill Kits'</v>
      </c>
      <c r="P118" s="4" t="str">
        <f t="shared" si="6"/>
        <v/>
      </c>
      <c r="Q118" s="4" t="str">
        <f t="shared" ca="1" si="7"/>
        <v>{product_name: 'Healer\'s Kit', description: 'It is the perfect tool for healing and provides a +2 circumstance bonus on Heal checks. A healer\'s kit is exhausted after ten uses.', cost: 50, stock: 6, weight: 1, category_id: 3, additional_information: JSON.stringify({type: 'Tools &amp; Skill Kits'})},</v>
      </c>
    </row>
    <row r="119" spans="1:17" s="12" customFormat="1" outlineLevel="1" x14ac:dyDescent="0.2">
      <c r="A119" s="11" t="s">
        <v>1082</v>
      </c>
      <c r="B119" s="37" t="s">
        <v>1083</v>
      </c>
      <c r="C119" s="12">
        <v>0</v>
      </c>
      <c r="D119" s="12">
        <v>50</v>
      </c>
      <c r="E119" s="13"/>
      <c r="F119" s="13" t="s">
        <v>1440</v>
      </c>
      <c r="G119" s="13"/>
      <c r="I119" s="4" t="str">
        <f>A$4&amp;": '"&amp;SUBSTITUTE(SUBSTITUTE(A119,CHAR(10),"\n"),"'","\'")&amp;"'"</f>
        <v>product_name: 'Healing Salve'</v>
      </c>
      <c r="J119" s="4" t="str">
        <f>IF(B119="","",$B$4&amp;": '"&amp;SUBSTITUTE(SUBSTITUTE(B119,CHAR(10),"\n"),"'","\'")&amp;"'")</f>
        <v>description: 'Full round; heals d8 damage'</v>
      </c>
      <c r="K119" s="4" t="str">
        <f>D$4&amp;": "&amp;IF(ISNUMBER(D119),D119,-1)</f>
        <v>cost: 50</v>
      </c>
      <c r="L119" s="4" t="str">
        <f t="shared" ca="1" si="4"/>
        <v>stock: 3</v>
      </c>
      <c r="M119" s="4" t="str">
        <f>C$4&amp;": "&amp;IF(ISNUMBER(C119),C119,-1)</f>
        <v>weight: 0</v>
      </c>
      <c r="N119" s="4" t="str">
        <f t="shared" si="5"/>
        <v>category_id: 3</v>
      </c>
      <c r="O119" s="4" t="str">
        <f>IF(E119="","",E$4&amp;": '"&amp;E119&amp;"'")</f>
        <v/>
      </c>
      <c r="P119" s="4" t="str">
        <f t="shared" si="6"/>
        <v/>
      </c>
      <c r="Q119" s="4" t="str">
        <f t="shared" ca="1" si="7"/>
        <v>{product_name: 'Healing Salve', description: 'Full round; heals d8 damage', cost: 50, stock: 3, weight: 0, category_id: 3, additional_information: JSON.stringify({})},</v>
      </c>
    </row>
    <row r="120" spans="1:17" s="12" customFormat="1" outlineLevel="1" x14ac:dyDescent="0.2">
      <c r="A120" s="11" t="s">
        <v>1084</v>
      </c>
      <c r="B120" s="37" t="s">
        <v>1085</v>
      </c>
      <c r="C120" s="12">
        <v>10</v>
      </c>
      <c r="D120" s="12">
        <v>1</v>
      </c>
      <c r="E120" s="13"/>
      <c r="F120" s="13" t="s">
        <v>1440</v>
      </c>
      <c r="G120" s="13"/>
      <c r="I120" s="4" t="str">
        <f>A$4&amp;": '"&amp;SUBSTITUTE(SUBSTITUTE(A120,CHAR(10),"\n"),"'","\'")&amp;"'"</f>
        <v>product_name: 'Hemp Rope'</v>
      </c>
      <c r="J120" s="4" t="str">
        <f>IF(B120="","",$B$4&amp;": '"&amp;SUBSTITUTE(SUBSTITUTE(B120,CHAR(10),"\n"),"'","\'")&amp;"'")</f>
        <v>description: '2 HP; Str DC 23'</v>
      </c>
      <c r="K120" s="4" t="str">
        <f>D$4&amp;": "&amp;IF(ISNUMBER(D120),D120,-1)</f>
        <v>cost: 1</v>
      </c>
      <c r="L120" s="4" t="str">
        <f t="shared" ca="1" si="4"/>
        <v>stock: 7</v>
      </c>
      <c r="M120" s="4" t="str">
        <f>C$4&amp;": "&amp;IF(ISNUMBER(C120),C120,-1)</f>
        <v>weight: 10</v>
      </c>
      <c r="N120" s="4" t="str">
        <f t="shared" si="5"/>
        <v>category_id: 3</v>
      </c>
      <c r="O120" s="4" t="str">
        <f>IF(E120="","",E$4&amp;": '"&amp;E120&amp;"'")</f>
        <v/>
      </c>
      <c r="P120" s="4" t="str">
        <f t="shared" si="6"/>
        <v/>
      </c>
      <c r="Q120" s="4" t="str">
        <f t="shared" ca="1" si="7"/>
        <v>{product_name: 'Hemp Rope', description: '2 HP; Str DC 23', cost: 1, stock: 7, weight: 10, category_id: 3, additional_information: JSON.stringify({})},</v>
      </c>
    </row>
    <row r="121" spans="1:17" s="12" customFormat="1" outlineLevel="1" x14ac:dyDescent="0.2">
      <c r="A121" s="11" t="s">
        <v>1086</v>
      </c>
      <c r="B121" s="37" t="s">
        <v>1087</v>
      </c>
      <c r="C121" s="12">
        <v>0</v>
      </c>
      <c r="D121" s="12">
        <v>1</v>
      </c>
      <c r="E121" s="13"/>
      <c r="F121" s="13" t="s">
        <v>1440</v>
      </c>
      <c r="G121" s="13"/>
      <c r="I121" s="4" t="str">
        <f>A$4&amp;": '"&amp;SUBSTITUTE(SUBSTITUTE(A121,CHAR(10),"\n"),"'","\'")&amp;"'"</f>
        <v>product_name: 'Herb: Cassil'</v>
      </c>
      <c r="J121" s="4" t="str">
        <f>IF(B121="","",$B$4&amp;": '"&amp;SUBSTITUTE(SUBSTITUTE(B121,CHAR(10),"\n"),"'","\'")&amp;"'")</f>
        <v>description: 'Makes men infertile for 3d4 days.'</v>
      </c>
      <c r="K121" s="4" t="str">
        <f>D$4&amp;": "&amp;IF(ISNUMBER(D121),D121,-1)</f>
        <v>cost: 1</v>
      </c>
      <c r="L121" s="4" t="str">
        <f t="shared" ca="1" si="4"/>
        <v>stock: 3</v>
      </c>
      <c r="M121" s="4" t="str">
        <f>C$4&amp;": "&amp;IF(ISNUMBER(C121),C121,-1)</f>
        <v>weight: 0</v>
      </c>
      <c r="N121" s="4" t="str">
        <f t="shared" si="5"/>
        <v>category_id: 3</v>
      </c>
      <c r="O121" s="4" t="str">
        <f>IF(E121="","",E$4&amp;": '"&amp;E121&amp;"'")</f>
        <v/>
      </c>
      <c r="P121" s="4" t="str">
        <f t="shared" si="6"/>
        <v/>
      </c>
      <c r="Q121" s="4" t="str">
        <f t="shared" ca="1" si="7"/>
        <v>{product_name: 'Herb: Cassil', description: 'Makes men infertile for 3d4 days.', cost: 1, stock: 3, weight: 0, category_id: 3, additional_information: JSON.stringify({})},</v>
      </c>
    </row>
    <row r="122" spans="1:17" s="12" customFormat="1" outlineLevel="1" x14ac:dyDescent="0.2">
      <c r="A122" s="11" t="s">
        <v>1424</v>
      </c>
      <c r="B122" s="37" t="s">
        <v>1089</v>
      </c>
      <c r="C122" s="12">
        <v>0</v>
      </c>
      <c r="D122" s="12">
        <v>0.2</v>
      </c>
      <c r="E122" s="13"/>
      <c r="F122" s="13" t="s">
        <v>1440</v>
      </c>
      <c r="G122" s="13"/>
      <c r="I122" s="4" t="str">
        <f>A$4&amp;": '"&amp;SUBSTITUTE(SUBSTITUTE(A122,CHAR(10),"\n"),"'","\'")&amp;"'"</f>
        <v>product_name: 'Herb: Nara Root'</v>
      </c>
      <c r="J122" s="4" t="str">
        <f>IF(B122="","",$B$4&amp;": '"&amp;SUBSTITUTE(SUBSTITUTE(B122,CHAR(10),"\n"),"'","\'")&amp;"'")</f>
        <v>description: 'Makes women infertile for d4+2 days.'</v>
      </c>
      <c r="K122" s="4" t="str">
        <f>D$4&amp;": "&amp;IF(ISNUMBER(D122),D122,-1)</f>
        <v>cost: 0.2</v>
      </c>
      <c r="L122" s="4" t="str">
        <f t="shared" ca="1" si="4"/>
        <v>stock: 3</v>
      </c>
      <c r="M122" s="4" t="str">
        <f>C$4&amp;": "&amp;IF(ISNUMBER(C122),C122,-1)</f>
        <v>weight: 0</v>
      </c>
      <c r="N122" s="4" t="str">
        <f t="shared" si="5"/>
        <v>category_id: 3</v>
      </c>
      <c r="O122" s="4" t="str">
        <f>IF(E122="","",E$4&amp;": '"&amp;E122&amp;"'")</f>
        <v/>
      </c>
      <c r="P122" s="4" t="str">
        <f t="shared" si="6"/>
        <v/>
      </c>
      <c r="Q122" s="4" t="str">
        <f t="shared" ca="1" si="7"/>
        <v>{product_name: 'Herb: Nara Root', description: 'Makes women infertile for d4+2 days.', cost: 0.2, stock: 3, weight: 0, category_id: 3, additional_information: JSON.stringify({})},</v>
      </c>
    </row>
    <row r="123" spans="1:17" s="12" customFormat="1" outlineLevel="1" x14ac:dyDescent="0.2">
      <c r="A123" s="11" t="s">
        <v>1090</v>
      </c>
      <c r="B123" s="37" t="s">
        <v>1352</v>
      </c>
      <c r="C123" s="12">
        <v>5</v>
      </c>
      <c r="D123" s="12">
        <v>2000</v>
      </c>
      <c r="E123" s="13"/>
      <c r="F123" s="13" t="s">
        <v>1440</v>
      </c>
      <c r="G123" s="13" t="s">
        <v>1459</v>
      </c>
      <c r="I123" s="4" t="str">
        <f>A$4&amp;": '"&amp;SUBSTITUTE(SUBSTITUTE(A123,CHAR(10),"\n"),"'","\'")&amp;"'"</f>
        <v>product_name: 'Heward\'s Handy Haversack'</v>
      </c>
      <c r="J123" s="4" t="str">
        <f>IF(B123="","",$B$4&amp;": '"&amp;SUBSTITUTE(SUBSTITUTE(B123,CHAR(10),"\n"),"'","\'")&amp;"'")</f>
        <v/>
      </c>
      <c r="K123" s="4" t="str">
        <f>D$4&amp;": "&amp;IF(ISNUMBER(D123),D123,-1)</f>
        <v>cost: 2000</v>
      </c>
      <c r="L123" s="4" t="str">
        <f t="shared" ca="1" si="4"/>
        <v>stock: 4</v>
      </c>
      <c r="M123" s="4" t="str">
        <f>C$4&amp;": "&amp;IF(ISNUMBER(C123),C123,-1)</f>
        <v>weight: 5</v>
      </c>
      <c r="N123" s="4" t="str">
        <f t="shared" si="5"/>
        <v>category_id: 3</v>
      </c>
      <c r="O123" s="4" t="str">
        <f>IF(E123="","",E$4&amp;": '"&amp;E123&amp;"'")</f>
        <v/>
      </c>
      <c r="P123" s="4" t="str">
        <f t="shared" si="6"/>
        <v/>
      </c>
      <c r="Q123" s="4" t="str">
        <f t="shared" ca="1" si="7"/>
        <v>{product_name: 'Heward\'s Handy Haversack', cost: 2000, stock: 4, weight: 5, category_id: 3, additional_information: JSON.stringify({})},</v>
      </c>
    </row>
    <row r="124" spans="1:17" s="12" customFormat="1" outlineLevel="1" x14ac:dyDescent="0.2">
      <c r="A124" s="11" t="s">
        <v>1091</v>
      </c>
      <c r="B124" s="37" t="s">
        <v>1352</v>
      </c>
      <c r="C124" s="12">
        <v>0</v>
      </c>
      <c r="D124" s="12">
        <v>0</v>
      </c>
      <c r="E124" s="13" t="s">
        <v>914</v>
      </c>
      <c r="F124" s="13" t="s">
        <v>1436</v>
      </c>
      <c r="G124" s="13" t="s">
        <v>1460</v>
      </c>
      <c r="I124" s="4" t="str">
        <f>A$4&amp;": '"&amp;SUBSTITUTE(SUBSTITUTE(A124,CHAR(10),"\n"),"'","\'")&amp;"'"</f>
        <v>product_name: 'Holly &amp; Mistletoe'</v>
      </c>
      <c r="J124" s="4" t="str">
        <f>IF(B124="","",$B$4&amp;": '"&amp;SUBSTITUTE(SUBSTITUTE(B124,CHAR(10),"\n"),"'","\'")&amp;"'")</f>
        <v/>
      </c>
      <c r="K124" s="4" t="str">
        <f>D$4&amp;": "&amp;IF(ISNUMBER(D124),D124,-1)</f>
        <v>cost: 0</v>
      </c>
      <c r="L124" s="4" t="str">
        <f t="shared" ca="1" si="4"/>
        <v>stock: 14</v>
      </c>
      <c r="M124" s="4" t="str">
        <f>C$4&amp;": "&amp;IF(ISNUMBER(C124),C124,-1)</f>
        <v>weight: 0</v>
      </c>
      <c r="N124" s="4" t="str">
        <f t="shared" si="5"/>
        <v>category_id: 3</v>
      </c>
      <c r="O124" s="4" t="str">
        <f>IF(E124="","",E$4&amp;": '"&amp;E124&amp;"'")</f>
        <v>type: 'Tools &amp; Skill Kits'</v>
      </c>
      <c r="P124" s="4" t="str">
        <f t="shared" si="6"/>
        <v/>
      </c>
      <c r="Q124" s="4" t="str">
        <f t="shared" ca="1" si="7"/>
        <v>{product_name: 'Holly &amp; Mistletoe', cost: 0, stock: 14, weight: 0, category_id: 3, additional_information: JSON.stringify({type: 'Tools &amp; Skill Kits'})},</v>
      </c>
    </row>
    <row r="125" spans="1:17" s="12" customFormat="1" outlineLevel="1" x14ac:dyDescent="0.2">
      <c r="A125" s="11" t="s">
        <v>1092</v>
      </c>
      <c r="B125" s="37" t="s">
        <v>1352</v>
      </c>
      <c r="C125" s="12">
        <v>1</v>
      </c>
      <c r="D125" s="12">
        <v>10</v>
      </c>
      <c r="E125" s="13"/>
      <c r="F125" s="13" t="s">
        <v>1438</v>
      </c>
      <c r="G125" s="13"/>
      <c r="I125" s="4" t="str">
        <f>A$4&amp;": '"&amp;SUBSTITUTE(SUBSTITUTE(A125,CHAR(10),"\n"),"'","\'")&amp;"'"</f>
        <v>product_name: 'Holy Symbol, Bronze'</v>
      </c>
      <c r="J125" s="4" t="str">
        <f>IF(B125="","",$B$4&amp;": '"&amp;SUBSTITUTE(SUBSTITUTE(B125,CHAR(10),"\n"),"'","\'")&amp;"'")</f>
        <v/>
      </c>
      <c r="K125" s="4" t="str">
        <f>D$4&amp;": "&amp;IF(ISNUMBER(D125),D125,-1)</f>
        <v>cost: 10</v>
      </c>
      <c r="L125" s="4" t="str">
        <f t="shared" ca="1" si="4"/>
        <v>stock: 18</v>
      </c>
      <c r="M125" s="4" t="str">
        <f>C$4&amp;": "&amp;IF(ISNUMBER(C125),C125,-1)</f>
        <v>weight: 1</v>
      </c>
      <c r="N125" s="4" t="str">
        <f t="shared" si="5"/>
        <v>category_id: 3</v>
      </c>
      <c r="O125" s="4" t="str">
        <f>IF(E125="","",E$4&amp;": '"&amp;E125&amp;"'")</f>
        <v/>
      </c>
      <c r="P125" s="4" t="str">
        <f t="shared" si="6"/>
        <v/>
      </c>
      <c r="Q125" s="4" t="str">
        <f t="shared" ca="1" si="7"/>
        <v>{product_name: 'Holy Symbol, Bronze', cost: 10, stock: 18, weight: 1, category_id: 3, additional_information: JSON.stringify({})},</v>
      </c>
    </row>
    <row r="126" spans="1:17" s="12" customFormat="1" outlineLevel="1" x14ac:dyDescent="0.2">
      <c r="A126" s="11" t="s">
        <v>1093</v>
      </c>
      <c r="B126" s="37" t="s">
        <v>1352</v>
      </c>
      <c r="C126" s="12">
        <v>2</v>
      </c>
      <c r="D126" s="12">
        <v>50</v>
      </c>
      <c r="E126" s="13"/>
      <c r="F126" s="13" t="s">
        <v>1438</v>
      </c>
      <c r="G126" s="13"/>
      <c r="I126" s="4" t="str">
        <f>A$4&amp;": '"&amp;SUBSTITUTE(SUBSTITUTE(A126,CHAR(10),"\n"),"'","\'")&amp;"'"</f>
        <v>product_name: 'Holy Symbol, Gold'</v>
      </c>
      <c r="J126" s="4" t="str">
        <f>IF(B126="","",$B$4&amp;": '"&amp;SUBSTITUTE(SUBSTITUTE(B126,CHAR(10),"\n"),"'","\'")&amp;"'")</f>
        <v/>
      </c>
      <c r="K126" s="4" t="str">
        <f>D$4&amp;": "&amp;IF(ISNUMBER(D126),D126,-1)</f>
        <v>cost: 50</v>
      </c>
      <c r="L126" s="4" t="str">
        <f t="shared" ca="1" si="4"/>
        <v>stock: 2</v>
      </c>
      <c r="M126" s="4" t="str">
        <f>C$4&amp;": "&amp;IF(ISNUMBER(C126),C126,-1)</f>
        <v>weight: 2</v>
      </c>
      <c r="N126" s="4" t="str">
        <f t="shared" si="5"/>
        <v>category_id: 3</v>
      </c>
      <c r="O126" s="4" t="str">
        <f>IF(E126="","",E$4&amp;": '"&amp;E126&amp;"'")</f>
        <v/>
      </c>
      <c r="P126" s="4" t="str">
        <f t="shared" si="6"/>
        <v/>
      </c>
      <c r="Q126" s="4" t="str">
        <f t="shared" ca="1" si="7"/>
        <v>{product_name: 'Holy Symbol, Gold', cost: 50, stock: 2, weight: 2, category_id: 3, additional_information: JSON.stringify({})},</v>
      </c>
    </row>
    <row r="127" spans="1:17" s="12" customFormat="1" ht="80" outlineLevel="1" x14ac:dyDescent="0.2">
      <c r="A127" s="11" t="s">
        <v>1094</v>
      </c>
      <c r="B127" s="37" t="s">
        <v>1095</v>
      </c>
      <c r="C127" s="12">
        <v>1</v>
      </c>
      <c r="D127" s="12">
        <v>25</v>
      </c>
      <c r="E127" s="13" t="s">
        <v>914</v>
      </c>
      <c r="F127" s="13" t="s">
        <v>1436</v>
      </c>
      <c r="G127" s="13" t="s">
        <v>1448</v>
      </c>
      <c r="I127" s="4" t="str">
        <f>A$4&amp;": '"&amp;SUBSTITUTE(SUBSTITUTE(A127,CHAR(10),"\n"),"'","\'")&amp;"'"</f>
        <v>product_name: 'Holy Symbol, Silver'</v>
      </c>
      <c r="J127" s="4" t="str">
        <f>IF(B127="","",$B$4&amp;": '"&amp;SUBSTITUTE(SUBSTITUTE(B127,CHAR(10),"\n"),"'","\'")&amp;"'")</f>
        <v>description: 'A holy symbol focuses positive energy. A cleric or paladin uses it as the focus for his spells and as a tool for turning undead. Each religion has its own holy symbol.\n\nUnholy Symbols: An unholy symbol is like a holy symbol except that it focuses negative energy and is used by evil clerics (or by neutral clerics who want to cast evil spells or command undead).'</v>
      </c>
      <c r="K127" s="4" t="str">
        <f>D$4&amp;": "&amp;IF(ISNUMBER(D127),D127,-1)</f>
        <v>cost: 25</v>
      </c>
      <c r="L127" s="4" t="str">
        <f t="shared" ca="1" si="4"/>
        <v>stock: 0</v>
      </c>
      <c r="M127" s="4" t="str">
        <f>C$4&amp;": "&amp;IF(ISNUMBER(C127),C127,-1)</f>
        <v>weight: 1</v>
      </c>
      <c r="N127" s="4" t="str">
        <f t="shared" si="5"/>
        <v>category_id: 3</v>
      </c>
      <c r="O127" s="4" t="str">
        <f>IF(E127="","",E$4&amp;": '"&amp;E127&amp;"'")</f>
        <v>type: 'Tools &amp; Skill Kits'</v>
      </c>
      <c r="P127" s="4" t="str">
        <f t="shared" si="6"/>
        <v/>
      </c>
      <c r="Q127" s="4" t="str">
        <f t="shared" ca="1" si="7"/>
        <v>{product_name: 'Holy Symbol, Silver', description: 'A holy symbol focuses positive energy. A cleric or paladin uses it as the focus for his spells and as a tool for turning undead. Each religion has its own holy symbol.\n\nUnholy Symbols: An unholy symbol is like a holy symbol except that it focuses negative energy and is used by evil clerics (or by neutral clerics who want to cast evil spells or command undead).', cost: 25, stock: 0, weight: 1, category_id: 3, additional_information: JSON.stringify({type: 'Tools &amp; Skill Kits'})},</v>
      </c>
    </row>
    <row r="128" spans="1:17" s="12" customFormat="1" ht="80" outlineLevel="1" x14ac:dyDescent="0.2">
      <c r="A128" s="11" t="s">
        <v>1096</v>
      </c>
      <c r="B128" s="37" t="s">
        <v>1095</v>
      </c>
      <c r="C128" s="12">
        <v>0.1</v>
      </c>
      <c r="D128" s="12">
        <v>1</v>
      </c>
      <c r="E128" s="13" t="s">
        <v>914</v>
      </c>
      <c r="F128" s="13" t="s">
        <v>1436</v>
      </c>
      <c r="G128" s="13" t="s">
        <v>1448</v>
      </c>
      <c r="I128" s="4" t="str">
        <f>A$4&amp;": '"&amp;SUBSTITUTE(SUBSTITUTE(A128,CHAR(10),"\n"),"'","\'")&amp;"'"</f>
        <v>product_name: 'Holy Symbol, Wooden'</v>
      </c>
      <c r="J128" s="4" t="str">
        <f>IF(B128="","",$B$4&amp;": '"&amp;SUBSTITUTE(SUBSTITUTE(B128,CHAR(10),"\n"),"'","\'")&amp;"'")</f>
        <v>description: 'A holy symbol focuses positive energy. A cleric or paladin uses it as the focus for his spells and as a tool for turning undead. Each religion has its own holy symbol.\n\nUnholy Symbols: An unholy symbol is like a holy symbol except that it focuses negative energy and is used by evil clerics (or by neutral clerics who want to cast evil spells or command undead).'</v>
      </c>
      <c r="K128" s="4" t="str">
        <f>D$4&amp;": "&amp;IF(ISNUMBER(D128),D128,-1)</f>
        <v>cost: 1</v>
      </c>
      <c r="L128" s="4" t="str">
        <f t="shared" ca="1" si="4"/>
        <v>stock: 1</v>
      </c>
      <c r="M128" s="4" t="str">
        <f>C$4&amp;": "&amp;IF(ISNUMBER(C128),C128,-1)</f>
        <v>weight: 0.1</v>
      </c>
      <c r="N128" s="4" t="str">
        <f t="shared" si="5"/>
        <v>category_id: 3</v>
      </c>
      <c r="O128" s="4" t="str">
        <f>IF(E128="","",E$4&amp;": '"&amp;E128&amp;"'")</f>
        <v>type: 'Tools &amp; Skill Kits'</v>
      </c>
      <c r="P128" s="4" t="str">
        <f t="shared" si="6"/>
        <v/>
      </c>
      <c r="Q128" s="4" t="str">
        <f t="shared" ca="1" si="7"/>
        <v>{product_name: 'Holy Symbol, Wooden', description: 'A holy symbol focuses positive energy. A cleric or paladin uses it as the focus for his spells and as a tool for turning undead. Each religion has its own holy symbol.\n\nUnholy Symbols: An unholy symbol is like a holy symbol except that it focuses negative energy and is used by evil clerics (or by neutral clerics who want to cast evil spells or command undead).', cost: 1, stock: 1, weight: 0.1, category_id: 3, additional_information: JSON.stringify({type: 'Tools &amp; Skill Kits'})},</v>
      </c>
    </row>
    <row r="129" spans="1:17" s="12" customFormat="1" ht="200" outlineLevel="1" x14ac:dyDescent="0.2">
      <c r="A129" s="11" t="s">
        <v>1097</v>
      </c>
      <c r="B129" s="37" t="s">
        <v>1098</v>
      </c>
      <c r="C129" s="12">
        <v>1</v>
      </c>
      <c r="D129" s="12">
        <v>25</v>
      </c>
      <c r="E129" s="13" t="s">
        <v>907</v>
      </c>
      <c r="F129" s="13" t="s">
        <v>1440</v>
      </c>
      <c r="G129" s="13" t="s">
        <v>1461</v>
      </c>
      <c r="I129" s="4" t="str">
        <f>A$4&amp;": '"&amp;SUBSTITUTE(SUBSTITUTE(A129,CHAR(10),"\n"),"'","\'")&amp;"'"</f>
        <v>product_name: 'Holy Water, Flask of'</v>
      </c>
      <c r="J129" s="4" t="str">
        <f>IF(B129="","",$B$4&amp;": '"&amp;SUBSTITUTE(SUBSTITUTE(B129,CHAR(10),"\n"),"'","\'")&amp;"'")</f>
        <v>description: 'Holy water damages undead creatures and evil outsiders almost as if it were acid. A flask of holy water can be thrown as a splash weapon.\n\nTreat this attack as a ranged touch attack with a range increment of 10 feet. A flask breaks if thrown against the body of a corporeal creature, but to use it against an incorporeal creature, you must open the flask and pour the holy water out onto the target. Thus, you can douse an incorporeal creature with holy water only if you are adjacent to it. Doing so is a ranged touch attack that does not provoke attacks of opportunity.\n\nA direct hit by a flask of holy water deals 2d4 points of damage to an undead creature or an evil outsider. Each such creature within 5 feet of the point where the flask hits takes 1 point of damage from the splash.\n\nTemples to good deities sell holy water at cost (making no profit).'</v>
      </c>
      <c r="K129" s="4" t="str">
        <f>D$4&amp;": "&amp;IF(ISNUMBER(D129),D129,-1)</f>
        <v>cost: 25</v>
      </c>
      <c r="L129" s="4" t="str">
        <f t="shared" ca="1" si="4"/>
        <v>stock: 3</v>
      </c>
      <c r="M129" s="4" t="str">
        <f>C$4&amp;": "&amp;IF(ISNUMBER(C129),C129,-1)</f>
        <v>weight: 1</v>
      </c>
      <c r="N129" s="4" t="str">
        <f t="shared" si="5"/>
        <v>category_id: 3</v>
      </c>
      <c r="O129" s="4" t="str">
        <f>IF(E129="","",E$4&amp;": '"&amp;E129&amp;"'")</f>
        <v>type: 'Special Substances &amp; Items'</v>
      </c>
      <c r="P129" s="4" t="str">
        <f t="shared" si="6"/>
        <v/>
      </c>
      <c r="Q129" s="4" t="str">
        <f t="shared" ca="1" si="7"/>
        <v>{product_name: 'Holy Water, Flask of', description: 'Holy water damages undead creatures and evil outsiders almost as if it were acid. A flask of holy water can be thrown as a splash weapon.\n\nTreat this attack as a ranged touch attack with a range increment of 10 feet. A flask breaks if thrown against the body of a corporeal creature, but to use it against an incorporeal creature, you must open the flask and pour the holy water out onto the target. Thus, you can douse an incorporeal creature with holy water only if you are adjacent to it. Doing so is a ranged touch attack that does not provoke attacks of opportunity.\n\nA direct hit by a flask of holy water deals 2d4 points of damage to an undead creature or an evil outsider. Each such creature within 5 feet of the point where the flask hits takes 1 point of damage from the splash.\n\nTemples to good deities sell holy water at cost (making no profit).', cost: 25, stock: 3, weight: 1, category_id: 3, additional_information: JSON.stringify({type: 'Special Substances &amp; Items'})},</v>
      </c>
    </row>
    <row r="130" spans="1:17" s="12" customFormat="1" outlineLevel="1" x14ac:dyDescent="0.2">
      <c r="A130" s="11" t="s">
        <v>1099</v>
      </c>
      <c r="B130" s="37" t="s">
        <v>1352</v>
      </c>
      <c r="D130" s="12">
        <v>200</v>
      </c>
      <c r="E130" s="13" t="s">
        <v>1035</v>
      </c>
      <c r="F130" s="13" t="s">
        <v>1440</v>
      </c>
      <c r="G130" s="13" t="s">
        <v>1449</v>
      </c>
      <c r="I130" s="4" t="str">
        <f>A$4&amp;": '"&amp;SUBSTITUTE(SUBSTITUTE(A130,CHAR(10),"\n"),"'","\'")&amp;"'"</f>
        <v>product_name: 'Horse, heavy'</v>
      </c>
      <c r="J130" s="4" t="str">
        <f>IF(B130="","",$B$4&amp;": '"&amp;SUBSTITUTE(SUBSTITUTE(B130,CHAR(10),"\n"),"'","\'")&amp;"'")</f>
        <v/>
      </c>
      <c r="K130" s="4" t="str">
        <f>D$4&amp;": "&amp;IF(ISNUMBER(D130),D130,-1)</f>
        <v>cost: 200</v>
      </c>
      <c r="L130" s="4" t="str">
        <f t="shared" ca="1" si="4"/>
        <v>stock: 1</v>
      </c>
      <c r="M130" s="4" t="str">
        <f>C$4&amp;": "&amp;IF(ISNUMBER(C130),C130,-1)</f>
        <v>weight: -1</v>
      </c>
      <c r="N130" s="4" t="str">
        <f t="shared" si="5"/>
        <v>category_id: 3</v>
      </c>
      <c r="O130" s="4" t="str">
        <f>IF(E130="","",E$4&amp;": '"&amp;E130&amp;"'")</f>
        <v>type: 'Mounts &amp; Related Gear'</v>
      </c>
      <c r="P130" s="4" t="str">
        <f t="shared" si="6"/>
        <v/>
      </c>
      <c r="Q130" s="4" t="str">
        <f t="shared" ca="1" si="7"/>
        <v>{product_name: 'Horse, heavy', cost: 200, stock: 1, weight: -1, category_id: 3, additional_information: JSON.stringify({type: 'Mounts &amp; Related Gear'})},</v>
      </c>
    </row>
    <row r="131" spans="1:17" s="12" customFormat="1" outlineLevel="1" x14ac:dyDescent="0.2">
      <c r="A131" s="11" t="s">
        <v>1100</v>
      </c>
      <c r="B131" s="37" t="s">
        <v>1352</v>
      </c>
      <c r="D131" s="12">
        <v>75</v>
      </c>
      <c r="E131" s="13" t="s">
        <v>1035</v>
      </c>
      <c r="F131" s="13" t="s">
        <v>1440</v>
      </c>
      <c r="G131" s="13" t="s">
        <v>1449</v>
      </c>
      <c r="I131" s="4" t="str">
        <f>A$4&amp;": '"&amp;SUBSTITUTE(SUBSTITUTE(A131,CHAR(10),"\n"),"'","\'")&amp;"'"</f>
        <v>product_name: 'Horse, light'</v>
      </c>
      <c r="J131" s="4" t="str">
        <f>IF(B131="","",$B$4&amp;": '"&amp;SUBSTITUTE(SUBSTITUTE(B131,CHAR(10),"\n"),"'","\'")&amp;"'")</f>
        <v/>
      </c>
      <c r="K131" s="4" t="str">
        <f>D$4&amp;": "&amp;IF(ISNUMBER(D131),D131,-1)</f>
        <v>cost: 75</v>
      </c>
      <c r="L131" s="4" t="str">
        <f t="shared" ca="1" si="4"/>
        <v>stock: 4</v>
      </c>
      <c r="M131" s="4" t="str">
        <f>C$4&amp;": "&amp;IF(ISNUMBER(C131),C131,-1)</f>
        <v>weight: -1</v>
      </c>
      <c r="N131" s="4" t="str">
        <f t="shared" si="5"/>
        <v>category_id: 3</v>
      </c>
      <c r="O131" s="4" t="str">
        <f>IF(E131="","",E$4&amp;": '"&amp;E131&amp;"'")</f>
        <v>type: 'Mounts &amp; Related Gear'</v>
      </c>
      <c r="P131" s="4" t="str">
        <f t="shared" si="6"/>
        <v/>
      </c>
      <c r="Q131" s="4" t="str">
        <f t="shared" ca="1" si="7"/>
        <v>{product_name: 'Horse, light', cost: 75, stock: 4, weight: -1, category_id: 3, additional_information: JSON.stringify({type: 'Mounts &amp; Related Gear'})},</v>
      </c>
    </row>
    <row r="132" spans="1:17" s="12" customFormat="1" outlineLevel="1" x14ac:dyDescent="0.2">
      <c r="A132" s="11" t="s">
        <v>1101</v>
      </c>
      <c r="B132" s="37" t="s">
        <v>1352</v>
      </c>
      <c r="C132" s="12">
        <v>1</v>
      </c>
      <c r="D132" s="12">
        <v>25</v>
      </c>
      <c r="E132" s="13" t="s">
        <v>914</v>
      </c>
      <c r="F132" s="13" t="s">
        <v>1436</v>
      </c>
      <c r="G132" s="13" t="s">
        <v>1462</v>
      </c>
      <c r="I132" s="4" t="str">
        <f>A$4&amp;": '"&amp;SUBSTITUTE(SUBSTITUTE(A132,CHAR(10),"\n"),"'","\'")&amp;"'"</f>
        <v>product_name: 'Hourglass'</v>
      </c>
      <c r="J132" s="4" t="str">
        <f>IF(B132="","",$B$4&amp;": '"&amp;SUBSTITUTE(SUBSTITUTE(B132,CHAR(10),"\n"),"'","\'")&amp;"'")</f>
        <v/>
      </c>
      <c r="K132" s="4" t="str">
        <f>D$4&amp;": "&amp;IF(ISNUMBER(D132),D132,-1)</f>
        <v>cost: 25</v>
      </c>
      <c r="L132" s="4" t="str">
        <f t="shared" ca="1" si="4"/>
        <v>stock: 10</v>
      </c>
      <c r="M132" s="4" t="str">
        <f>C$4&amp;": "&amp;IF(ISNUMBER(C132),C132,-1)</f>
        <v>weight: 1</v>
      </c>
      <c r="N132" s="4" t="str">
        <f t="shared" si="5"/>
        <v>category_id: 3</v>
      </c>
      <c r="O132" s="4" t="str">
        <f>IF(E132="","",E$4&amp;": '"&amp;E132&amp;"'")</f>
        <v>type: 'Tools &amp; Skill Kits'</v>
      </c>
      <c r="P132" s="4" t="str">
        <f t="shared" si="6"/>
        <v/>
      </c>
      <c r="Q132" s="4" t="str">
        <f t="shared" ca="1" si="7"/>
        <v>{product_name: 'Hourglass', cost: 25, stock: 10, weight: 1, category_id: 3, additional_information: JSON.stringify({type: 'Tools &amp; Skill Kits'})},</v>
      </c>
    </row>
    <row r="133" spans="1:17" s="12" customFormat="1" outlineLevel="1" x14ac:dyDescent="0.2">
      <c r="A133" s="11" t="s">
        <v>1102</v>
      </c>
      <c r="B133" s="37" t="s">
        <v>1103</v>
      </c>
      <c r="D133" s="12">
        <v>1000000</v>
      </c>
      <c r="E133" s="13"/>
      <c r="F133" s="13" t="s">
        <v>1446</v>
      </c>
      <c r="G133" s="13"/>
      <c r="I133" s="4" t="str">
        <f>A$4&amp;": '"&amp;SUBSTITUTE(SUBSTITUTE(A133,CHAR(10),"\n"),"'","\'")&amp;"'"</f>
        <v>product_name: 'Huge Castle'</v>
      </c>
      <c r="J133" s="4" t="str">
        <f>IF(B133="","",$B$4&amp;": '"&amp;SUBSTITUTE(SUBSTITUTE(B133,CHAR(10),"\n"),"'","\'")&amp;"'")</f>
        <v>description: 'Numerous buildings; 20-ft high wall; 6 towers'</v>
      </c>
      <c r="K133" s="4" t="str">
        <f>D$4&amp;": "&amp;IF(ISNUMBER(D133),D133,-1)</f>
        <v>cost: 1000000</v>
      </c>
      <c r="L133" s="4" t="str">
        <f t="shared" ca="1" si="4"/>
        <v>stock: 19</v>
      </c>
      <c r="M133" s="4" t="str">
        <f>C$4&amp;": "&amp;IF(ISNUMBER(C133),C133,-1)</f>
        <v>weight: -1</v>
      </c>
      <c r="N133" s="4" t="str">
        <f t="shared" si="5"/>
        <v>category_id: 3</v>
      </c>
      <c r="O133" s="4" t="str">
        <f>IF(E133="","",E$4&amp;": '"&amp;E133&amp;"'")</f>
        <v/>
      </c>
      <c r="P133" s="4" t="str">
        <f t="shared" si="6"/>
        <v/>
      </c>
      <c r="Q133" s="4" t="str">
        <f t="shared" ca="1" si="7"/>
        <v>{product_name: 'Huge Castle', description: 'Numerous buildings; 20-ft high wall; 6 towers', cost: 1000000, stock: 19, weight: -1, category_id: 3, additional_information: JSON.stringify({})},</v>
      </c>
    </row>
    <row r="134" spans="1:17" s="12" customFormat="1" outlineLevel="1" x14ac:dyDescent="0.2">
      <c r="A134" s="11" t="s">
        <v>1104</v>
      </c>
      <c r="B134" s="37" t="s">
        <v>1352</v>
      </c>
      <c r="C134" s="12">
        <v>1</v>
      </c>
      <c r="D134" s="12">
        <v>5</v>
      </c>
      <c r="E134" s="13"/>
      <c r="F134" s="13" t="s">
        <v>1440</v>
      </c>
      <c r="G134" s="13"/>
      <c r="I134" s="4" t="str">
        <f>A$4&amp;": '"&amp;SUBSTITUTE(SUBSTITUTE(A134,CHAR(10),"\n"),"'","\'")&amp;"'"</f>
        <v>product_name: 'Incense, Common (pound)'</v>
      </c>
      <c r="J134" s="4" t="str">
        <f>IF(B134="","",$B$4&amp;": '"&amp;SUBSTITUTE(SUBSTITUTE(B134,CHAR(10),"\n"),"'","\'")&amp;"'")</f>
        <v/>
      </c>
      <c r="K134" s="4" t="str">
        <f>D$4&amp;": "&amp;IF(ISNUMBER(D134),D134,-1)</f>
        <v>cost: 5</v>
      </c>
      <c r="L134" s="4" t="str">
        <f t="shared" ref="L134:L197" ca="1" si="8">"stock: "&amp;TRUNC(RAND()*20)</f>
        <v>stock: 0</v>
      </c>
      <c r="M134" s="4" t="str">
        <f>C$4&amp;": "&amp;IF(ISNUMBER(C134),C134,-1)</f>
        <v>weight: 1</v>
      </c>
      <c r="N134" s="4" t="str">
        <f t="shared" ref="N134:N197" si="9">$N$4&amp;": 3"</f>
        <v>category_id: 3</v>
      </c>
      <c r="O134" s="4" t="str">
        <f>IF(E134="","",E$4&amp;": '"&amp;E134&amp;"'")</f>
        <v/>
      </c>
      <c r="P134" s="4" t="str">
        <f t="shared" ref="P134:P197" si="10">IF(H133="","",H$3&amp;": '"&amp;H133&amp;"'")</f>
        <v/>
      </c>
      <c r="Q134" s="4" t="str">
        <f t="shared" ref="Q134:Q197" ca="1" si="11">"{"&amp;_xlfn.TEXTJOIN(", ",,I134:N134,"additional_information: JSON.stringify({"&amp;_xlfn.TEXTJOIN(", ",,O134)&amp;"})")&amp;"},"</f>
        <v>{product_name: 'Incense, Common (pound)', cost: 5, stock: 0, weight: 1, category_id: 3, additional_information: JSON.stringify({})},</v>
      </c>
    </row>
    <row r="135" spans="1:17" s="12" customFormat="1" outlineLevel="1" x14ac:dyDescent="0.2">
      <c r="A135" s="11" t="s">
        <v>1105</v>
      </c>
      <c r="B135" s="37" t="s">
        <v>1352</v>
      </c>
      <c r="C135" s="12">
        <v>0</v>
      </c>
      <c r="D135" s="12">
        <v>15</v>
      </c>
      <c r="E135" s="13"/>
      <c r="F135" s="13" t="s">
        <v>1440</v>
      </c>
      <c r="G135" s="13"/>
      <c r="I135" s="4" t="str">
        <f>A$4&amp;": '"&amp;SUBSTITUTE(SUBSTITUTE(A135,CHAR(10),"\n"),"'","\'")&amp;"'"</f>
        <v>product_name: 'Incense, Exotic (ounce)'</v>
      </c>
      <c r="J135" s="4" t="str">
        <f>IF(B135="","",$B$4&amp;": '"&amp;SUBSTITUTE(SUBSTITUTE(B135,CHAR(10),"\n"),"'","\'")&amp;"'")</f>
        <v/>
      </c>
      <c r="K135" s="4" t="str">
        <f>D$4&amp;": "&amp;IF(ISNUMBER(D135),D135,-1)</f>
        <v>cost: 15</v>
      </c>
      <c r="L135" s="4" t="str">
        <f t="shared" ca="1" si="8"/>
        <v>stock: 11</v>
      </c>
      <c r="M135" s="4" t="str">
        <f>C$4&amp;": "&amp;IF(ISNUMBER(C135),C135,-1)</f>
        <v>weight: 0</v>
      </c>
      <c r="N135" s="4" t="str">
        <f t="shared" si="9"/>
        <v>category_id: 3</v>
      </c>
      <c r="O135" s="4" t="str">
        <f>IF(E135="","",E$4&amp;": '"&amp;E135&amp;"'")</f>
        <v/>
      </c>
      <c r="P135" s="4" t="str">
        <f t="shared" si="10"/>
        <v/>
      </c>
      <c r="Q135" s="4" t="str">
        <f t="shared" ca="1" si="11"/>
        <v>{product_name: 'Incense, Exotic (ounce)', cost: 15, stock: 11, weight: 0, category_id: 3, additional_information: JSON.stringify({})},</v>
      </c>
    </row>
    <row r="136" spans="1:17" s="12" customFormat="1" ht="20" outlineLevel="1" x14ac:dyDescent="0.2">
      <c r="A136" s="11" t="s">
        <v>1106</v>
      </c>
      <c r="B136" s="37" t="s">
        <v>1107</v>
      </c>
      <c r="C136" s="12">
        <v>0</v>
      </c>
      <c r="D136" s="12">
        <v>8</v>
      </c>
      <c r="E136" s="13" t="s">
        <v>945</v>
      </c>
      <c r="F136" s="13" t="s">
        <v>1440</v>
      </c>
      <c r="G136" s="13" t="s">
        <v>1443</v>
      </c>
      <c r="I136" s="4" t="str">
        <f>A$4&amp;": '"&amp;SUBSTITUTE(SUBSTITUTE(A136,CHAR(10),"\n"),"'","\'")&amp;"'"</f>
        <v>product_name: 'Ink (1 oz. Vial)'</v>
      </c>
      <c r="J136" s="4" t="str">
        <f>IF(B136="","",$B$4&amp;": '"&amp;SUBSTITUTE(SUBSTITUTE(B136,CHAR(10),"\n"),"'","\'")&amp;"'")</f>
        <v>description: 'This is black ink. You can buy ink in other colors, but it costs twice as much.'</v>
      </c>
      <c r="K136" s="4" t="str">
        <f>D$4&amp;": "&amp;IF(ISNUMBER(D136),D136,-1)</f>
        <v>cost: 8</v>
      </c>
      <c r="L136" s="4" t="str">
        <f t="shared" ca="1" si="8"/>
        <v>stock: 16</v>
      </c>
      <c r="M136" s="4" t="str">
        <f>C$4&amp;": "&amp;IF(ISNUMBER(C136),C136,-1)</f>
        <v>weight: 0</v>
      </c>
      <c r="N136" s="4" t="str">
        <f t="shared" si="9"/>
        <v>category_id: 3</v>
      </c>
      <c r="O136" s="4" t="str">
        <f>IF(E136="","",E$4&amp;": '"&amp;E136&amp;"'")</f>
        <v>type: 'Adventuring Gear'</v>
      </c>
      <c r="P136" s="4" t="str">
        <f t="shared" si="10"/>
        <v/>
      </c>
      <c r="Q136" s="4" t="str">
        <f t="shared" ca="1" si="11"/>
        <v>{product_name: 'Ink (1 oz. Vial)', description: 'This is black ink. You can buy ink in other colors, but it costs twice as much.', cost: 8, stock: 16, weight: 0, category_id: 3, additional_information: JSON.stringify({type: 'Adventuring Gear'})},</v>
      </c>
    </row>
    <row r="137" spans="1:17" s="12" customFormat="1" outlineLevel="1" x14ac:dyDescent="0.2">
      <c r="A137" s="11" t="s">
        <v>1425</v>
      </c>
      <c r="B137" s="37" t="s">
        <v>1352</v>
      </c>
      <c r="C137" s="12">
        <v>0</v>
      </c>
      <c r="D137" s="12">
        <v>0.1</v>
      </c>
      <c r="E137" s="13" t="s">
        <v>945</v>
      </c>
      <c r="F137" s="13" t="s">
        <v>1443</v>
      </c>
      <c r="G137" s="13" t="s">
        <v>1463</v>
      </c>
      <c r="I137" s="4" t="str">
        <f>A$4&amp;": '"&amp;SUBSTITUTE(SUBSTITUTE(A137,CHAR(10),"\n"),"'","\'")&amp;"'"</f>
        <v>product_name: 'Ink Pen'</v>
      </c>
      <c r="J137" s="4" t="str">
        <f>IF(B137="","",$B$4&amp;": '"&amp;SUBSTITUTE(SUBSTITUTE(B137,CHAR(10),"\n"),"'","\'")&amp;"'")</f>
        <v/>
      </c>
      <c r="K137" s="4" t="str">
        <f>D$4&amp;": "&amp;IF(ISNUMBER(D137),D137,-1)</f>
        <v>cost: 0.1</v>
      </c>
      <c r="L137" s="4" t="str">
        <f t="shared" ca="1" si="8"/>
        <v>stock: 10</v>
      </c>
      <c r="M137" s="4" t="str">
        <f>C$4&amp;": "&amp;IF(ISNUMBER(C137),C137,-1)</f>
        <v>weight: 0</v>
      </c>
      <c r="N137" s="4" t="str">
        <f t="shared" si="9"/>
        <v>category_id: 3</v>
      </c>
      <c r="O137" s="4" t="str">
        <f>IF(E137="","",E$4&amp;": '"&amp;E137&amp;"'")</f>
        <v>type: 'Adventuring Gear'</v>
      </c>
      <c r="P137" s="4" t="str">
        <f t="shared" si="10"/>
        <v/>
      </c>
      <c r="Q137" s="4" t="str">
        <f t="shared" ca="1" si="11"/>
        <v>{product_name: 'Ink Pen', cost: 0.1, stock: 10, weight: 0, category_id: 3, additional_information: JSON.stringify({type: 'Adventuring Gear'})},</v>
      </c>
    </row>
    <row r="138" spans="1:17" s="12" customFormat="1" outlineLevel="1" x14ac:dyDescent="0.2">
      <c r="A138" s="11" t="s">
        <v>1109</v>
      </c>
      <c r="B138" s="37" t="s">
        <v>1110</v>
      </c>
      <c r="C138" s="12">
        <v>1</v>
      </c>
      <c r="D138" s="12">
        <v>5</v>
      </c>
      <c r="E138" s="13"/>
      <c r="F138" s="13"/>
      <c r="G138" s="13"/>
      <c r="I138" s="4" t="str">
        <f>A$4&amp;": '"&amp;SUBSTITUTE(SUBSTITUTE(A138,CHAR(10),"\n"),"'","\'")&amp;"'"</f>
        <v>product_name: 'Insect Netting'</v>
      </c>
      <c r="J138" s="4" t="str">
        <f>IF(B138="","",$B$4&amp;": '"&amp;SUBSTITUTE(SUBSTITUTE(B138,CHAR(10),"\n"),"'","\'")&amp;"'")</f>
        <v>description: 'Keeps away normal insects.'</v>
      </c>
      <c r="K138" s="4" t="str">
        <f>D$4&amp;": "&amp;IF(ISNUMBER(D138),D138,-1)</f>
        <v>cost: 5</v>
      </c>
      <c r="L138" s="4" t="str">
        <f t="shared" ca="1" si="8"/>
        <v>stock: 3</v>
      </c>
      <c r="M138" s="4" t="str">
        <f>C$4&amp;": "&amp;IF(ISNUMBER(C138),C138,-1)</f>
        <v>weight: 1</v>
      </c>
      <c r="N138" s="4" t="str">
        <f t="shared" si="9"/>
        <v>category_id: 3</v>
      </c>
      <c r="O138" s="4" t="str">
        <f>IF(E138="","",E$4&amp;": '"&amp;E138&amp;"'")</f>
        <v/>
      </c>
      <c r="P138" s="4" t="str">
        <f t="shared" si="10"/>
        <v/>
      </c>
      <c r="Q138" s="4" t="str">
        <f t="shared" ca="1" si="11"/>
        <v>{product_name: 'Insect Netting', description: 'Keeps away normal insects.', cost: 5, stock: 3, weight: 1, category_id: 3, additional_information: JSON.stringify({})},</v>
      </c>
    </row>
    <row r="139" spans="1:17" s="12" customFormat="1" outlineLevel="1" x14ac:dyDescent="0.2">
      <c r="A139" s="11" t="s">
        <v>1111</v>
      </c>
      <c r="B139" s="37" t="s">
        <v>924</v>
      </c>
      <c r="C139" s="12">
        <v>0</v>
      </c>
      <c r="D139" s="12">
        <v>0</v>
      </c>
      <c r="E139" s="13"/>
      <c r="F139" s="13"/>
      <c r="G139" s="13"/>
      <c r="I139" s="4" t="str">
        <f>A$4&amp;": '"&amp;SUBSTITUTE(SUBSTITUTE(A139,CHAR(10),"\n"),"'","\'")&amp;"'"</f>
        <v>product_name: 'Ioun Stone'</v>
      </c>
      <c r="J139" s="4" t="str">
        <f>IF(B139="","",$B$4&amp;": '"&amp;SUBSTITUTE(SUBSTITUTE(B139,CHAR(10),"\n"),"'","\'")&amp;"'")</f>
        <v>description: '(Typically a magical item)'</v>
      </c>
      <c r="K139" s="4" t="str">
        <f>D$4&amp;": "&amp;IF(ISNUMBER(D139),D139,-1)</f>
        <v>cost: 0</v>
      </c>
      <c r="L139" s="4" t="str">
        <f t="shared" ca="1" si="8"/>
        <v>stock: 4</v>
      </c>
      <c r="M139" s="4" t="str">
        <f>C$4&amp;": "&amp;IF(ISNUMBER(C139),C139,-1)</f>
        <v>weight: 0</v>
      </c>
      <c r="N139" s="4" t="str">
        <f t="shared" si="9"/>
        <v>category_id: 3</v>
      </c>
      <c r="O139" s="4" t="str">
        <f>IF(E139="","",E$4&amp;": '"&amp;E139&amp;"'")</f>
        <v/>
      </c>
      <c r="P139" s="4" t="str">
        <f t="shared" si="10"/>
        <v/>
      </c>
      <c r="Q139" s="4" t="str">
        <f t="shared" ca="1" si="11"/>
        <v>{product_name: 'Ioun Stone', description: '(Typically a magical item)', cost: 0, stock: 4, weight: 0, category_id: 3, additional_information: JSON.stringify({})},</v>
      </c>
    </row>
    <row r="140" spans="1:17" s="12" customFormat="1" ht="20" outlineLevel="1" x14ac:dyDescent="0.2">
      <c r="A140" s="11" t="s">
        <v>1112</v>
      </c>
      <c r="B140" s="37" t="s">
        <v>1113</v>
      </c>
      <c r="C140" s="12">
        <v>9</v>
      </c>
      <c r="D140" s="12">
        <v>0.03</v>
      </c>
      <c r="E140" s="13" t="s">
        <v>945</v>
      </c>
      <c r="F140" s="13" t="s">
        <v>1443</v>
      </c>
      <c r="G140" s="13" t="s">
        <v>1443</v>
      </c>
      <c r="I140" s="4" t="str">
        <f>A$4&amp;": '"&amp;SUBSTITUTE(SUBSTITUTE(A140,CHAR(10),"\n"),"'","\'")&amp;"'"</f>
        <v>product_name: 'Jug, Clay'</v>
      </c>
      <c r="J140" s="4" t="str">
        <f>IF(B140="","",$B$4&amp;": '"&amp;SUBSTITUTE(SUBSTITUTE(B140,CHAR(10),"\n"),"'","\'")&amp;"'")</f>
        <v>description: 'This basic ceramic jug is fitted with a stopper and holds 1 gallon of liquid.'</v>
      </c>
      <c r="K140" s="4" t="str">
        <f>D$4&amp;": "&amp;IF(ISNUMBER(D140),D140,-1)</f>
        <v>cost: 0.03</v>
      </c>
      <c r="L140" s="4" t="str">
        <f t="shared" ca="1" si="8"/>
        <v>stock: 6</v>
      </c>
      <c r="M140" s="4" t="str">
        <f>C$4&amp;": "&amp;IF(ISNUMBER(C140),C140,-1)</f>
        <v>weight: 9</v>
      </c>
      <c r="N140" s="4" t="str">
        <f t="shared" si="9"/>
        <v>category_id: 3</v>
      </c>
      <c r="O140" s="4" t="str">
        <f>IF(E140="","",E$4&amp;": '"&amp;E140&amp;"'")</f>
        <v>type: 'Adventuring Gear'</v>
      </c>
      <c r="P140" s="4" t="str">
        <f t="shared" si="10"/>
        <v/>
      </c>
      <c r="Q140" s="4" t="str">
        <f t="shared" ca="1" si="11"/>
        <v>{product_name: 'Jug, Clay', description: 'This basic ceramic jug is fitted with a stopper and holds 1 gallon of liquid.', cost: 0.03, stock: 6, weight: 9, category_id: 3, additional_information: JSON.stringify({type: 'Adventuring Gear'})},</v>
      </c>
    </row>
    <row r="141" spans="1:17" s="12" customFormat="1" ht="60" outlineLevel="1" x14ac:dyDescent="0.2">
      <c r="A141" s="11" t="s">
        <v>1114</v>
      </c>
      <c r="B141" s="37" t="s">
        <v>1116</v>
      </c>
      <c r="D141" s="12">
        <v>3000</v>
      </c>
      <c r="E141" s="13" t="s">
        <v>1421</v>
      </c>
      <c r="F141" s="13" t="s">
        <v>1446</v>
      </c>
      <c r="G141" s="13" t="s">
        <v>1454</v>
      </c>
      <c r="I141" s="4" t="str">
        <f>A$4&amp;": '"&amp;SUBSTITUTE(SUBSTITUTE(A141,CHAR(10),"\n"),"'","\'")&amp;"'"</f>
        <v>product_name: 'Keelboat'</v>
      </c>
      <c r="J141" s="4" t="str">
        <f>IF(B141="","",$B$4&amp;": '"&amp;SUBSTITUTE(SUBSTITUTE(B141,CHAR(10),"\n"),"'","\'")&amp;"'")</f>
        <v>description: 'This 50- to 75-foot-long ship is 15 to 20 feet wide and has a few oars to supplement its single mast with a square sail. It has a crew of eight to fifteen and can carry 40 to 50 tons of cargo or 100 soldiers. It can make sea voyages, as well as sail down rivers (thanks to its flat bottom). It moves about 1 mile per hour.'</v>
      </c>
      <c r="K141" s="4" t="str">
        <f>D$4&amp;": "&amp;IF(ISNUMBER(D141),D141,-1)</f>
        <v>cost: 3000</v>
      </c>
      <c r="L141" s="4" t="str">
        <f t="shared" ca="1" si="8"/>
        <v>stock: 3</v>
      </c>
      <c r="M141" s="4" t="str">
        <f>C$4&amp;": "&amp;IF(ISNUMBER(C141),C141,-1)</f>
        <v>weight: -1</v>
      </c>
      <c r="N141" s="4" t="str">
        <f t="shared" si="9"/>
        <v>category_id: 3</v>
      </c>
      <c r="O141" s="4" t="str">
        <f>IF(E141="","",E$4&amp;": '"&amp;E141&amp;"'")</f>
        <v>type: 'Transport'</v>
      </c>
      <c r="P141" s="4" t="str">
        <f t="shared" si="10"/>
        <v/>
      </c>
      <c r="Q141" s="4" t="str">
        <f t="shared" ca="1" si="11"/>
        <v>{product_name: 'Keelboat', description: 'This 50- to 75-foot-long ship is 15 to 20 feet wide and has a few oars to supplement its single mast with a square sail. It has a crew of eight to fifteen and can carry 40 to 50 tons of cargo or 100 soldiers. It can make sea voyages, as well as sail down rivers (thanks to its flat bottom). It moves about 1 mile per hour.', cost: 3000, stock: 3, weight: -1, category_id: 3, additional_information: JSON.stringify({type: 'Transport'})},</v>
      </c>
    </row>
    <row r="142" spans="1:17" s="12" customFormat="1" outlineLevel="1" x14ac:dyDescent="0.2">
      <c r="A142" s="11" t="s">
        <v>1117</v>
      </c>
      <c r="B142" s="37" t="s">
        <v>1118</v>
      </c>
      <c r="D142" s="12">
        <v>150000</v>
      </c>
      <c r="E142" s="13"/>
      <c r="F142" s="13"/>
      <c r="G142" s="13"/>
      <c r="I142" s="4" t="str">
        <f>A$4&amp;": '"&amp;SUBSTITUTE(SUBSTITUTE(A142,CHAR(10),"\n"),"'","\'")&amp;"'"</f>
        <v>product_name: 'Keep'</v>
      </c>
      <c r="J142" s="4" t="str">
        <f>IF(B142="","",$B$4&amp;": '"&amp;SUBSTITUTE(SUBSTITUTE(B142,CHAR(10),"\n"),"'","\'")&amp;"'")</f>
        <v>description: '15 to 25 room fortified stone keep'</v>
      </c>
      <c r="K142" s="4" t="str">
        <f>D$4&amp;": "&amp;IF(ISNUMBER(D142),D142,-1)</f>
        <v>cost: 150000</v>
      </c>
      <c r="L142" s="4" t="str">
        <f t="shared" ca="1" si="8"/>
        <v>stock: 16</v>
      </c>
      <c r="M142" s="4" t="str">
        <f>C$4&amp;": "&amp;IF(ISNUMBER(C142),C142,-1)</f>
        <v>weight: -1</v>
      </c>
      <c r="N142" s="4" t="str">
        <f t="shared" si="9"/>
        <v>category_id: 3</v>
      </c>
      <c r="O142" s="4" t="str">
        <f>IF(E142="","",E$4&amp;": '"&amp;E142&amp;"'")</f>
        <v/>
      </c>
      <c r="P142" s="4" t="str">
        <f t="shared" si="10"/>
        <v/>
      </c>
      <c r="Q142" s="4" t="str">
        <f t="shared" ca="1" si="11"/>
        <v>{product_name: 'Keep', description: '15 to 25 room fortified stone keep', cost: 150000, stock: 16, weight: -1, category_id: 3, additional_information: JSON.stringify({})},</v>
      </c>
    </row>
    <row r="143" spans="1:17" s="12" customFormat="1" outlineLevel="1" x14ac:dyDescent="0.2">
      <c r="A143" s="11" t="s">
        <v>1119</v>
      </c>
      <c r="B143" s="37" t="s">
        <v>1352</v>
      </c>
      <c r="C143" s="12">
        <v>20</v>
      </c>
      <c r="D143" s="12">
        <v>0.05</v>
      </c>
      <c r="E143" s="13" t="s">
        <v>945</v>
      </c>
      <c r="F143" s="13" t="s">
        <v>1443</v>
      </c>
      <c r="G143" s="13" t="s">
        <v>1443</v>
      </c>
      <c r="I143" s="4" t="str">
        <f>A$4&amp;": '"&amp;SUBSTITUTE(SUBSTITUTE(A143,CHAR(10),"\n"),"'","\'")&amp;"'"</f>
        <v>product_name: 'Ladder, 10\''</v>
      </c>
      <c r="J143" s="4" t="str">
        <f>IF(B143="","",$B$4&amp;": '"&amp;SUBSTITUTE(SUBSTITUTE(B143,CHAR(10),"\n"),"'","\'")&amp;"'")</f>
        <v/>
      </c>
      <c r="K143" s="4" t="str">
        <f>D$4&amp;": "&amp;IF(ISNUMBER(D143),D143,-1)</f>
        <v>cost: 0.05</v>
      </c>
      <c r="L143" s="4" t="str">
        <f t="shared" ca="1" si="8"/>
        <v>stock: 17</v>
      </c>
      <c r="M143" s="4" t="str">
        <f>C$4&amp;": "&amp;IF(ISNUMBER(C143),C143,-1)</f>
        <v>weight: 20</v>
      </c>
      <c r="N143" s="4" t="str">
        <f t="shared" si="9"/>
        <v>category_id: 3</v>
      </c>
      <c r="O143" s="4" t="str">
        <f>IF(E143="","",E$4&amp;": '"&amp;E143&amp;"'")</f>
        <v>type: 'Adventuring Gear'</v>
      </c>
      <c r="P143" s="4" t="str">
        <f t="shared" si="10"/>
        <v/>
      </c>
      <c r="Q143" s="4" t="str">
        <f t="shared" ca="1" si="11"/>
        <v>{product_name: 'Ladder, 10\'', cost: 0.05, stock: 17, weight: 20, category_id: 3, additional_information: JSON.stringify({type: 'Adventuring Gear'})},</v>
      </c>
    </row>
    <row r="144" spans="1:17" s="12" customFormat="1" ht="30" outlineLevel="1" x14ac:dyDescent="0.2">
      <c r="A144" s="11" t="s">
        <v>1120</v>
      </c>
      <c r="B144" s="37" t="s">
        <v>1122</v>
      </c>
      <c r="C144" s="12">
        <v>1</v>
      </c>
      <c r="D144" s="12">
        <v>0.1</v>
      </c>
      <c r="E144" s="13" t="s">
        <v>945</v>
      </c>
      <c r="F144" s="13" t="s">
        <v>1443</v>
      </c>
      <c r="G144" s="13" t="s">
        <v>1443</v>
      </c>
      <c r="I144" s="4" t="str">
        <f>A$4&amp;": '"&amp;SUBSTITUTE(SUBSTITUTE(A144,CHAR(10),"\n"),"'","\'")&amp;"'"</f>
        <v>product_name: 'Lamp, Common'</v>
      </c>
      <c r="J144" s="4" t="str">
        <f>IF(B144="","",$B$4&amp;": '"&amp;SUBSTITUTE(SUBSTITUTE(B144,CHAR(10),"\n"),"'","\'")&amp;"'")</f>
        <v>description: 'A lamp clearly illuminates a 15-foot radius, provides shadowy illumination out to a 30-foot radius, and burns for 6 hours on a pint of oil. You can carry a lamp in one hand.'</v>
      </c>
      <c r="K144" s="4" t="str">
        <f>D$4&amp;": "&amp;IF(ISNUMBER(D144),D144,-1)</f>
        <v>cost: 0.1</v>
      </c>
      <c r="L144" s="4" t="str">
        <f t="shared" ca="1" si="8"/>
        <v>stock: 10</v>
      </c>
      <c r="M144" s="4" t="str">
        <f>C$4&amp;": "&amp;IF(ISNUMBER(C144),C144,-1)</f>
        <v>weight: 1</v>
      </c>
      <c r="N144" s="4" t="str">
        <f t="shared" si="9"/>
        <v>category_id: 3</v>
      </c>
      <c r="O144" s="4" t="str">
        <f>IF(E144="","",E$4&amp;": '"&amp;E144&amp;"'")</f>
        <v>type: 'Adventuring Gear'</v>
      </c>
      <c r="P144" s="4" t="str">
        <f t="shared" si="10"/>
        <v/>
      </c>
      <c r="Q144" s="4" t="str">
        <f t="shared" ca="1" si="11"/>
        <v>{product_name: 'Lamp, Common', description: 'A lamp clearly illuminates a 15-foot radius, provides shadowy illumination out to a 30-foot radius, and burns for 6 hours on a pint of oil. You can carry a lamp in one hand.', cost: 0.1, stock: 10, weight: 1, category_id: 3, additional_information: JSON.stringify({type: 'Adventuring Gear'})},</v>
      </c>
    </row>
    <row r="145" spans="1:17" s="12" customFormat="1" ht="40" outlineLevel="1" x14ac:dyDescent="0.2">
      <c r="A145" s="11" t="s">
        <v>1123</v>
      </c>
      <c r="B145" s="37" t="s">
        <v>1125</v>
      </c>
      <c r="C145" s="12">
        <v>3</v>
      </c>
      <c r="D145" s="12">
        <v>12</v>
      </c>
      <c r="E145" s="13" t="s">
        <v>945</v>
      </c>
      <c r="F145" s="13" t="s">
        <v>1443</v>
      </c>
      <c r="G145" s="13" t="s">
        <v>1443</v>
      </c>
      <c r="I145" s="4" t="str">
        <f>A$4&amp;": '"&amp;SUBSTITUTE(SUBSTITUTE(A145,CHAR(10),"\n"),"'","\'")&amp;"'"</f>
        <v>product_name: 'Lantern, Bullseye'</v>
      </c>
      <c r="J145" s="4" t="str">
        <f>IF(B145="","",$B$4&amp;": '"&amp;SUBSTITUTE(SUBSTITUTE(B145,CHAR(10),"\n"),"'","\'")&amp;"'")</f>
        <v>description: 'A bullseye lantern provides clear illumination in a 60-foot cone and shadowy illumination in a 120-foot cone. It burns for 6 hours on a pint of oil. You can carry a bullseye lantern in one hand.'</v>
      </c>
      <c r="K145" s="4" t="str">
        <f>D$4&amp;": "&amp;IF(ISNUMBER(D145),D145,-1)</f>
        <v>cost: 12</v>
      </c>
      <c r="L145" s="4" t="str">
        <f t="shared" ca="1" si="8"/>
        <v>stock: 1</v>
      </c>
      <c r="M145" s="4" t="str">
        <f>C$4&amp;": "&amp;IF(ISNUMBER(C145),C145,-1)</f>
        <v>weight: 3</v>
      </c>
      <c r="N145" s="4" t="str">
        <f t="shared" si="9"/>
        <v>category_id: 3</v>
      </c>
      <c r="O145" s="4" t="str">
        <f>IF(E145="","",E$4&amp;": '"&amp;E145&amp;"'")</f>
        <v>type: 'Adventuring Gear'</v>
      </c>
      <c r="P145" s="4" t="str">
        <f t="shared" si="10"/>
        <v/>
      </c>
      <c r="Q145" s="4" t="str">
        <f t="shared" ca="1" si="11"/>
        <v>{product_name: 'Lantern, Bullseye', description: 'A bullseye lantern provides clear illumination in a 60-foot cone and shadowy illumination in a 120-foot cone. It burns for 6 hours on a pint of oil. You can carry a bullseye lantern in one hand.', cost: 12, stock: 1, weight: 3, category_id: 3, additional_information: JSON.stringify({type: 'Adventuring Gear'})},</v>
      </c>
    </row>
    <row r="146" spans="1:17" s="12" customFormat="1" ht="40" outlineLevel="1" x14ac:dyDescent="0.2">
      <c r="A146" s="11" t="s">
        <v>1126</v>
      </c>
      <c r="B146" s="37" t="s">
        <v>1128</v>
      </c>
      <c r="C146" s="12">
        <v>2</v>
      </c>
      <c r="D146" s="12">
        <v>7</v>
      </c>
      <c r="E146" s="13" t="s">
        <v>945</v>
      </c>
      <c r="F146" s="13" t="s">
        <v>1443</v>
      </c>
      <c r="G146" s="13" t="s">
        <v>1443</v>
      </c>
      <c r="I146" s="4" t="str">
        <f>A$4&amp;": '"&amp;SUBSTITUTE(SUBSTITUTE(A146,CHAR(10),"\n"),"'","\'")&amp;"'"</f>
        <v>product_name: 'Lantern, Hooded'</v>
      </c>
      <c r="J146" s="4" t="str">
        <f>IF(B146="","",$B$4&amp;": '"&amp;SUBSTITUTE(SUBSTITUTE(B146,CHAR(10),"\n"),"'","\'")&amp;"'")</f>
        <v>description: 'A hooded lantern clearly illuminates a 30-foot radius and provides shadowy illumination in a 60-foot radius. It burns for 6 hours on a pint of oil. You can carry a hooded lantern in one hand.'</v>
      </c>
      <c r="K146" s="4" t="str">
        <f>D$4&amp;": "&amp;IF(ISNUMBER(D146),D146,-1)</f>
        <v>cost: 7</v>
      </c>
      <c r="L146" s="4" t="str">
        <f t="shared" ca="1" si="8"/>
        <v>stock: 15</v>
      </c>
      <c r="M146" s="4" t="str">
        <f>C$4&amp;": "&amp;IF(ISNUMBER(C146),C146,-1)</f>
        <v>weight: 2</v>
      </c>
      <c r="N146" s="4" t="str">
        <f t="shared" si="9"/>
        <v>category_id: 3</v>
      </c>
      <c r="O146" s="4" t="str">
        <f>IF(E146="","",E$4&amp;": '"&amp;E146&amp;"'")</f>
        <v>type: 'Adventuring Gear'</v>
      </c>
      <c r="P146" s="4" t="str">
        <f t="shared" si="10"/>
        <v/>
      </c>
      <c r="Q146" s="4" t="str">
        <f t="shared" ca="1" si="11"/>
        <v>{product_name: 'Lantern, Hooded', description: 'A hooded lantern clearly illuminates a 30-foot radius and provides shadowy illumination in a 60-foot radius. It burns for 6 hours on a pint of oil. You can carry a hooded lantern in one hand.', cost: 7, stock: 15, weight: 2, category_id: 3, additional_information: JSON.stringify({type: 'Adventuring Gear'})},</v>
      </c>
    </row>
    <row r="147" spans="1:17" s="12" customFormat="1" outlineLevel="1" x14ac:dyDescent="0.2">
      <c r="A147" s="11" t="s">
        <v>1129</v>
      </c>
      <c r="B147" s="37" t="s">
        <v>1130</v>
      </c>
      <c r="C147" s="12">
        <v>1</v>
      </c>
      <c r="D147" s="12">
        <v>40</v>
      </c>
      <c r="E147" s="13" t="s">
        <v>945</v>
      </c>
      <c r="F147" s="13" t="s">
        <v>1443</v>
      </c>
      <c r="G147" s="13" t="s">
        <v>1443</v>
      </c>
      <c r="I147" s="4" t="str">
        <f>A$4&amp;": '"&amp;SUBSTITUTE(SUBSTITUTE(A147,CHAR(10),"\n"),"'","\'")&amp;"'"</f>
        <v>product_name: 'Lock, average'</v>
      </c>
      <c r="J147" s="4" t="str">
        <f>IF(B147="","",$B$4&amp;": '"&amp;SUBSTITUTE(SUBSTITUTE(B147,CHAR(10),"\n"),"'","\'")&amp;"'")</f>
        <v>description: 'Open Locks DC 25'</v>
      </c>
      <c r="K147" s="4" t="str">
        <f>D$4&amp;": "&amp;IF(ISNUMBER(D147),D147,-1)</f>
        <v>cost: 40</v>
      </c>
      <c r="L147" s="4" t="str">
        <f t="shared" ca="1" si="8"/>
        <v>stock: 9</v>
      </c>
      <c r="M147" s="4" t="str">
        <f>C$4&amp;": "&amp;IF(ISNUMBER(C147),C147,-1)</f>
        <v>weight: 1</v>
      </c>
      <c r="N147" s="4" t="str">
        <f t="shared" si="9"/>
        <v>category_id: 3</v>
      </c>
      <c r="O147" s="4" t="str">
        <f>IF(E147="","",E$4&amp;": '"&amp;E147&amp;"'")</f>
        <v>type: 'Adventuring Gear'</v>
      </c>
      <c r="P147" s="4" t="str">
        <f t="shared" si="10"/>
        <v/>
      </c>
      <c r="Q147" s="4" t="str">
        <f t="shared" ca="1" si="11"/>
        <v>{product_name: 'Lock, average', description: 'Open Locks DC 25', cost: 40, stock: 9, weight: 1, category_id: 3, additional_information: JSON.stringify({type: 'Adventuring Gear'})},</v>
      </c>
    </row>
    <row r="148" spans="1:17" s="12" customFormat="1" outlineLevel="1" x14ac:dyDescent="0.2">
      <c r="A148" s="11" t="s">
        <v>1131</v>
      </c>
      <c r="B148" s="37" t="s">
        <v>1132</v>
      </c>
      <c r="C148" s="12">
        <v>1</v>
      </c>
      <c r="D148" s="12">
        <v>80</v>
      </c>
      <c r="E148" s="13" t="s">
        <v>945</v>
      </c>
      <c r="F148" s="13" t="s">
        <v>1443</v>
      </c>
      <c r="G148" s="13" t="s">
        <v>1443</v>
      </c>
      <c r="I148" s="4" t="str">
        <f>A$4&amp;": '"&amp;SUBSTITUTE(SUBSTITUTE(A148,CHAR(10),"\n"),"'","\'")&amp;"'"</f>
        <v>product_name: 'Lock, good'</v>
      </c>
      <c r="J148" s="4" t="str">
        <f>IF(B148="","",$B$4&amp;": '"&amp;SUBSTITUTE(SUBSTITUTE(B148,CHAR(10),"\n"),"'","\'")&amp;"'")</f>
        <v>description: 'Open Locks DC 30'</v>
      </c>
      <c r="K148" s="4" t="str">
        <f>D$4&amp;": "&amp;IF(ISNUMBER(D148),D148,-1)</f>
        <v>cost: 80</v>
      </c>
      <c r="L148" s="4" t="str">
        <f t="shared" ca="1" si="8"/>
        <v>stock: 2</v>
      </c>
      <c r="M148" s="4" t="str">
        <f>C$4&amp;": "&amp;IF(ISNUMBER(C148),C148,-1)</f>
        <v>weight: 1</v>
      </c>
      <c r="N148" s="4" t="str">
        <f t="shared" si="9"/>
        <v>category_id: 3</v>
      </c>
      <c r="O148" s="4" t="str">
        <f>IF(E148="","",E$4&amp;": '"&amp;E148&amp;"'")</f>
        <v>type: 'Adventuring Gear'</v>
      </c>
      <c r="P148" s="4" t="str">
        <f t="shared" si="10"/>
        <v/>
      </c>
      <c r="Q148" s="4" t="str">
        <f t="shared" ca="1" si="11"/>
        <v>{product_name: 'Lock, good', description: 'Open Locks DC 30', cost: 80, stock: 2, weight: 1, category_id: 3, additional_information: JSON.stringify({type: 'Adventuring Gear'})},</v>
      </c>
    </row>
    <row r="149" spans="1:17" s="12" customFormat="1" outlineLevel="1" x14ac:dyDescent="0.2">
      <c r="A149" s="11" t="s">
        <v>1133</v>
      </c>
      <c r="B149" s="37" t="s">
        <v>1134</v>
      </c>
      <c r="C149" s="12">
        <v>1</v>
      </c>
      <c r="D149" s="12">
        <v>20</v>
      </c>
      <c r="E149" s="13" t="s">
        <v>945</v>
      </c>
      <c r="F149" s="13" t="s">
        <v>1443</v>
      </c>
      <c r="G149" s="13" t="s">
        <v>1443</v>
      </c>
      <c r="I149" s="4" t="str">
        <f>A$4&amp;": '"&amp;SUBSTITUTE(SUBSTITUTE(A149,CHAR(10),"\n"),"'","\'")&amp;"'"</f>
        <v>product_name: 'Lock, simple'</v>
      </c>
      <c r="J149" s="4" t="str">
        <f>IF(B149="","",$B$4&amp;": '"&amp;SUBSTITUTE(SUBSTITUTE(B149,CHAR(10),"\n"),"'","\'")&amp;"'")</f>
        <v>description: 'Open Locks DC 20'</v>
      </c>
      <c r="K149" s="4" t="str">
        <f>D$4&amp;": "&amp;IF(ISNUMBER(D149),D149,-1)</f>
        <v>cost: 20</v>
      </c>
      <c r="L149" s="4" t="str">
        <f t="shared" ca="1" si="8"/>
        <v>stock: 4</v>
      </c>
      <c r="M149" s="4" t="str">
        <f>C$4&amp;": "&amp;IF(ISNUMBER(C149),C149,-1)</f>
        <v>weight: 1</v>
      </c>
      <c r="N149" s="4" t="str">
        <f t="shared" si="9"/>
        <v>category_id: 3</v>
      </c>
      <c r="O149" s="4" t="str">
        <f>IF(E149="","",E$4&amp;": '"&amp;E149&amp;"'")</f>
        <v>type: 'Adventuring Gear'</v>
      </c>
      <c r="P149" s="4" t="str">
        <f t="shared" si="10"/>
        <v/>
      </c>
      <c r="Q149" s="4" t="str">
        <f t="shared" ca="1" si="11"/>
        <v>{product_name: 'Lock, simple', description: 'Open Locks DC 20', cost: 20, stock: 4, weight: 1, category_id: 3, additional_information: JSON.stringify({type: 'Adventuring Gear'})},</v>
      </c>
    </row>
    <row r="150" spans="1:17" s="12" customFormat="1" outlineLevel="1" x14ac:dyDescent="0.2">
      <c r="A150" s="11" t="s">
        <v>1135</v>
      </c>
      <c r="B150" s="37" t="s">
        <v>1136</v>
      </c>
      <c r="C150" s="12">
        <v>1</v>
      </c>
      <c r="D150" s="12">
        <v>150</v>
      </c>
      <c r="E150" s="13" t="s">
        <v>945</v>
      </c>
      <c r="F150" s="13" t="s">
        <v>1443</v>
      </c>
      <c r="G150" s="13" t="s">
        <v>1443</v>
      </c>
      <c r="I150" s="4" t="str">
        <f>A$4&amp;": '"&amp;SUBSTITUTE(SUBSTITUTE(A150,CHAR(10),"\n"),"'","\'")&amp;"'"</f>
        <v>product_name: 'Lock, superior'</v>
      </c>
      <c r="J150" s="4" t="str">
        <f>IF(B150="","",$B$4&amp;": '"&amp;SUBSTITUTE(SUBSTITUTE(B150,CHAR(10),"\n"),"'","\'")&amp;"'")</f>
        <v>description: 'Open Locks DC 40'</v>
      </c>
      <c r="K150" s="4" t="str">
        <f>D$4&amp;": "&amp;IF(ISNUMBER(D150),D150,-1)</f>
        <v>cost: 150</v>
      </c>
      <c r="L150" s="4" t="str">
        <f t="shared" ca="1" si="8"/>
        <v>stock: 7</v>
      </c>
      <c r="M150" s="4" t="str">
        <f>C$4&amp;": "&amp;IF(ISNUMBER(C150),C150,-1)</f>
        <v>weight: 1</v>
      </c>
      <c r="N150" s="4" t="str">
        <f t="shared" si="9"/>
        <v>category_id: 3</v>
      </c>
      <c r="O150" s="4" t="str">
        <f>IF(E150="","",E$4&amp;": '"&amp;E150&amp;"'")</f>
        <v>type: 'Adventuring Gear'</v>
      </c>
      <c r="P150" s="4" t="str">
        <f t="shared" si="10"/>
        <v/>
      </c>
      <c r="Q150" s="4" t="str">
        <f t="shared" ca="1" si="11"/>
        <v>{product_name: 'Lock, superior', description: 'Open Locks DC 40', cost: 150, stock: 7, weight: 1, category_id: 3, additional_information: JSON.stringify({type: 'Adventuring Gear'})},</v>
      </c>
    </row>
    <row r="151" spans="1:17" s="12" customFormat="1" ht="50" outlineLevel="1" x14ac:dyDescent="0.2">
      <c r="A151" s="11" t="s">
        <v>1137</v>
      </c>
      <c r="B151" s="37" t="s">
        <v>1139</v>
      </c>
      <c r="D151" s="12">
        <v>10000</v>
      </c>
      <c r="E151" s="13" t="s">
        <v>1421</v>
      </c>
      <c r="F151" s="13" t="s">
        <v>1446</v>
      </c>
      <c r="G151" s="13" t="s">
        <v>1454</v>
      </c>
      <c r="I151" s="4" t="str">
        <f>A$4&amp;": '"&amp;SUBSTITUTE(SUBSTITUTE(A151,CHAR(10),"\n"),"'","\'")&amp;"'"</f>
        <v>product_name: 'Longship'</v>
      </c>
      <c r="J151" s="4" t="str">
        <f>IF(B151="","",$B$4&amp;": '"&amp;SUBSTITUTE(SUBSTITUTE(B151,CHAR(10),"\n"),"'","\'")&amp;"'")</f>
        <v>description: 'This 75-foot-long ship with forty oars requires a total crew of 50. It has a single mast and a square sail, and it can carry 50 tons of cargo or 120 soldiers. A longship can make sea voyages. It moves about 3 miles per hour when being rowed or under sail.'</v>
      </c>
      <c r="K151" s="4" t="str">
        <f>D$4&amp;": "&amp;IF(ISNUMBER(D151),D151,-1)</f>
        <v>cost: 10000</v>
      </c>
      <c r="L151" s="4" t="str">
        <f t="shared" ca="1" si="8"/>
        <v>stock: 5</v>
      </c>
      <c r="M151" s="4" t="str">
        <f>C$4&amp;": "&amp;IF(ISNUMBER(C151),C151,-1)</f>
        <v>weight: -1</v>
      </c>
      <c r="N151" s="4" t="str">
        <f t="shared" si="9"/>
        <v>category_id: 3</v>
      </c>
      <c r="O151" s="4" t="str">
        <f>IF(E151="","",E$4&amp;": '"&amp;E151&amp;"'")</f>
        <v>type: 'Transport'</v>
      </c>
      <c r="P151" s="4" t="str">
        <f t="shared" si="10"/>
        <v/>
      </c>
      <c r="Q151" s="4" t="str">
        <f t="shared" ca="1" si="11"/>
        <v>{product_name: 'Longship', description: 'This 75-foot-long ship with forty oars requires a total crew of 50. It has a single mast and a square sail, and it can carry 50 tons of cargo or 120 soldiers. A longship can make sea voyages. It moves about 3 miles per hour when being rowed or under sail.', cost: 10000, stock: 5, weight: -1, category_id: 3, additional_information: JSON.stringify({type: 'Transport'})},</v>
      </c>
    </row>
    <row r="152" spans="1:17" s="12" customFormat="1" ht="70" outlineLevel="1" x14ac:dyDescent="0.2">
      <c r="A152" s="11" t="s">
        <v>1140</v>
      </c>
      <c r="B152" s="37" t="s">
        <v>1142</v>
      </c>
      <c r="C152" s="12">
        <v>0</v>
      </c>
      <c r="D152" s="12">
        <v>100</v>
      </c>
      <c r="E152" s="13" t="s">
        <v>914</v>
      </c>
      <c r="F152" s="13" t="s">
        <v>1436</v>
      </c>
      <c r="G152" s="13" t="s">
        <v>1448</v>
      </c>
      <c r="I152" s="4" t="str">
        <f>A$4&amp;": '"&amp;SUBSTITUTE(SUBSTITUTE(A152,CHAR(10),"\n"),"'","\'")&amp;"'"</f>
        <v>product_name: 'Magnifying Glass'</v>
      </c>
      <c r="J152" s="4" t="str">
        <f>IF(B152="","",$B$4&amp;": '"&amp;SUBSTITUTE(SUBSTITUTE(B152,CHAR(10),"\n"),"'","\'")&amp;"'")</f>
        <v>description: 'This simple lens allows a closer look at small objects. It is also useful as a substitute for flint and steel when starting fires. Lighting a fire with a magnifying glass requires light as bright as sunlight to focus, tinder to ignite, and at least a full-round action. A magnifying glass grants a +2 circumstance bonus on Appraise checks involving any item that is small or highly detailed.'</v>
      </c>
      <c r="K152" s="4" t="str">
        <f>D$4&amp;": "&amp;IF(ISNUMBER(D152),D152,-1)</f>
        <v>cost: 100</v>
      </c>
      <c r="L152" s="4" t="str">
        <f t="shared" ca="1" si="8"/>
        <v>stock: 14</v>
      </c>
      <c r="M152" s="4" t="str">
        <f>C$4&amp;": "&amp;IF(ISNUMBER(C152),C152,-1)</f>
        <v>weight: 0</v>
      </c>
      <c r="N152" s="4" t="str">
        <f t="shared" si="9"/>
        <v>category_id: 3</v>
      </c>
      <c r="O152" s="4" t="str">
        <f>IF(E152="","",E$4&amp;": '"&amp;E152&amp;"'")</f>
        <v>type: 'Tools &amp; Skill Kits'</v>
      </c>
      <c r="P152" s="4" t="str">
        <f t="shared" si="10"/>
        <v/>
      </c>
      <c r="Q152" s="4" t="str">
        <f t="shared" ca="1" si="11"/>
        <v>{product_name: 'Magnifying Glass', description: 'This simple lens allows a closer look at small objects. It is also useful as a substitute for flint and steel when starting fires. Lighting a fire with a magnifying glass requires light as bright as sunlight to focus, tinder to ignite, and at least a full-round action. A magnifying glass grants a +2 circumstance bonus on Appraise checks involving any item that is small or highly detailed.', cost: 100, stock: 14, weight: 0, category_id: 3, additional_information: JSON.stringify({type: 'Tools &amp; Skill Kits'})},</v>
      </c>
    </row>
    <row r="153" spans="1:17" s="12" customFormat="1" outlineLevel="1" x14ac:dyDescent="0.2">
      <c r="A153" s="11" t="s">
        <v>1143</v>
      </c>
      <c r="B153" s="37" t="s">
        <v>1426</v>
      </c>
      <c r="C153" s="12">
        <v>2</v>
      </c>
      <c r="D153" s="12">
        <v>15</v>
      </c>
      <c r="E153" s="13" t="s">
        <v>945</v>
      </c>
      <c r="F153" s="13" t="s">
        <v>1443</v>
      </c>
      <c r="G153" s="13" t="s">
        <v>1443</v>
      </c>
      <c r="I153" s="4" t="str">
        <f>A$4&amp;": '"&amp;SUBSTITUTE(SUBSTITUTE(A153,CHAR(10),"\n"),"'","\'")&amp;"'"</f>
        <v>product_name: 'Manacles'</v>
      </c>
      <c r="J153" s="4" t="str">
        <f>IF(B153="","",$B$4&amp;": '"&amp;SUBSTITUTE(SUBSTITUTE(B153,CHAR(10),"\n"),"'","\'")&amp;"'")</f>
        <v>description: 'Hard 10, 10 HP. Escape Artist DC 30 or burst DC 26'</v>
      </c>
      <c r="K153" s="4" t="str">
        <f>D$4&amp;": "&amp;IF(ISNUMBER(D153),D153,-1)</f>
        <v>cost: 15</v>
      </c>
      <c r="L153" s="4" t="str">
        <f t="shared" ca="1" si="8"/>
        <v>stock: 15</v>
      </c>
      <c r="M153" s="4" t="str">
        <f>C$4&amp;": "&amp;IF(ISNUMBER(C153),C153,-1)</f>
        <v>weight: 2</v>
      </c>
      <c r="N153" s="4" t="str">
        <f t="shared" si="9"/>
        <v>category_id: 3</v>
      </c>
      <c r="O153" s="4" t="str">
        <f>IF(E153="","",E$4&amp;": '"&amp;E153&amp;"'")</f>
        <v>type: 'Adventuring Gear'</v>
      </c>
      <c r="P153" s="4" t="str">
        <f t="shared" si="10"/>
        <v/>
      </c>
      <c r="Q153" s="4" t="str">
        <f t="shared" ca="1" si="11"/>
        <v>{product_name: 'Manacles', description: 'Hard 10, 10 HP. Escape Artist DC 30 or burst DC 26', cost: 15, stock: 15, weight: 2, category_id: 3, additional_information: JSON.stringify({type: 'Adventuring Gear'})},</v>
      </c>
    </row>
    <row r="154" spans="1:17" s="12" customFormat="1" outlineLevel="1" x14ac:dyDescent="0.2">
      <c r="A154" s="11" t="s">
        <v>1145</v>
      </c>
      <c r="B154" s="37" t="s">
        <v>1427</v>
      </c>
      <c r="C154" s="12">
        <v>2</v>
      </c>
      <c r="D154" s="12">
        <v>50</v>
      </c>
      <c r="E154" s="13" t="s">
        <v>945</v>
      </c>
      <c r="F154" s="13" t="s">
        <v>1443</v>
      </c>
      <c r="G154" s="13" t="s">
        <v>1443</v>
      </c>
      <c r="I154" s="4" t="str">
        <f>A$4&amp;": '"&amp;SUBSTITUTE(SUBSTITUTE(A154,CHAR(10),"\n"),"'","\'")&amp;"'"</f>
        <v>product_name: 'Manacles, Masterwork'</v>
      </c>
      <c r="J154" s="4" t="str">
        <f>IF(B154="","",$B$4&amp;": '"&amp;SUBSTITUTE(SUBSTITUTE(B154,CHAR(10),"\n"),"'","\'")&amp;"'")</f>
        <v>description: 'Hard 10, 10 HP. Escape Artist DC 35 or burst DC 28'</v>
      </c>
      <c r="K154" s="4" t="str">
        <f>D$4&amp;": "&amp;IF(ISNUMBER(D154),D154,-1)</f>
        <v>cost: 50</v>
      </c>
      <c r="L154" s="4" t="str">
        <f t="shared" ca="1" si="8"/>
        <v>stock: 5</v>
      </c>
      <c r="M154" s="4" t="str">
        <f>C$4&amp;": "&amp;IF(ISNUMBER(C154),C154,-1)</f>
        <v>weight: 2</v>
      </c>
      <c r="N154" s="4" t="str">
        <f t="shared" si="9"/>
        <v>category_id: 3</v>
      </c>
      <c r="O154" s="4" t="str">
        <f>IF(E154="","",E$4&amp;": '"&amp;E154&amp;"'")</f>
        <v>type: 'Adventuring Gear'</v>
      </c>
      <c r="P154" s="4" t="str">
        <f t="shared" si="10"/>
        <v/>
      </c>
      <c r="Q154" s="4" t="str">
        <f t="shared" ca="1" si="11"/>
        <v>{product_name: 'Manacles, Masterwork', description: 'Hard 10, 10 HP. Escape Artist DC 35 or burst DC 28', cost: 50, stock: 5, weight: 2, category_id: 3, additional_information: JSON.stringify({type: 'Adventuring Gear'})},</v>
      </c>
    </row>
    <row r="155" spans="1:17" s="12" customFormat="1" ht="20" outlineLevel="1" x14ac:dyDescent="0.2">
      <c r="A155" s="11" t="s">
        <v>1147</v>
      </c>
      <c r="B155" s="37" t="s">
        <v>1148</v>
      </c>
      <c r="D155" s="12">
        <v>100000</v>
      </c>
      <c r="E155" s="13"/>
      <c r="F155" s="13" t="s">
        <v>1446</v>
      </c>
      <c r="G155" s="13"/>
      <c r="I155" s="4" t="str">
        <f>A$4&amp;": '"&amp;SUBSTITUTE(SUBSTITUTE(A155,CHAR(10),"\n"),"'","\'")&amp;"'"</f>
        <v>product_name: 'Mansion'</v>
      </c>
      <c r="J155" s="4" t="str">
        <f>IF(B155="","",$B$4&amp;": '"&amp;SUBSTITUTE(SUBSTITUTE(B155,CHAR(10),"\n"),"'","\'")&amp;"'")</f>
        <v>description: '10 to 20 room, 2 to 3 story mansion of wood and brick with a slate roof'</v>
      </c>
      <c r="K155" s="4" t="str">
        <f>D$4&amp;": "&amp;IF(ISNUMBER(D155),D155,-1)</f>
        <v>cost: 100000</v>
      </c>
      <c r="L155" s="4" t="str">
        <f t="shared" ca="1" si="8"/>
        <v>stock: 15</v>
      </c>
      <c r="M155" s="4" t="str">
        <f>C$4&amp;": "&amp;IF(ISNUMBER(C155),C155,-1)</f>
        <v>weight: -1</v>
      </c>
      <c r="N155" s="4" t="str">
        <f t="shared" si="9"/>
        <v>category_id: 3</v>
      </c>
      <c r="O155" s="4" t="str">
        <f>IF(E155="","",E$4&amp;": '"&amp;E155&amp;"'")</f>
        <v/>
      </c>
      <c r="P155" s="4" t="str">
        <f t="shared" si="10"/>
        <v/>
      </c>
      <c r="Q155" s="4" t="str">
        <f t="shared" ca="1" si="11"/>
        <v>{product_name: 'Mansion', description: '10 to 20 room, 2 to 3 story mansion of wood and brick with a slate roof', cost: 100000, stock: 15, weight: -1, category_id: 3, additional_information: JSON.stringify({})},</v>
      </c>
    </row>
    <row r="156" spans="1:17" s="12" customFormat="1" outlineLevel="1" x14ac:dyDescent="0.2">
      <c r="A156" s="11" t="s">
        <v>1149</v>
      </c>
      <c r="B156" s="37" t="s">
        <v>1352</v>
      </c>
      <c r="C156" s="12">
        <v>0.5</v>
      </c>
      <c r="D156" s="12">
        <v>1</v>
      </c>
      <c r="E156" s="13"/>
      <c r="F156" s="13" t="s">
        <v>1440</v>
      </c>
      <c r="G156" s="13" t="s">
        <v>1464</v>
      </c>
      <c r="I156" s="4" t="str">
        <f>A$4&amp;": '"&amp;SUBSTITUTE(SUBSTITUTE(A156,CHAR(10),"\n"),"'","\'")&amp;"'"</f>
        <v>product_name: 'Map Case'</v>
      </c>
      <c r="J156" s="4" t="str">
        <f>IF(B156="","",$B$4&amp;": '"&amp;SUBSTITUTE(SUBSTITUTE(B156,CHAR(10),"\n"),"'","\'")&amp;"'")</f>
        <v/>
      </c>
      <c r="K156" s="4" t="str">
        <f>D$4&amp;": "&amp;IF(ISNUMBER(D156),D156,-1)</f>
        <v>cost: 1</v>
      </c>
      <c r="L156" s="4" t="str">
        <f t="shared" ca="1" si="8"/>
        <v>stock: 1</v>
      </c>
      <c r="M156" s="4" t="str">
        <f>C$4&amp;": "&amp;IF(ISNUMBER(C156),C156,-1)</f>
        <v>weight: 0.5</v>
      </c>
      <c r="N156" s="4" t="str">
        <f t="shared" si="9"/>
        <v>category_id: 3</v>
      </c>
      <c r="O156" s="4" t="str">
        <f>IF(E156="","",E$4&amp;": '"&amp;E156&amp;"'")</f>
        <v/>
      </c>
      <c r="P156" s="4" t="str">
        <f t="shared" si="10"/>
        <v/>
      </c>
      <c r="Q156" s="4" t="str">
        <f t="shared" ca="1" si="11"/>
        <v>{product_name: 'Map Case', cost: 1, stock: 1, weight: 0.5, category_id: 3, additional_information: JSON.stringify({})},</v>
      </c>
    </row>
    <row r="157" spans="1:17" s="12" customFormat="1" outlineLevel="1" x14ac:dyDescent="0.2">
      <c r="A157" s="11" t="s">
        <v>1150</v>
      </c>
      <c r="B157" s="37" t="s">
        <v>1352</v>
      </c>
      <c r="C157" s="12">
        <v>1</v>
      </c>
      <c r="E157" s="13"/>
      <c r="F157" s="13" t="s">
        <v>1440</v>
      </c>
      <c r="G157" s="13" t="s">
        <v>1465</v>
      </c>
      <c r="I157" s="4" t="str">
        <f>A$4&amp;": '"&amp;SUBSTITUTE(SUBSTITUTE(A157,CHAR(10),"\n"),"'","\'")&amp;"'"</f>
        <v>product_name: 'Mask Filter Refill'</v>
      </c>
      <c r="J157" s="4" t="str">
        <f>IF(B157="","",$B$4&amp;": '"&amp;SUBSTITUTE(SUBSTITUTE(B157,CHAR(10),"\n"),"'","\'")&amp;"'")</f>
        <v/>
      </c>
      <c r="K157" s="4" t="str">
        <f>D$4&amp;": "&amp;IF(ISNUMBER(D157),D157,-1)</f>
        <v>cost: -1</v>
      </c>
      <c r="L157" s="4" t="str">
        <f t="shared" ca="1" si="8"/>
        <v>stock: 4</v>
      </c>
      <c r="M157" s="4" t="str">
        <f>C$4&amp;": "&amp;IF(ISNUMBER(C157),C157,-1)</f>
        <v>weight: 1</v>
      </c>
      <c r="N157" s="4" t="str">
        <f t="shared" si="9"/>
        <v>category_id: 3</v>
      </c>
      <c r="O157" s="4" t="str">
        <f>IF(E157="","",E$4&amp;": '"&amp;E157&amp;"'")</f>
        <v/>
      </c>
      <c r="P157" s="4" t="str">
        <f t="shared" si="10"/>
        <v/>
      </c>
      <c r="Q157" s="4" t="str">
        <f t="shared" ca="1" si="11"/>
        <v>{product_name: 'Mask Filter Refill', cost: -1, stock: 4, weight: 1, category_id: 3, additional_information: JSON.stringify({})},</v>
      </c>
    </row>
    <row r="158" spans="1:17" s="12" customFormat="1" outlineLevel="1" x14ac:dyDescent="0.2">
      <c r="A158" s="11" t="s">
        <v>1151</v>
      </c>
      <c r="B158" s="37" t="s">
        <v>1352</v>
      </c>
      <c r="C158" s="12">
        <v>0.5</v>
      </c>
      <c r="D158" s="12">
        <v>1</v>
      </c>
      <c r="E158" s="13" t="s">
        <v>945</v>
      </c>
      <c r="F158" s="13" t="s">
        <v>1443</v>
      </c>
      <c r="G158" s="13" t="s">
        <v>1443</v>
      </c>
      <c r="I158" s="4" t="str">
        <f>A$4&amp;": '"&amp;SUBSTITUTE(SUBSTITUTE(A158,CHAR(10),"\n"),"'","\'")&amp;"'"</f>
        <v>product_name: 'Mirror, Small Steel'</v>
      </c>
      <c r="J158" s="4" t="str">
        <f>IF(B158="","",$B$4&amp;": '"&amp;SUBSTITUTE(SUBSTITUTE(B158,CHAR(10),"\n"),"'","\'")&amp;"'")</f>
        <v/>
      </c>
      <c r="K158" s="4" t="str">
        <f>D$4&amp;": "&amp;IF(ISNUMBER(D158),D158,-1)</f>
        <v>cost: 1</v>
      </c>
      <c r="L158" s="4" t="str">
        <f t="shared" ca="1" si="8"/>
        <v>stock: 15</v>
      </c>
      <c r="M158" s="4" t="str">
        <f>C$4&amp;": "&amp;IF(ISNUMBER(C158),C158,-1)</f>
        <v>weight: 0.5</v>
      </c>
      <c r="N158" s="4" t="str">
        <f t="shared" si="9"/>
        <v>category_id: 3</v>
      </c>
      <c r="O158" s="4" t="str">
        <f>IF(E158="","",E$4&amp;": '"&amp;E158&amp;"'")</f>
        <v>type: 'Adventuring Gear'</v>
      </c>
      <c r="P158" s="4" t="str">
        <f t="shared" si="10"/>
        <v/>
      </c>
      <c r="Q158" s="4" t="str">
        <f t="shared" ca="1" si="11"/>
        <v>{product_name: 'Mirror, Small Steel', cost: 1, stock: 15, weight: 0.5, category_id: 3, additional_information: JSON.stringify({type: 'Adventuring Gear'})},</v>
      </c>
    </row>
    <row r="159" spans="1:17" s="12" customFormat="1" ht="20" outlineLevel="1" x14ac:dyDescent="0.2">
      <c r="A159" s="11" t="s">
        <v>1152</v>
      </c>
      <c r="B159" s="37" t="s">
        <v>1153</v>
      </c>
      <c r="D159" s="12">
        <v>50000</v>
      </c>
      <c r="E159" s="13"/>
      <c r="F159" s="13" t="s">
        <v>1446</v>
      </c>
      <c r="G159" s="13"/>
      <c r="I159" s="4" t="str">
        <f>A$4&amp;": '"&amp;SUBSTITUTE(SUBSTITUTE(A159,CHAR(10),"\n"),"'","\'")&amp;"'"</f>
        <v>product_name: 'Moat and Bridge'</v>
      </c>
      <c r="J159" s="4" t="str">
        <f>IF(B159="","",$B$4&amp;": '"&amp;SUBSTITUTE(SUBSTITUTE(B159,CHAR(10),"\n"),"'","\'")&amp;"'")</f>
        <v>description: 'Moat 15\' deep and 30\' wide with a retractable wooden bridge'</v>
      </c>
      <c r="K159" s="4" t="str">
        <f>D$4&amp;": "&amp;IF(ISNUMBER(D159),D159,-1)</f>
        <v>cost: 50000</v>
      </c>
      <c r="L159" s="4" t="str">
        <f t="shared" ca="1" si="8"/>
        <v>stock: 4</v>
      </c>
      <c r="M159" s="4" t="str">
        <f>C$4&amp;": "&amp;IF(ISNUMBER(C159),C159,-1)</f>
        <v>weight: -1</v>
      </c>
      <c r="N159" s="4" t="str">
        <f t="shared" si="9"/>
        <v>category_id: 3</v>
      </c>
      <c r="O159" s="4" t="str">
        <f>IF(E159="","",E$4&amp;": '"&amp;E159&amp;"'")</f>
        <v/>
      </c>
      <c r="P159" s="4" t="str">
        <f t="shared" si="10"/>
        <v/>
      </c>
      <c r="Q159" s="4" t="str">
        <f t="shared" ca="1" si="11"/>
        <v>{product_name: 'Moat and Bridge', description: 'Moat 15\' deep and 30\' wide with a retractable wooden bridge', cost: 50000, stock: 4, weight: -1, category_id: 3, additional_information: JSON.stringify({})},</v>
      </c>
    </row>
    <row r="160" spans="1:17" s="12" customFormat="1" outlineLevel="1" x14ac:dyDescent="0.2">
      <c r="A160" s="11" t="s">
        <v>1154</v>
      </c>
      <c r="B160" s="37" t="s">
        <v>1352</v>
      </c>
      <c r="C160" s="12">
        <v>3</v>
      </c>
      <c r="E160" s="13"/>
      <c r="F160" s="13"/>
      <c r="G160" s="13" t="s">
        <v>1466</v>
      </c>
      <c r="I160" s="4" t="str">
        <f>A$4&amp;": '"&amp;SUBSTITUTE(SUBSTITUTE(A160,CHAR(10),"\n"),"'","\'")&amp;"'"</f>
        <v>product_name: 'Mobile Brace'</v>
      </c>
      <c r="J160" s="4" t="str">
        <f>IF(B160="","",$B$4&amp;": '"&amp;SUBSTITUTE(SUBSTITUTE(B160,CHAR(10),"\n"),"'","\'")&amp;"'")</f>
        <v/>
      </c>
      <c r="K160" s="4" t="str">
        <f>D$4&amp;": "&amp;IF(ISNUMBER(D160),D160,-1)</f>
        <v>cost: -1</v>
      </c>
      <c r="L160" s="4" t="str">
        <f t="shared" ca="1" si="8"/>
        <v>stock: 11</v>
      </c>
      <c r="M160" s="4" t="str">
        <f>C$4&amp;": "&amp;IF(ISNUMBER(C160),C160,-1)</f>
        <v>weight: 3</v>
      </c>
      <c r="N160" s="4" t="str">
        <f t="shared" si="9"/>
        <v>category_id: 3</v>
      </c>
      <c r="O160" s="4" t="str">
        <f>IF(E160="","",E$4&amp;": '"&amp;E160&amp;"'")</f>
        <v/>
      </c>
      <c r="P160" s="4" t="str">
        <f t="shared" si="10"/>
        <v/>
      </c>
      <c r="Q160" s="4" t="str">
        <f t="shared" ca="1" si="11"/>
        <v>{product_name: 'Mobile Brace', cost: -1, stock: 11, weight: 3, category_id: 3, additional_information: JSON.stringify({})},</v>
      </c>
    </row>
    <row r="161" spans="1:17" s="12" customFormat="1" ht="60" outlineLevel="1" x14ac:dyDescent="0.2">
      <c r="A161" s="11" t="s">
        <v>1155</v>
      </c>
      <c r="B161" s="37" t="s">
        <v>1157</v>
      </c>
      <c r="C161" s="12">
        <v>2</v>
      </c>
      <c r="D161" s="12">
        <v>5</v>
      </c>
      <c r="E161" s="13" t="s">
        <v>870</v>
      </c>
      <c r="F161" s="13" t="s">
        <v>1441</v>
      </c>
      <c r="G161" s="13" t="s">
        <v>1447</v>
      </c>
      <c r="I161" s="4" t="str">
        <f>A$4&amp;": '"&amp;SUBSTITUTE(SUBSTITUTE(A161,CHAR(10),"\n"),"'","\'")&amp;"'"</f>
        <v>product_name: 'Monk\'s Outfit'</v>
      </c>
      <c r="J161" s="4" t="str">
        <f>IF(B161="","",$B$4&amp;": '"&amp;SUBSTITUTE(SUBSTITUTE(B161,CHAR(10),"\n"),"'","\'")&amp;"'")</f>
        <v>description: 'This simple outfit includes sandals, loose breeches, and a loose shirt, and is all bound together with sashes. The outfit is designed to give you maximum mobility, and it\'s made of high-quality fabric. You can hide small weapons in pockets hidden in the folds, and the sashes are strong enough to serve as short ropes.'</v>
      </c>
      <c r="K161" s="4" t="str">
        <f>D$4&amp;": "&amp;IF(ISNUMBER(D161),D161,-1)</f>
        <v>cost: 5</v>
      </c>
      <c r="L161" s="4" t="str">
        <f t="shared" ca="1" si="8"/>
        <v>stock: 9</v>
      </c>
      <c r="M161" s="4" t="str">
        <f>C$4&amp;": "&amp;IF(ISNUMBER(C161),C161,-1)</f>
        <v>weight: 2</v>
      </c>
      <c r="N161" s="4" t="str">
        <f t="shared" si="9"/>
        <v>category_id: 3</v>
      </c>
      <c r="O161" s="4" t="str">
        <f>IF(E161="","",E$4&amp;": '"&amp;E161&amp;"'")</f>
        <v>type: 'Clothing'</v>
      </c>
      <c r="P161" s="4" t="str">
        <f t="shared" si="10"/>
        <v/>
      </c>
      <c r="Q161" s="4" t="str">
        <f t="shared" ca="1" si="11"/>
        <v>{product_name: 'Monk\'s Outfit', description: 'This simple outfit includes sandals, loose breeches, and a loose shirt, and is all bound together with sashes. The outfit is designed to give you maximum mobility, and it\'s made of high-quality fabric. You can hide small weapons in pockets hidden in the folds, and the sashes are strong enough to serve as short ropes.', cost: 5, stock: 9, weight: 2, category_id: 3, additional_information: JSON.stringify({type: 'Clothing'})},</v>
      </c>
    </row>
    <row r="162" spans="1:17" s="12" customFormat="1" outlineLevel="1" x14ac:dyDescent="0.2">
      <c r="A162" s="11" t="s">
        <v>1158</v>
      </c>
      <c r="B162" s="37" t="s">
        <v>1352</v>
      </c>
      <c r="C162" s="12">
        <v>1</v>
      </c>
      <c r="D162" s="12">
        <v>0.02</v>
      </c>
      <c r="E162" s="13" t="s">
        <v>945</v>
      </c>
      <c r="F162" s="13" t="s">
        <v>1443</v>
      </c>
      <c r="G162" s="13" t="s">
        <v>1443</v>
      </c>
      <c r="I162" s="4" t="str">
        <f>A$4&amp;": '"&amp;SUBSTITUTE(SUBSTITUTE(A162,CHAR(10),"\n"),"'","\'")&amp;"'"</f>
        <v>product_name: 'Mug/Tankard, clay'</v>
      </c>
      <c r="J162" s="4" t="str">
        <f>IF(B162="","",$B$4&amp;": '"&amp;SUBSTITUTE(SUBSTITUTE(B162,CHAR(10),"\n"),"'","\'")&amp;"'")</f>
        <v/>
      </c>
      <c r="K162" s="4" t="str">
        <f>D$4&amp;": "&amp;IF(ISNUMBER(D162),D162,-1)</f>
        <v>cost: 0.02</v>
      </c>
      <c r="L162" s="4" t="str">
        <f t="shared" ca="1" si="8"/>
        <v>stock: 8</v>
      </c>
      <c r="M162" s="4" t="str">
        <f>C$4&amp;": "&amp;IF(ISNUMBER(C162),C162,-1)</f>
        <v>weight: 1</v>
      </c>
      <c r="N162" s="4" t="str">
        <f t="shared" si="9"/>
        <v>category_id: 3</v>
      </c>
      <c r="O162" s="4" t="str">
        <f>IF(E162="","",E$4&amp;": '"&amp;E162&amp;"'")</f>
        <v>type: 'Adventuring Gear'</v>
      </c>
      <c r="P162" s="4" t="str">
        <f t="shared" si="10"/>
        <v/>
      </c>
      <c r="Q162" s="4" t="str">
        <f t="shared" ca="1" si="11"/>
        <v>{product_name: 'Mug/Tankard, clay', cost: 0.02, stock: 8, weight: 1, category_id: 3, additional_information: JSON.stringify({type: 'Adventuring Gear'})},</v>
      </c>
    </row>
    <row r="163" spans="1:17" s="12" customFormat="1" ht="50" outlineLevel="1" x14ac:dyDescent="0.2">
      <c r="A163" s="11" t="s">
        <v>1159</v>
      </c>
      <c r="B163" s="37" t="s">
        <v>1041</v>
      </c>
      <c r="D163" s="12">
        <v>8</v>
      </c>
      <c r="E163" s="13" t="s">
        <v>1035</v>
      </c>
      <c r="F163" s="13" t="s">
        <v>1440</v>
      </c>
      <c r="G163" s="13" t="s">
        <v>1449</v>
      </c>
      <c r="I163" s="4" t="str">
        <f>A$4&amp;": '"&amp;SUBSTITUTE(SUBSTITUTE(A163,CHAR(10),"\n"),"'","\'")&amp;"'"</f>
        <v>product_name: 'Mule'</v>
      </c>
      <c r="J163" s="4" t="str">
        <f>IF(B163="","",$B$4&amp;": '"&amp;SUBSTITUTE(SUBSTITUTE(B163,CHAR(10),"\n"),"'","\'")&amp;"'")</f>
        <v>description: 'Donkeys and mules are stolid in the face of danger, hardy, surefooted, and capable of carrying heavy loads over vast distances. Unlike a horse, a donkey or a mule is willing (though not eager) to enter dungeons and other strange or threatening places.'</v>
      </c>
      <c r="K163" s="4" t="str">
        <f>D$4&amp;": "&amp;IF(ISNUMBER(D163),D163,-1)</f>
        <v>cost: 8</v>
      </c>
      <c r="L163" s="4" t="str">
        <f t="shared" ca="1" si="8"/>
        <v>stock: 6</v>
      </c>
      <c r="M163" s="4" t="str">
        <f>C$4&amp;": "&amp;IF(ISNUMBER(C163),C163,-1)</f>
        <v>weight: -1</v>
      </c>
      <c r="N163" s="4" t="str">
        <f t="shared" si="9"/>
        <v>category_id: 3</v>
      </c>
      <c r="O163" s="4" t="str">
        <f>IF(E163="","",E$4&amp;": '"&amp;E163&amp;"'")</f>
        <v>type: 'Mounts &amp; Related Gear'</v>
      </c>
      <c r="P163" s="4" t="str">
        <f t="shared" si="10"/>
        <v/>
      </c>
      <c r="Q163" s="4" t="str">
        <f t="shared" ca="1" si="11"/>
        <v>{product_name: 'Mule', description: 'Donkeys and mules are stolid in the face of danger, hardy, surefooted, and capable of carrying heavy loads over vast distances. Unlike a horse, a donkey or a mule is willing (though not eager) to enter dungeons and other strange or threatening places.', cost: 8, stock: 6, weight: -1, category_id: 3, additional_information: JSON.stringify({type: 'Mounts &amp; Related Gear'})},</v>
      </c>
    </row>
    <row r="164" spans="1:17" s="12" customFormat="1" outlineLevel="1" x14ac:dyDescent="0.2">
      <c r="A164" s="11" t="s">
        <v>1161</v>
      </c>
      <c r="B164" s="37" t="s">
        <v>1352</v>
      </c>
      <c r="C164" s="12">
        <v>3</v>
      </c>
      <c r="D164" s="12">
        <v>5</v>
      </c>
      <c r="E164" s="13" t="s">
        <v>914</v>
      </c>
      <c r="F164" s="13" t="s">
        <v>1436</v>
      </c>
      <c r="G164" s="13" t="s">
        <v>1448</v>
      </c>
      <c r="I164" s="4" t="str">
        <f>A$4&amp;": '"&amp;SUBSTITUTE(SUBSTITUTE(A164,CHAR(10),"\n"),"'","\'")&amp;"'"</f>
        <v>product_name: 'Musical Instrument, Common'</v>
      </c>
      <c r="J164" s="4" t="str">
        <f>IF(B164="","",$B$4&amp;": '"&amp;SUBSTITUTE(SUBSTITUTE(B164,CHAR(10),"\n"),"'","\'")&amp;"'")</f>
        <v/>
      </c>
      <c r="K164" s="4" t="str">
        <f>D$4&amp;": "&amp;IF(ISNUMBER(D164),D164,-1)</f>
        <v>cost: 5</v>
      </c>
      <c r="L164" s="4" t="str">
        <f t="shared" ca="1" si="8"/>
        <v>stock: 8</v>
      </c>
      <c r="M164" s="4" t="str">
        <f>C$4&amp;": "&amp;IF(ISNUMBER(C164),C164,-1)</f>
        <v>weight: 3</v>
      </c>
      <c r="N164" s="4" t="str">
        <f t="shared" si="9"/>
        <v>category_id: 3</v>
      </c>
      <c r="O164" s="4" t="str">
        <f>IF(E164="","",E$4&amp;": '"&amp;E164&amp;"'")</f>
        <v>type: 'Tools &amp; Skill Kits'</v>
      </c>
      <c r="P164" s="4" t="str">
        <f t="shared" si="10"/>
        <v/>
      </c>
      <c r="Q164" s="4" t="str">
        <f t="shared" ca="1" si="11"/>
        <v>{product_name: 'Musical Instrument, Common', cost: 5, stock: 8, weight: 3, category_id: 3, additional_information: JSON.stringify({type: 'Tools &amp; Skill Kits'})},</v>
      </c>
    </row>
    <row r="165" spans="1:17" s="12" customFormat="1" ht="20" outlineLevel="1" x14ac:dyDescent="0.2">
      <c r="A165" s="11" t="s">
        <v>1162</v>
      </c>
      <c r="B165" s="37" t="s">
        <v>1164</v>
      </c>
      <c r="C165" s="12">
        <v>3</v>
      </c>
      <c r="D165" s="12">
        <v>100</v>
      </c>
      <c r="E165" s="13" t="s">
        <v>914</v>
      </c>
      <c r="F165" s="13" t="s">
        <v>1436</v>
      </c>
      <c r="G165" s="13" t="s">
        <v>1448</v>
      </c>
      <c r="I165" s="4" t="str">
        <f>A$4&amp;": '"&amp;SUBSTITUTE(SUBSTITUTE(A165,CHAR(10),"\n"),"'","\'")&amp;"'"</f>
        <v>product_name: 'Musical Instrument, Masterwork'</v>
      </c>
      <c r="J165" s="4" t="str">
        <f>IF(B165="","",$B$4&amp;": '"&amp;SUBSTITUTE(SUBSTITUTE(B165,CHAR(10),"\n"),"'","\'")&amp;"'")</f>
        <v>description: 'A masterwork instrument grants a +2 circumstance bonus on Perform checks involving its use.'</v>
      </c>
      <c r="K165" s="4" t="str">
        <f>D$4&amp;": "&amp;IF(ISNUMBER(D165),D165,-1)</f>
        <v>cost: 100</v>
      </c>
      <c r="L165" s="4" t="str">
        <f t="shared" ca="1" si="8"/>
        <v>stock: 7</v>
      </c>
      <c r="M165" s="4" t="str">
        <f>C$4&amp;": "&amp;IF(ISNUMBER(C165),C165,-1)</f>
        <v>weight: 3</v>
      </c>
      <c r="N165" s="4" t="str">
        <f t="shared" si="9"/>
        <v>category_id: 3</v>
      </c>
      <c r="O165" s="4" t="str">
        <f>IF(E165="","",E$4&amp;": '"&amp;E165&amp;"'")</f>
        <v>type: 'Tools &amp; Skill Kits'</v>
      </c>
      <c r="P165" s="4" t="str">
        <f t="shared" si="10"/>
        <v/>
      </c>
      <c r="Q165" s="4" t="str">
        <f t="shared" ca="1" si="11"/>
        <v>{product_name: 'Musical Instrument, Masterwork', description: 'A masterwork instrument grants a +2 circumstance bonus on Perform checks involving its use.', cost: 100, stock: 7, weight: 3, category_id: 3, additional_information: JSON.stringify({type: 'Tools &amp; Skill Kits'})},</v>
      </c>
    </row>
    <row r="166" spans="1:17" s="12" customFormat="1" ht="50" outlineLevel="1" x14ac:dyDescent="0.2">
      <c r="A166" s="11" t="s">
        <v>1165</v>
      </c>
      <c r="B166" s="37" t="s">
        <v>1167</v>
      </c>
      <c r="C166" s="12">
        <v>10</v>
      </c>
      <c r="D166" s="12">
        <v>75</v>
      </c>
      <c r="E166" s="13" t="s">
        <v>870</v>
      </c>
      <c r="F166" s="13" t="s">
        <v>1441</v>
      </c>
      <c r="G166" s="13" t="s">
        <v>1447</v>
      </c>
      <c r="I166" s="4" t="str">
        <f>A$4&amp;": '"&amp;SUBSTITUTE(SUBSTITUTE(A166,CHAR(10),"\n"),"'","\'")&amp;"'"</f>
        <v>product_name: 'Noble\'s Outfit'</v>
      </c>
      <c r="J166" s="4" t="str">
        <f>IF(B166="","",$B$4&amp;": '"&amp;SUBSTITUTE(SUBSTITUTE(B166,CHAR(10),"\n"),"'","\'")&amp;"'")</f>
        <v>description: 'This set of clothes is designed specifically to be expensive and to show it. Precious metals and gems are worked into the clothing. To fit into the noble crowd, every would-be noble also needs a signet ring (see Adventuring Gear, above) and jewelry (worth at least 100 gp).'</v>
      </c>
      <c r="K166" s="4" t="str">
        <f>D$4&amp;": "&amp;IF(ISNUMBER(D166),D166,-1)</f>
        <v>cost: 75</v>
      </c>
      <c r="L166" s="4" t="str">
        <f t="shared" ca="1" si="8"/>
        <v>stock: 18</v>
      </c>
      <c r="M166" s="4" t="str">
        <f>C$4&amp;": "&amp;IF(ISNUMBER(C166),C166,-1)</f>
        <v>weight: 10</v>
      </c>
      <c r="N166" s="4" t="str">
        <f t="shared" si="9"/>
        <v>category_id: 3</v>
      </c>
      <c r="O166" s="4" t="str">
        <f>IF(E166="","",E$4&amp;": '"&amp;E166&amp;"'")</f>
        <v>type: 'Clothing'</v>
      </c>
      <c r="P166" s="4" t="str">
        <f t="shared" si="10"/>
        <v/>
      </c>
      <c r="Q166" s="4" t="str">
        <f t="shared" ca="1" si="11"/>
        <v>{product_name: 'Noble\'s Outfit', description: 'This set of clothes is designed specifically to be expensive and to show it. Precious metals and gems are worked into the clothing. To fit into the noble crowd, every would-be noble also needs a signet ring (see Adventuring Gear, above) and jewelry (worth at least 100 gp).', cost: 75, stock: 18, weight: 10, category_id: 3, additional_information: JSON.stringify({type: 'Clothing'})},</v>
      </c>
    </row>
    <row r="167" spans="1:17" s="12" customFormat="1" outlineLevel="1" x14ac:dyDescent="0.2">
      <c r="A167" s="11" t="s">
        <v>1168</v>
      </c>
      <c r="B167" s="37" t="s">
        <v>1352</v>
      </c>
      <c r="D167" s="12">
        <v>2</v>
      </c>
      <c r="E167" s="13"/>
      <c r="F167" s="13" t="s">
        <v>1440</v>
      </c>
      <c r="G167" s="13"/>
      <c r="I167" s="4" t="str">
        <f>A$4&amp;": '"&amp;SUBSTITUTE(SUBSTITUTE(A167,CHAR(10),"\n"),"'","\'")&amp;"'"</f>
        <v>product_name: 'Oar'</v>
      </c>
      <c r="J167" s="4" t="str">
        <f>IF(B167="","",$B$4&amp;": '"&amp;SUBSTITUTE(SUBSTITUTE(B167,CHAR(10),"\n"),"'","\'")&amp;"'")</f>
        <v/>
      </c>
      <c r="K167" s="4" t="str">
        <f>D$4&amp;": "&amp;IF(ISNUMBER(D167),D167,-1)</f>
        <v>cost: 2</v>
      </c>
      <c r="L167" s="4" t="str">
        <f t="shared" ca="1" si="8"/>
        <v>stock: 17</v>
      </c>
      <c r="M167" s="4" t="str">
        <f>C$4&amp;": "&amp;IF(ISNUMBER(C167),C167,-1)</f>
        <v>weight: -1</v>
      </c>
      <c r="N167" s="4" t="str">
        <f t="shared" si="9"/>
        <v>category_id: 3</v>
      </c>
      <c r="O167" s="4" t="str">
        <f>IF(E167="","",E$4&amp;": '"&amp;E167&amp;"'")</f>
        <v/>
      </c>
      <c r="P167" s="4" t="str">
        <f t="shared" si="10"/>
        <v/>
      </c>
      <c r="Q167" s="4" t="str">
        <f t="shared" ca="1" si="11"/>
        <v>{product_name: 'Oar', cost: 2, stock: 17, weight: -1, category_id: 3, additional_information: JSON.stringify({})},</v>
      </c>
    </row>
    <row r="168" spans="1:17" s="12" customFormat="1" ht="100" outlineLevel="1" x14ac:dyDescent="0.2">
      <c r="A168" s="11" t="s">
        <v>1169</v>
      </c>
      <c r="B168" s="37" t="s">
        <v>1171</v>
      </c>
      <c r="C168" s="12">
        <v>1</v>
      </c>
      <c r="D168" s="12">
        <v>0.1</v>
      </c>
      <c r="E168" s="13" t="s">
        <v>945</v>
      </c>
      <c r="F168" s="13" t="s">
        <v>1443</v>
      </c>
      <c r="G168" s="13" t="s">
        <v>1443</v>
      </c>
      <c r="I168" s="4" t="str">
        <f>A$4&amp;": '"&amp;SUBSTITUTE(SUBSTITUTE(A168,CHAR(10),"\n"),"'","\'")&amp;"'"</f>
        <v>product_name: 'Oil'</v>
      </c>
      <c r="J168" s="4" t="str">
        <f>IF(B168="","",$B$4&amp;": '"&amp;SUBSTITUTE(SUBSTITUTE(B168,CHAR(10),"\n"),"'","\'")&amp;"'")</f>
        <v>description: 'A pint of oil burns for 6 hours in a lantern. You can use a flask of oil as a splash weapon. Use the rules for alchemist\'s fire, except that it takes a full round action to prepare a flask with a fuse. Once it is thrown, there is a 50% chance of the flask igniting successfully.\n\nYou can pour a pint of oil on the ground to cover an area 5 feet square, provided that the surface is smooth. If lit, the oil burns for 2 rounds and deals 1d3 points of fire damage to each creature in the area.'</v>
      </c>
      <c r="K168" s="4" t="str">
        <f>D$4&amp;": "&amp;IF(ISNUMBER(D168),D168,-1)</f>
        <v>cost: 0.1</v>
      </c>
      <c r="L168" s="4" t="str">
        <f t="shared" ca="1" si="8"/>
        <v>stock: 17</v>
      </c>
      <c r="M168" s="4" t="str">
        <f>C$4&amp;": "&amp;IF(ISNUMBER(C168),C168,-1)</f>
        <v>weight: 1</v>
      </c>
      <c r="N168" s="4" t="str">
        <f t="shared" si="9"/>
        <v>category_id: 3</v>
      </c>
      <c r="O168" s="4" t="str">
        <f>IF(E168="","",E$4&amp;": '"&amp;E168&amp;"'")</f>
        <v>type: 'Adventuring Gear'</v>
      </c>
      <c r="P168" s="4" t="str">
        <f t="shared" si="10"/>
        <v/>
      </c>
      <c r="Q168" s="4" t="str">
        <f t="shared" ca="1" si="11"/>
        <v>{product_name: 'Oil', description: 'A pint of oil burns for 6 hours in a lantern. You can use a flask of oil as a splash weapon. Use the rules for alchemist\'s fire, except that it takes a full round action to prepare a flask with a fuse. Once it is thrown, there is a 50% chance of the flask igniting successfully.\n\nYou can pour a pint of oil on the ground to cover an area 5 feet square, provided that the surface is smooth. If lit, the oil burns for 2 rounds and deals 1d3 points of fire damage to each creature in the area.', cost: 0.1, stock: 17, weight: 1, category_id: 3, additional_information: JSON.stringify({type: 'Adventuring Gear'})},</v>
      </c>
    </row>
    <row r="169" spans="1:17" s="12" customFormat="1" outlineLevel="1" x14ac:dyDescent="0.2">
      <c r="A169" s="11" t="s">
        <v>1172</v>
      </c>
      <c r="B169" s="37" t="s">
        <v>1352</v>
      </c>
      <c r="C169" s="12">
        <v>1</v>
      </c>
      <c r="D169" s="12">
        <v>0.2</v>
      </c>
      <c r="E169" s="13"/>
      <c r="F169" s="13" t="s">
        <v>1440</v>
      </c>
      <c r="G169" s="13" t="s">
        <v>1467</v>
      </c>
      <c r="I169" s="4" t="str">
        <f>A$4&amp;": '"&amp;SUBSTITUTE(SUBSTITUTE(A169,CHAR(10),"\n"),"'","\'")&amp;"'"</f>
        <v>product_name: 'Old men\'s bones set'</v>
      </c>
      <c r="J169" s="4" t="str">
        <f>IF(B169="","",$B$4&amp;": '"&amp;SUBSTITUTE(SUBSTITUTE(B169,CHAR(10),"\n"),"'","\'")&amp;"'")</f>
        <v/>
      </c>
      <c r="K169" s="4" t="str">
        <f>D$4&amp;": "&amp;IF(ISNUMBER(D169),D169,-1)</f>
        <v>cost: 0.2</v>
      </c>
      <c r="L169" s="4" t="str">
        <f t="shared" ca="1" si="8"/>
        <v>stock: 8</v>
      </c>
      <c r="M169" s="4" t="str">
        <f>C$4&amp;": "&amp;IF(ISNUMBER(C169),C169,-1)</f>
        <v>weight: 1</v>
      </c>
      <c r="N169" s="4" t="str">
        <f t="shared" si="9"/>
        <v>category_id: 3</v>
      </c>
      <c r="O169" s="4" t="str">
        <f>IF(E169="","",E$4&amp;": '"&amp;E169&amp;"'")</f>
        <v/>
      </c>
      <c r="P169" s="4" t="str">
        <f t="shared" si="10"/>
        <v/>
      </c>
      <c r="Q169" s="4" t="str">
        <f t="shared" ca="1" si="11"/>
        <v>{product_name: 'Old men\'s bones set', cost: 0.2, stock: 8, weight: 1, category_id: 3, additional_information: JSON.stringify({})},</v>
      </c>
    </row>
    <row r="170" spans="1:17" s="12" customFormat="1" outlineLevel="1" x14ac:dyDescent="0.2">
      <c r="A170" s="11" t="s">
        <v>1173</v>
      </c>
      <c r="B170" s="37" t="s">
        <v>1352</v>
      </c>
      <c r="C170" s="12">
        <v>0</v>
      </c>
      <c r="D170" s="12">
        <v>0.4</v>
      </c>
      <c r="E170" s="13" t="s">
        <v>945</v>
      </c>
      <c r="F170" s="13" t="s">
        <v>1443</v>
      </c>
      <c r="G170" s="13" t="s">
        <v>1468</v>
      </c>
      <c r="I170" s="4" t="str">
        <f>A$4&amp;": '"&amp;SUBSTITUTE(SUBSTITUTE(A170,CHAR(10),"\n"),"'","\'")&amp;"'"</f>
        <v>product_name: 'Paper (sheet)'</v>
      </c>
      <c r="J170" s="4" t="str">
        <f>IF(B170="","",$B$4&amp;": '"&amp;SUBSTITUTE(SUBSTITUTE(B170,CHAR(10),"\n"),"'","\'")&amp;"'")</f>
        <v/>
      </c>
      <c r="K170" s="4" t="str">
        <f>D$4&amp;": "&amp;IF(ISNUMBER(D170),D170,-1)</f>
        <v>cost: 0.4</v>
      </c>
      <c r="L170" s="4" t="str">
        <f t="shared" ca="1" si="8"/>
        <v>stock: 6</v>
      </c>
      <c r="M170" s="4" t="str">
        <f>C$4&amp;": "&amp;IF(ISNUMBER(C170),C170,-1)</f>
        <v>weight: 0</v>
      </c>
      <c r="N170" s="4" t="str">
        <f t="shared" si="9"/>
        <v>category_id: 3</v>
      </c>
      <c r="O170" s="4" t="str">
        <f>IF(E170="","",E$4&amp;": '"&amp;E170&amp;"'")</f>
        <v>type: 'Adventuring Gear'</v>
      </c>
      <c r="P170" s="4" t="str">
        <f t="shared" si="10"/>
        <v/>
      </c>
      <c r="Q170" s="4" t="str">
        <f t="shared" ca="1" si="11"/>
        <v>{product_name: 'Paper (sheet)', cost: 0.4, stock: 6, weight: 0, category_id: 3, additional_information: JSON.stringify({type: 'Adventuring Gear'})},</v>
      </c>
    </row>
    <row r="171" spans="1:17" s="12" customFormat="1" outlineLevel="1" x14ac:dyDescent="0.2">
      <c r="A171" s="11" t="s">
        <v>1174</v>
      </c>
      <c r="B171" s="37" t="s">
        <v>1352</v>
      </c>
      <c r="C171" s="12">
        <v>0</v>
      </c>
      <c r="D171" s="12">
        <v>0.2</v>
      </c>
      <c r="E171" s="13" t="s">
        <v>945</v>
      </c>
      <c r="F171" s="13" t="s">
        <v>1443</v>
      </c>
      <c r="G171" s="13" t="s">
        <v>1469</v>
      </c>
      <c r="I171" s="4" t="str">
        <f>A$4&amp;": '"&amp;SUBSTITUTE(SUBSTITUTE(A171,CHAR(10),"\n"),"'","\'")&amp;"'"</f>
        <v>product_name: 'Parchment (sheet)'</v>
      </c>
      <c r="J171" s="4" t="str">
        <f>IF(B171="","",$B$4&amp;": '"&amp;SUBSTITUTE(SUBSTITUTE(B171,CHAR(10),"\n"),"'","\'")&amp;"'")</f>
        <v/>
      </c>
      <c r="K171" s="4" t="str">
        <f>D$4&amp;": "&amp;IF(ISNUMBER(D171),D171,-1)</f>
        <v>cost: 0.2</v>
      </c>
      <c r="L171" s="4" t="str">
        <f t="shared" ca="1" si="8"/>
        <v>stock: 18</v>
      </c>
      <c r="M171" s="4" t="str">
        <f>C$4&amp;": "&amp;IF(ISNUMBER(C171),C171,-1)</f>
        <v>weight: 0</v>
      </c>
      <c r="N171" s="4" t="str">
        <f t="shared" si="9"/>
        <v>category_id: 3</v>
      </c>
      <c r="O171" s="4" t="str">
        <f>IF(E171="","",E$4&amp;": '"&amp;E171&amp;"'")</f>
        <v>type: 'Adventuring Gear'</v>
      </c>
      <c r="P171" s="4" t="str">
        <f t="shared" si="10"/>
        <v/>
      </c>
      <c r="Q171" s="4" t="str">
        <f t="shared" ca="1" si="11"/>
        <v>{product_name: 'Parchment (sheet)', cost: 0.2, stock: 18, weight: 0, category_id: 3, additional_information: JSON.stringify({type: 'Adventuring Gear'})},</v>
      </c>
    </row>
    <row r="172" spans="1:17" s="12" customFormat="1" ht="30" outlineLevel="1" x14ac:dyDescent="0.2">
      <c r="A172" s="11" t="s">
        <v>1175</v>
      </c>
      <c r="B172" s="37" t="s">
        <v>1177</v>
      </c>
      <c r="C172" s="12">
        <v>2</v>
      </c>
      <c r="D172" s="12">
        <v>0.1</v>
      </c>
      <c r="E172" s="13" t="s">
        <v>870</v>
      </c>
      <c r="F172" s="13" t="s">
        <v>1441</v>
      </c>
      <c r="G172" s="13" t="s">
        <v>1447</v>
      </c>
      <c r="I172" s="4" t="str">
        <f>A$4&amp;": '"&amp;SUBSTITUTE(SUBSTITUTE(A172,CHAR(10),"\n"),"'","\'")&amp;"'"</f>
        <v>product_name: 'Peasant\'s Outfit'</v>
      </c>
      <c r="J172" s="4" t="str">
        <f>IF(B172="","",$B$4&amp;": '"&amp;SUBSTITUTE(SUBSTITUTE(B172,CHAR(10),"\n"),"'","\'")&amp;"'")</f>
        <v>description: 'This set of clothes consists of a loose shirt and baggy breeches, or a loose shirt and skirt or overdress. Cloth wrappings are used for shoes.'</v>
      </c>
      <c r="K172" s="4" t="str">
        <f>D$4&amp;": "&amp;IF(ISNUMBER(D172),D172,-1)</f>
        <v>cost: 0.1</v>
      </c>
      <c r="L172" s="4" t="str">
        <f t="shared" ca="1" si="8"/>
        <v>stock: 12</v>
      </c>
      <c r="M172" s="4" t="str">
        <f>C$4&amp;": "&amp;IF(ISNUMBER(C172),C172,-1)</f>
        <v>weight: 2</v>
      </c>
      <c r="N172" s="4" t="str">
        <f t="shared" si="9"/>
        <v>category_id: 3</v>
      </c>
      <c r="O172" s="4" t="str">
        <f>IF(E172="","",E$4&amp;": '"&amp;E172&amp;"'")</f>
        <v>type: 'Clothing'</v>
      </c>
      <c r="P172" s="4" t="str">
        <f t="shared" si="10"/>
        <v/>
      </c>
      <c r="Q172" s="4" t="str">
        <f t="shared" ca="1" si="11"/>
        <v>{product_name: 'Peasant\'s Outfit', description: 'This set of clothes consists of a loose shirt and baggy breeches, or a loose shirt and skirt or overdress. Cloth wrappings are used for shoes.', cost: 0.1, stock: 12, weight: 2, category_id: 3, additional_information: JSON.stringify({type: 'Clothing'})},</v>
      </c>
    </row>
    <row r="173" spans="1:17" s="12" customFormat="1" outlineLevel="1" x14ac:dyDescent="0.2">
      <c r="A173" s="11" t="s">
        <v>1178</v>
      </c>
      <c r="B173" s="37" t="s">
        <v>1031</v>
      </c>
      <c r="C173" s="12">
        <v>0</v>
      </c>
      <c r="D173" s="12">
        <v>10</v>
      </c>
      <c r="E173" s="13"/>
      <c r="F173" s="13" t="s">
        <v>1440</v>
      </c>
      <c r="G173" s="13"/>
      <c r="I173" s="4" t="str">
        <f>A$4&amp;": '"&amp;SUBSTITUTE(SUBSTITUTE(A173,CHAR(10),"\n"),"'","\'")&amp;"'"</f>
        <v>product_name: 'Phantom Ink (Firelight)'</v>
      </c>
      <c r="J173" s="4" t="str">
        <f>IF(B173="","",$B$4&amp;": '"&amp;SUBSTITUTE(SUBSTITUTE(B173,CHAR(10),"\n"),"'","\'")&amp;"'")</f>
        <v>description: 'Fades after 1 hour'</v>
      </c>
      <c r="K173" s="4" t="str">
        <f>D$4&amp;": "&amp;IF(ISNUMBER(D173),D173,-1)</f>
        <v>cost: 10</v>
      </c>
      <c r="L173" s="4" t="str">
        <f t="shared" ca="1" si="8"/>
        <v>stock: 19</v>
      </c>
      <c r="M173" s="4" t="str">
        <f>C$4&amp;": "&amp;IF(ISNUMBER(C173),C173,-1)</f>
        <v>weight: 0</v>
      </c>
      <c r="N173" s="4" t="str">
        <f t="shared" si="9"/>
        <v>category_id: 3</v>
      </c>
      <c r="O173" s="4" t="str">
        <f>IF(E173="","",E$4&amp;": '"&amp;E173&amp;"'")</f>
        <v/>
      </c>
      <c r="P173" s="4" t="str">
        <f t="shared" si="10"/>
        <v/>
      </c>
      <c r="Q173" s="4" t="str">
        <f t="shared" ca="1" si="11"/>
        <v>{product_name: 'Phantom Ink (Firelight)', description: 'Fades after 1 hour', cost: 10, stock: 19, weight: 0, category_id: 3, additional_information: JSON.stringify({})},</v>
      </c>
    </row>
    <row r="174" spans="1:17" s="12" customFormat="1" outlineLevel="1" x14ac:dyDescent="0.2">
      <c r="A174" s="11" t="s">
        <v>1179</v>
      </c>
      <c r="B174" s="37" t="s">
        <v>1031</v>
      </c>
      <c r="C174" s="12">
        <v>0</v>
      </c>
      <c r="D174" s="12">
        <v>10</v>
      </c>
      <c r="E174" s="13"/>
      <c r="F174" s="13" t="s">
        <v>1440</v>
      </c>
      <c r="G174" s="13"/>
      <c r="I174" s="4" t="str">
        <f>A$4&amp;": '"&amp;SUBSTITUTE(SUBSTITUTE(A174,CHAR(10),"\n"),"'","\'")&amp;"'"</f>
        <v>product_name: 'Phantom Ink (Magical Light)'</v>
      </c>
      <c r="J174" s="4" t="str">
        <f>IF(B174="","",$B$4&amp;": '"&amp;SUBSTITUTE(SUBSTITUTE(B174,CHAR(10),"\n"),"'","\'")&amp;"'")</f>
        <v>description: 'Fades after 1 hour'</v>
      </c>
      <c r="K174" s="4" t="str">
        <f>D$4&amp;": "&amp;IF(ISNUMBER(D174),D174,-1)</f>
        <v>cost: 10</v>
      </c>
      <c r="L174" s="4" t="str">
        <f t="shared" ca="1" si="8"/>
        <v>stock: 1</v>
      </c>
      <c r="M174" s="4" t="str">
        <f>C$4&amp;": "&amp;IF(ISNUMBER(C174),C174,-1)</f>
        <v>weight: 0</v>
      </c>
      <c r="N174" s="4" t="str">
        <f t="shared" si="9"/>
        <v>category_id: 3</v>
      </c>
      <c r="O174" s="4" t="str">
        <f>IF(E174="","",E$4&amp;": '"&amp;E174&amp;"'")</f>
        <v/>
      </c>
      <c r="P174" s="4" t="str">
        <f t="shared" si="10"/>
        <v/>
      </c>
      <c r="Q174" s="4" t="str">
        <f t="shared" ca="1" si="11"/>
        <v>{product_name: 'Phantom Ink (Magical Light)', description: 'Fades after 1 hour', cost: 10, stock: 1, weight: 0, category_id: 3, additional_information: JSON.stringify({})},</v>
      </c>
    </row>
    <row r="175" spans="1:17" s="12" customFormat="1" outlineLevel="1" x14ac:dyDescent="0.2">
      <c r="A175" s="11" t="s">
        <v>1180</v>
      </c>
      <c r="B175" s="37" t="s">
        <v>1031</v>
      </c>
      <c r="C175" s="12">
        <v>0</v>
      </c>
      <c r="D175" s="12">
        <v>10</v>
      </c>
      <c r="E175" s="13"/>
      <c r="F175" s="13" t="s">
        <v>1440</v>
      </c>
      <c r="G175" s="13"/>
      <c r="I175" s="4" t="str">
        <f>A$4&amp;": '"&amp;SUBSTITUTE(SUBSTITUTE(A175,CHAR(10),"\n"),"'","\'")&amp;"'"</f>
        <v>product_name: 'Phantom Ink (Moonlight)'</v>
      </c>
      <c r="J175" s="4" t="str">
        <f>IF(B175="","",$B$4&amp;": '"&amp;SUBSTITUTE(SUBSTITUTE(B175,CHAR(10),"\n"),"'","\'")&amp;"'")</f>
        <v>description: 'Fades after 1 hour'</v>
      </c>
      <c r="K175" s="4" t="str">
        <f>D$4&amp;": "&amp;IF(ISNUMBER(D175),D175,-1)</f>
        <v>cost: 10</v>
      </c>
      <c r="L175" s="4" t="str">
        <f t="shared" ca="1" si="8"/>
        <v>stock: 1</v>
      </c>
      <c r="M175" s="4" t="str">
        <f>C$4&amp;": "&amp;IF(ISNUMBER(C175),C175,-1)</f>
        <v>weight: 0</v>
      </c>
      <c r="N175" s="4" t="str">
        <f t="shared" si="9"/>
        <v>category_id: 3</v>
      </c>
      <c r="O175" s="4" t="str">
        <f>IF(E175="","",E$4&amp;": '"&amp;E175&amp;"'")</f>
        <v/>
      </c>
      <c r="P175" s="4" t="str">
        <f t="shared" si="10"/>
        <v/>
      </c>
      <c r="Q175" s="4" t="str">
        <f t="shared" ca="1" si="11"/>
        <v>{product_name: 'Phantom Ink (Moonlight)', description: 'Fades after 1 hour', cost: 10, stock: 1, weight: 0, category_id: 3, additional_information: JSON.stringify({})},</v>
      </c>
    </row>
    <row r="176" spans="1:17" s="12" customFormat="1" outlineLevel="1" x14ac:dyDescent="0.2">
      <c r="A176" s="11" t="s">
        <v>1181</v>
      </c>
      <c r="B176" s="37" t="s">
        <v>1031</v>
      </c>
      <c r="C176" s="12">
        <v>0</v>
      </c>
      <c r="D176" s="12">
        <v>10</v>
      </c>
      <c r="E176" s="13"/>
      <c r="F176" s="13" t="s">
        <v>1440</v>
      </c>
      <c r="G176" s="13"/>
      <c r="I176" s="4" t="str">
        <f>A$4&amp;": '"&amp;SUBSTITUTE(SUBSTITUTE(A176,CHAR(10),"\n"),"'","\'")&amp;"'"</f>
        <v>product_name: 'Phantom Ink (Starlight)'</v>
      </c>
      <c r="J176" s="4" t="str">
        <f>IF(B176="","",$B$4&amp;": '"&amp;SUBSTITUTE(SUBSTITUTE(B176,CHAR(10),"\n"),"'","\'")&amp;"'")</f>
        <v>description: 'Fades after 1 hour'</v>
      </c>
      <c r="K176" s="4" t="str">
        <f>D$4&amp;": "&amp;IF(ISNUMBER(D176),D176,-1)</f>
        <v>cost: 10</v>
      </c>
      <c r="L176" s="4" t="str">
        <f t="shared" ca="1" si="8"/>
        <v>stock: 5</v>
      </c>
      <c r="M176" s="4" t="str">
        <f>C$4&amp;": "&amp;IF(ISNUMBER(C176),C176,-1)</f>
        <v>weight: 0</v>
      </c>
      <c r="N176" s="4" t="str">
        <f t="shared" si="9"/>
        <v>category_id: 3</v>
      </c>
      <c r="O176" s="4" t="str">
        <f>IF(E176="","",E$4&amp;": '"&amp;E176&amp;"'")</f>
        <v/>
      </c>
      <c r="P176" s="4" t="str">
        <f t="shared" si="10"/>
        <v/>
      </c>
      <c r="Q176" s="4" t="str">
        <f t="shared" ca="1" si="11"/>
        <v>{product_name: 'Phantom Ink (Starlight)', description: 'Fades after 1 hour', cost: 10, stock: 5, weight: 0, category_id: 3, additional_information: JSON.stringify({})},</v>
      </c>
    </row>
    <row r="177" spans="1:17" s="12" customFormat="1" outlineLevel="1" x14ac:dyDescent="0.2">
      <c r="A177" s="11" t="s">
        <v>1182</v>
      </c>
      <c r="B177" s="37" t="s">
        <v>1352</v>
      </c>
      <c r="C177" s="12">
        <v>10</v>
      </c>
      <c r="D177" s="12">
        <v>3</v>
      </c>
      <c r="E177" s="13" t="s">
        <v>945</v>
      </c>
      <c r="F177" s="13" t="s">
        <v>1443</v>
      </c>
      <c r="G177" s="13" t="s">
        <v>1443</v>
      </c>
      <c r="I177" s="4" t="str">
        <f>A$4&amp;": '"&amp;SUBSTITUTE(SUBSTITUTE(A177,CHAR(10),"\n"),"'","\'")&amp;"'"</f>
        <v>product_name: 'Pick, miner\'s'</v>
      </c>
      <c r="J177" s="4" t="str">
        <f>IF(B177="","",$B$4&amp;": '"&amp;SUBSTITUTE(SUBSTITUTE(B177,CHAR(10),"\n"),"'","\'")&amp;"'")</f>
        <v/>
      </c>
      <c r="K177" s="4" t="str">
        <f>D$4&amp;": "&amp;IF(ISNUMBER(D177),D177,-1)</f>
        <v>cost: 3</v>
      </c>
      <c r="L177" s="4" t="str">
        <f t="shared" ca="1" si="8"/>
        <v>stock: 8</v>
      </c>
      <c r="M177" s="4" t="str">
        <f>C$4&amp;": "&amp;IF(ISNUMBER(C177),C177,-1)</f>
        <v>weight: 10</v>
      </c>
      <c r="N177" s="4" t="str">
        <f t="shared" si="9"/>
        <v>category_id: 3</v>
      </c>
      <c r="O177" s="4" t="str">
        <f>IF(E177="","",E$4&amp;": '"&amp;E177&amp;"'")</f>
        <v>type: 'Adventuring Gear'</v>
      </c>
      <c r="P177" s="4" t="str">
        <f t="shared" si="10"/>
        <v/>
      </c>
      <c r="Q177" s="4" t="str">
        <f t="shared" ca="1" si="11"/>
        <v>{product_name: 'Pick, miner\'s', cost: 3, stock: 8, weight: 10, category_id: 3, additional_information: JSON.stringify({type: 'Adventuring Gear'})},</v>
      </c>
    </row>
    <row r="178" spans="1:17" s="12" customFormat="1" outlineLevel="1" x14ac:dyDescent="0.2">
      <c r="A178" s="11" t="s">
        <v>1183</v>
      </c>
      <c r="B178" s="37" t="s">
        <v>1044</v>
      </c>
      <c r="C178" s="12">
        <v>3</v>
      </c>
      <c r="D178" s="12">
        <v>0</v>
      </c>
      <c r="E178" s="13"/>
      <c r="F178" s="13" t="s">
        <v>1440</v>
      </c>
      <c r="G178" s="13"/>
      <c r="I178" s="4" t="str">
        <f>A$4&amp;": '"&amp;SUBSTITUTE(SUBSTITUTE(A178,CHAR(10),"\n"),"'","\'")&amp;"'"</f>
        <v>product_name: 'Pipes'</v>
      </c>
      <c r="J178" s="4" t="str">
        <f>IF(B178="","",$B$4&amp;": '"&amp;SUBSTITUTE(SUBSTITUTE(B178,CHAR(10),"\n"),"'","\'")&amp;"'")</f>
        <v>description: '(Usually a magical item)'</v>
      </c>
      <c r="K178" s="4" t="str">
        <f>D$4&amp;": "&amp;IF(ISNUMBER(D178),D178,-1)</f>
        <v>cost: 0</v>
      </c>
      <c r="L178" s="4" t="str">
        <f t="shared" ca="1" si="8"/>
        <v>stock: 3</v>
      </c>
      <c r="M178" s="4" t="str">
        <f>C$4&amp;": "&amp;IF(ISNUMBER(C178),C178,-1)</f>
        <v>weight: 3</v>
      </c>
      <c r="N178" s="4" t="str">
        <f t="shared" si="9"/>
        <v>category_id: 3</v>
      </c>
      <c r="O178" s="4" t="str">
        <f>IF(E178="","",E$4&amp;": '"&amp;E178&amp;"'")</f>
        <v/>
      </c>
      <c r="P178" s="4" t="str">
        <f t="shared" si="10"/>
        <v/>
      </c>
      <c r="Q178" s="4" t="str">
        <f t="shared" ca="1" si="11"/>
        <v>{product_name: 'Pipes', description: '(Usually a magical item)', cost: 0, stock: 3, weight: 3, category_id: 3, additional_information: JSON.stringify({})},</v>
      </c>
    </row>
    <row r="179" spans="1:17" s="12" customFormat="1" outlineLevel="1" x14ac:dyDescent="0.2">
      <c r="A179" s="11" t="s">
        <v>1184</v>
      </c>
      <c r="B179" s="37" t="s">
        <v>1352</v>
      </c>
      <c r="C179" s="12">
        <v>5</v>
      </c>
      <c r="D179" s="12">
        <v>0.02</v>
      </c>
      <c r="E179" s="13" t="s">
        <v>945</v>
      </c>
      <c r="F179" s="13" t="s">
        <v>1443</v>
      </c>
      <c r="G179" s="13" t="s">
        <v>1443</v>
      </c>
      <c r="I179" s="4" t="str">
        <f>A$4&amp;": '"&amp;SUBSTITUTE(SUBSTITUTE(A179,CHAR(10),"\n"),"'","\'")&amp;"'"</f>
        <v>product_name: 'Pitcher, clay'</v>
      </c>
      <c r="J179" s="4" t="str">
        <f>IF(B179="","",$B$4&amp;": '"&amp;SUBSTITUTE(SUBSTITUTE(B179,CHAR(10),"\n"),"'","\'")&amp;"'")</f>
        <v/>
      </c>
      <c r="K179" s="4" t="str">
        <f>D$4&amp;": "&amp;IF(ISNUMBER(D179),D179,-1)</f>
        <v>cost: 0.02</v>
      </c>
      <c r="L179" s="4" t="str">
        <f t="shared" ca="1" si="8"/>
        <v>stock: 13</v>
      </c>
      <c r="M179" s="4" t="str">
        <f>C$4&amp;": "&amp;IF(ISNUMBER(C179),C179,-1)</f>
        <v>weight: 5</v>
      </c>
      <c r="N179" s="4" t="str">
        <f t="shared" si="9"/>
        <v>category_id: 3</v>
      </c>
      <c r="O179" s="4" t="str">
        <f>IF(E179="","",E$4&amp;": '"&amp;E179&amp;"'")</f>
        <v>type: 'Adventuring Gear'</v>
      </c>
      <c r="P179" s="4" t="str">
        <f t="shared" si="10"/>
        <v/>
      </c>
      <c r="Q179" s="4" t="str">
        <f t="shared" ca="1" si="11"/>
        <v>{product_name: 'Pitcher, clay', cost: 0.02, stock: 13, weight: 5, category_id: 3, additional_information: JSON.stringify({type: 'Adventuring Gear'})},</v>
      </c>
    </row>
    <row r="180" spans="1:17" s="12" customFormat="1" outlineLevel="1" x14ac:dyDescent="0.2">
      <c r="A180" s="11" t="s">
        <v>1185</v>
      </c>
      <c r="B180" s="37" t="s">
        <v>1352</v>
      </c>
      <c r="C180" s="12">
        <v>0.5</v>
      </c>
      <c r="D180" s="12">
        <v>0.1</v>
      </c>
      <c r="E180" s="13" t="s">
        <v>945</v>
      </c>
      <c r="F180" s="13" t="s">
        <v>1440</v>
      </c>
      <c r="G180" s="13" t="s">
        <v>1470</v>
      </c>
      <c r="I180" s="4" t="str">
        <f>A$4&amp;": '"&amp;SUBSTITUTE(SUBSTITUTE(A180,CHAR(10),"\n"),"'","\'")&amp;"'"</f>
        <v>product_name: 'Piton'</v>
      </c>
      <c r="J180" s="4" t="str">
        <f>IF(B180="","",$B$4&amp;": '"&amp;SUBSTITUTE(SUBSTITUTE(B180,CHAR(10),"\n"),"'","\'")&amp;"'")</f>
        <v/>
      </c>
      <c r="K180" s="4" t="str">
        <f>D$4&amp;": "&amp;IF(ISNUMBER(D180),D180,-1)</f>
        <v>cost: 0.1</v>
      </c>
      <c r="L180" s="4" t="str">
        <f t="shared" ca="1" si="8"/>
        <v>stock: 10</v>
      </c>
      <c r="M180" s="4" t="str">
        <f>C$4&amp;": "&amp;IF(ISNUMBER(C180),C180,-1)</f>
        <v>weight: 0.5</v>
      </c>
      <c r="N180" s="4" t="str">
        <f t="shared" si="9"/>
        <v>category_id: 3</v>
      </c>
      <c r="O180" s="4" t="str">
        <f>IF(E180="","",E$4&amp;": '"&amp;E180&amp;"'")</f>
        <v>type: 'Adventuring Gear'</v>
      </c>
      <c r="P180" s="4" t="str">
        <f t="shared" si="10"/>
        <v/>
      </c>
      <c r="Q180" s="4" t="str">
        <f t="shared" ca="1" si="11"/>
        <v>{product_name: 'Piton', cost: 0.1, stock: 10, weight: 0.5, category_id: 3, additional_information: JSON.stringify({type: 'Adventuring Gear'})},</v>
      </c>
    </row>
    <row r="181" spans="1:17" s="12" customFormat="1" outlineLevel="1" x14ac:dyDescent="0.2">
      <c r="A181" s="11" t="s">
        <v>1186</v>
      </c>
      <c r="B181" s="37" t="s">
        <v>1352</v>
      </c>
      <c r="C181" s="12">
        <v>8</v>
      </c>
      <c r="D181" s="12">
        <v>0.2</v>
      </c>
      <c r="E181" s="13" t="s">
        <v>945</v>
      </c>
      <c r="F181" s="13" t="s">
        <v>1443</v>
      </c>
      <c r="G181" s="13" t="s">
        <v>1443</v>
      </c>
      <c r="I181" s="4" t="str">
        <f>A$4&amp;": '"&amp;SUBSTITUTE(SUBSTITUTE(A181,CHAR(10),"\n"),"'","\'")&amp;"'"</f>
        <v>product_name: 'Pole, 10\''</v>
      </c>
      <c r="J181" s="4" t="str">
        <f>IF(B181="","",$B$4&amp;": '"&amp;SUBSTITUTE(SUBSTITUTE(B181,CHAR(10),"\n"),"'","\'")&amp;"'")</f>
        <v/>
      </c>
      <c r="K181" s="4" t="str">
        <f>D$4&amp;": "&amp;IF(ISNUMBER(D181),D181,-1)</f>
        <v>cost: 0.2</v>
      </c>
      <c r="L181" s="4" t="str">
        <f t="shared" ca="1" si="8"/>
        <v>stock: 17</v>
      </c>
      <c r="M181" s="4" t="str">
        <f>C$4&amp;": "&amp;IF(ISNUMBER(C181),C181,-1)</f>
        <v>weight: 8</v>
      </c>
      <c r="N181" s="4" t="str">
        <f t="shared" si="9"/>
        <v>category_id: 3</v>
      </c>
      <c r="O181" s="4" t="str">
        <f>IF(E181="","",E$4&amp;": '"&amp;E181&amp;"'")</f>
        <v>type: 'Adventuring Gear'</v>
      </c>
      <c r="P181" s="4" t="str">
        <f t="shared" si="10"/>
        <v/>
      </c>
      <c r="Q181" s="4" t="str">
        <f t="shared" ca="1" si="11"/>
        <v>{product_name: 'Pole, 10\'', cost: 0.2, stock: 17, weight: 8, category_id: 3, additional_information: JSON.stringify({type: 'Adventuring Gear'})},</v>
      </c>
    </row>
    <row r="182" spans="1:17" s="12" customFormat="1" outlineLevel="1" x14ac:dyDescent="0.2">
      <c r="A182" s="11" t="s">
        <v>1187</v>
      </c>
      <c r="B182" s="37" t="s">
        <v>1352</v>
      </c>
      <c r="D182" s="12">
        <v>30</v>
      </c>
      <c r="E182" s="13" t="s">
        <v>1035</v>
      </c>
      <c r="F182" s="13" t="s">
        <v>1440</v>
      </c>
      <c r="G182" s="13" t="s">
        <v>1449</v>
      </c>
      <c r="I182" s="4" t="str">
        <f>A$4&amp;": '"&amp;SUBSTITUTE(SUBSTITUTE(A182,CHAR(10),"\n"),"'","\'")&amp;"'"</f>
        <v>product_name: 'Pony'</v>
      </c>
      <c r="J182" s="4" t="str">
        <f>IF(B182="","",$B$4&amp;": '"&amp;SUBSTITUTE(SUBSTITUTE(B182,CHAR(10),"\n"),"'","\'")&amp;"'")</f>
        <v/>
      </c>
      <c r="K182" s="4" t="str">
        <f>D$4&amp;": "&amp;IF(ISNUMBER(D182),D182,-1)</f>
        <v>cost: 30</v>
      </c>
      <c r="L182" s="4" t="str">
        <f t="shared" ca="1" si="8"/>
        <v>stock: 13</v>
      </c>
      <c r="M182" s="4" t="str">
        <f>C$4&amp;": "&amp;IF(ISNUMBER(C182),C182,-1)</f>
        <v>weight: -1</v>
      </c>
      <c r="N182" s="4" t="str">
        <f t="shared" si="9"/>
        <v>category_id: 3</v>
      </c>
      <c r="O182" s="4" t="str">
        <f>IF(E182="","",E$4&amp;": '"&amp;E182&amp;"'")</f>
        <v>type: 'Mounts &amp; Related Gear'</v>
      </c>
      <c r="P182" s="4" t="str">
        <f t="shared" si="10"/>
        <v/>
      </c>
      <c r="Q182" s="4" t="str">
        <f t="shared" ca="1" si="11"/>
        <v>{product_name: 'Pony', cost: 30, stock: 13, weight: -1, category_id: 3, additional_information: JSON.stringify({type: 'Mounts &amp; Related Gear'})},</v>
      </c>
    </row>
    <row r="183" spans="1:17" s="12" customFormat="1" outlineLevel="1" x14ac:dyDescent="0.2">
      <c r="A183" s="11" t="s">
        <v>1188</v>
      </c>
      <c r="B183" s="37" t="s">
        <v>1352</v>
      </c>
      <c r="C183" s="12">
        <v>8</v>
      </c>
      <c r="D183" s="12">
        <v>30</v>
      </c>
      <c r="E183" s="13"/>
      <c r="F183" s="13"/>
      <c r="G183" s="13" t="s">
        <v>1471</v>
      </c>
      <c r="I183" s="4" t="str">
        <f>A$4&amp;": '"&amp;SUBSTITUTE(SUBSTITUTE(A183,CHAR(10),"\n"),"'","\'")&amp;"'"</f>
        <v>product_name: 'Portable Writing Desk'</v>
      </c>
      <c r="J183" s="4" t="str">
        <f>IF(B183="","",$B$4&amp;": '"&amp;SUBSTITUTE(SUBSTITUTE(B183,CHAR(10),"\n"),"'","\'")&amp;"'")</f>
        <v/>
      </c>
      <c r="K183" s="4" t="str">
        <f>D$4&amp;": "&amp;IF(ISNUMBER(D183),D183,-1)</f>
        <v>cost: 30</v>
      </c>
      <c r="L183" s="4" t="str">
        <f t="shared" ca="1" si="8"/>
        <v>stock: 8</v>
      </c>
      <c r="M183" s="4" t="str">
        <f>C$4&amp;": "&amp;IF(ISNUMBER(C183),C183,-1)</f>
        <v>weight: 8</v>
      </c>
      <c r="N183" s="4" t="str">
        <f t="shared" si="9"/>
        <v>category_id: 3</v>
      </c>
      <c r="O183" s="4" t="str">
        <f>IF(E183="","",E$4&amp;": '"&amp;E183&amp;"'")</f>
        <v/>
      </c>
      <c r="P183" s="4" t="str">
        <f t="shared" si="10"/>
        <v/>
      </c>
      <c r="Q183" s="4" t="str">
        <f t="shared" ca="1" si="11"/>
        <v>{product_name: 'Portable Writing Desk', cost: 30, stock: 8, weight: 8, category_id: 3, additional_information: JSON.stringify({})},</v>
      </c>
    </row>
    <row r="184" spans="1:17" s="12" customFormat="1" outlineLevel="1" x14ac:dyDescent="0.2">
      <c r="A184" s="11" t="s">
        <v>1189</v>
      </c>
      <c r="B184" s="37" t="s">
        <v>1352</v>
      </c>
      <c r="C184" s="12">
        <v>10</v>
      </c>
      <c r="D184" s="12">
        <v>0.5</v>
      </c>
      <c r="E184" s="13" t="s">
        <v>945</v>
      </c>
      <c r="F184" s="13" t="s">
        <v>1443</v>
      </c>
      <c r="G184" s="13" t="s">
        <v>1443</v>
      </c>
      <c r="I184" s="4" t="str">
        <f>A$4&amp;": '"&amp;SUBSTITUTE(SUBSTITUTE(A184,CHAR(10),"\n"),"'","\'")&amp;"'"</f>
        <v>product_name: 'Pot, Iron'</v>
      </c>
      <c r="J184" s="4" t="str">
        <f>IF(B184="","",$B$4&amp;": '"&amp;SUBSTITUTE(SUBSTITUTE(B184,CHAR(10),"\n"),"'","\'")&amp;"'")</f>
        <v/>
      </c>
      <c r="K184" s="4" t="str">
        <f>D$4&amp;": "&amp;IF(ISNUMBER(D184),D184,-1)</f>
        <v>cost: 0.5</v>
      </c>
      <c r="L184" s="4" t="str">
        <f t="shared" ca="1" si="8"/>
        <v>stock: 9</v>
      </c>
      <c r="M184" s="4" t="str">
        <f>C$4&amp;": "&amp;IF(ISNUMBER(C184),C184,-1)</f>
        <v>weight: 10</v>
      </c>
      <c r="N184" s="4" t="str">
        <f t="shared" si="9"/>
        <v>category_id: 3</v>
      </c>
      <c r="O184" s="4" t="str">
        <f>IF(E184="","",E$4&amp;": '"&amp;E184&amp;"'")</f>
        <v>type: 'Adventuring Gear'</v>
      </c>
      <c r="P184" s="4" t="str">
        <f t="shared" si="10"/>
        <v/>
      </c>
      <c r="Q184" s="4" t="str">
        <f t="shared" ca="1" si="11"/>
        <v>{product_name: 'Pot, Iron', cost: 0.5, stock: 9, weight: 10, category_id: 3, additional_information: JSON.stringify({type: 'Adventuring Gear'})},</v>
      </c>
    </row>
    <row r="185" spans="1:17" s="12" customFormat="1" outlineLevel="1" x14ac:dyDescent="0.2">
      <c r="A185" s="11" t="s">
        <v>1190</v>
      </c>
      <c r="B185" s="37" t="s">
        <v>1044</v>
      </c>
      <c r="C185" s="12">
        <v>0</v>
      </c>
      <c r="D185" s="12">
        <v>0</v>
      </c>
      <c r="E185" s="13"/>
      <c r="F185" s="13" t="s">
        <v>1440</v>
      </c>
      <c r="G185" s="13"/>
      <c r="I185" s="4" t="str">
        <f>A$4&amp;": '"&amp;SUBSTITUTE(SUBSTITUTE(A185,CHAR(10),"\n"),"'","\'")&amp;"'"</f>
        <v>product_name: 'Potion'</v>
      </c>
      <c r="J185" s="4" t="str">
        <f>IF(B185="","",$B$4&amp;": '"&amp;SUBSTITUTE(SUBSTITUTE(B185,CHAR(10),"\n"),"'","\'")&amp;"'")</f>
        <v>description: '(Usually a magical item)'</v>
      </c>
      <c r="K185" s="4" t="str">
        <f>D$4&amp;": "&amp;IF(ISNUMBER(D185),D185,-1)</f>
        <v>cost: 0</v>
      </c>
      <c r="L185" s="4" t="str">
        <f t="shared" ca="1" si="8"/>
        <v>stock: 8</v>
      </c>
      <c r="M185" s="4" t="str">
        <f>C$4&amp;": "&amp;IF(ISNUMBER(C185),C185,-1)</f>
        <v>weight: 0</v>
      </c>
      <c r="N185" s="4" t="str">
        <f t="shared" si="9"/>
        <v>category_id: 3</v>
      </c>
      <c r="O185" s="4" t="str">
        <f>IF(E185="","",E$4&amp;": '"&amp;E185&amp;"'")</f>
        <v/>
      </c>
      <c r="P185" s="4" t="str">
        <f t="shared" si="10"/>
        <v/>
      </c>
      <c r="Q185" s="4" t="str">
        <f t="shared" ca="1" si="11"/>
        <v>{product_name: 'Potion', description: '(Usually a magical item)', cost: 0, stock: 8, weight: 0, category_id: 3, additional_information: JSON.stringify({})},</v>
      </c>
    </row>
    <row r="186" spans="1:17" s="12" customFormat="1" outlineLevel="1" x14ac:dyDescent="0.2">
      <c r="A186" s="11" t="s">
        <v>886</v>
      </c>
      <c r="B186" s="37" t="s">
        <v>1366</v>
      </c>
      <c r="C186" s="12">
        <v>1</v>
      </c>
      <c r="D186" s="12">
        <v>1</v>
      </c>
      <c r="E186" s="13"/>
      <c r="F186" s="13" t="s">
        <v>1440</v>
      </c>
      <c r="G186" s="13"/>
      <c r="I186" s="4" t="str">
        <f>A$4&amp;": '"&amp;SUBSTITUTE(SUBSTITUTE(A186,CHAR(10),"\n"),"'","\'")&amp;"'"</f>
        <v>product_name: 'Potion Belt'</v>
      </c>
      <c r="J186" s="4" t="str">
        <f>IF(B186="","",$B$4&amp;": '"&amp;SUBSTITUTE(SUBSTITUTE(B186,CHAR(10),"\n"),"'","\'")&amp;"'")</f>
        <v>description: 'Holds 6 potions. Free action to retrieve.'</v>
      </c>
      <c r="K186" s="4" t="str">
        <f>D$4&amp;": "&amp;IF(ISNUMBER(D186),D186,-1)</f>
        <v>cost: 1</v>
      </c>
      <c r="L186" s="4" t="str">
        <f t="shared" ca="1" si="8"/>
        <v>stock: 7</v>
      </c>
      <c r="M186" s="4" t="str">
        <f>C$4&amp;": "&amp;IF(ISNUMBER(C186),C186,-1)</f>
        <v>weight: 1</v>
      </c>
      <c r="N186" s="4" t="str">
        <f t="shared" si="9"/>
        <v>category_id: 3</v>
      </c>
      <c r="O186" s="4" t="str">
        <f>IF(E186="","",E$4&amp;": '"&amp;E186&amp;"'")</f>
        <v/>
      </c>
      <c r="P186" s="4" t="str">
        <f t="shared" si="10"/>
        <v/>
      </c>
      <c r="Q186" s="4" t="str">
        <f t="shared" ca="1" si="11"/>
        <v>{product_name: 'Potion Belt', description: 'Holds 6 potions. Free action to retrieve.', cost: 1, stock: 7, weight: 1, category_id: 3, additional_information: JSON.stringify({})},</v>
      </c>
    </row>
    <row r="187" spans="1:17" s="12" customFormat="1" outlineLevel="1" x14ac:dyDescent="0.2">
      <c r="A187" s="11" t="s">
        <v>1192</v>
      </c>
      <c r="B187" s="37" t="s">
        <v>1367</v>
      </c>
      <c r="C187" s="12">
        <v>1</v>
      </c>
      <c r="D187" s="12">
        <v>60</v>
      </c>
      <c r="E187" s="13"/>
      <c r="F187" s="13"/>
      <c r="G187" s="13"/>
      <c r="I187" s="4" t="str">
        <f>A$4&amp;": '"&amp;SUBSTITUTE(SUBSTITUTE(A187,CHAR(10),"\n"),"'","\'")&amp;"'"</f>
        <v>product_name: 'Potion Belt, Masterwork'</v>
      </c>
      <c r="J187" s="4" t="str">
        <f>IF(B187="","",$B$4&amp;": '"&amp;SUBSTITUTE(SUBSTITUTE(B187,CHAR(10),"\n"),"'","\'")&amp;"'")</f>
        <v>description: 'Holds 10 potions. Free action to retrieve.'</v>
      </c>
      <c r="K187" s="4" t="str">
        <f>D$4&amp;": "&amp;IF(ISNUMBER(D187),D187,-1)</f>
        <v>cost: 60</v>
      </c>
      <c r="L187" s="4" t="str">
        <f t="shared" ca="1" si="8"/>
        <v>stock: 0</v>
      </c>
      <c r="M187" s="4" t="str">
        <f>C$4&amp;": "&amp;IF(ISNUMBER(C187),C187,-1)</f>
        <v>weight: 1</v>
      </c>
      <c r="N187" s="4" t="str">
        <f t="shared" si="9"/>
        <v>category_id: 3</v>
      </c>
      <c r="O187" s="4" t="str">
        <f>IF(E187="","",E$4&amp;": '"&amp;E187&amp;"'")</f>
        <v/>
      </c>
      <c r="P187" s="4" t="str">
        <f t="shared" si="10"/>
        <v/>
      </c>
      <c r="Q187" s="4" t="str">
        <f t="shared" ca="1" si="11"/>
        <v>{product_name: 'Potion Belt, Masterwork', description: 'Holds 10 potions. Free action to retrieve.', cost: 60, stock: 0, weight: 1, category_id: 3, additional_information: JSON.stringify({})},</v>
      </c>
    </row>
    <row r="188" spans="1:17" s="12" customFormat="1" outlineLevel="1" x14ac:dyDescent="0.2">
      <c r="A188" s="11" t="s">
        <v>1194</v>
      </c>
      <c r="B188" s="37" t="s">
        <v>1195</v>
      </c>
      <c r="C188" s="12">
        <v>3</v>
      </c>
      <c r="D188" s="12">
        <v>1</v>
      </c>
      <c r="E188" s="13" t="s">
        <v>945</v>
      </c>
      <c r="F188" s="13" t="s">
        <v>1443</v>
      </c>
      <c r="G188" s="13" t="s">
        <v>1443</v>
      </c>
      <c r="I188" s="4" t="str">
        <f>A$4&amp;": '"&amp;SUBSTITUTE(SUBSTITUTE(A188,CHAR(10),"\n"),"'","\'")&amp;"'"</f>
        <v>product_name: 'Pouch, Belt'</v>
      </c>
      <c r="J188" s="4" t="str">
        <f>IF(B188="","",$B$4&amp;": '"&amp;SUBSTITUTE(SUBSTITUTE(B188,CHAR(10),"\n"),"'","\'")&amp;"'")</f>
        <v>description: 'Holds 1/5 cu ft'</v>
      </c>
      <c r="K188" s="4" t="str">
        <f>D$4&amp;": "&amp;IF(ISNUMBER(D188),D188,-1)</f>
        <v>cost: 1</v>
      </c>
      <c r="L188" s="4" t="str">
        <f t="shared" ca="1" si="8"/>
        <v>stock: 15</v>
      </c>
      <c r="M188" s="4" t="str">
        <f>C$4&amp;": "&amp;IF(ISNUMBER(C188),C188,-1)</f>
        <v>weight: 3</v>
      </c>
      <c r="N188" s="4" t="str">
        <f t="shared" si="9"/>
        <v>category_id: 3</v>
      </c>
      <c r="O188" s="4" t="str">
        <f>IF(E188="","",E$4&amp;": '"&amp;E188&amp;"'")</f>
        <v>type: 'Adventuring Gear'</v>
      </c>
      <c r="P188" s="4" t="str">
        <f t="shared" si="10"/>
        <v/>
      </c>
      <c r="Q188" s="4" t="str">
        <f t="shared" ca="1" si="11"/>
        <v>{product_name: 'Pouch, Belt', description: 'Holds 1/5 cu ft', cost: 1, stock: 15, weight: 3, category_id: 3, additional_information: JSON.stringify({type: 'Adventuring Gear'})},</v>
      </c>
    </row>
    <row r="189" spans="1:17" s="12" customFormat="1" outlineLevel="1" x14ac:dyDescent="0.2">
      <c r="A189" s="11" t="s">
        <v>1196</v>
      </c>
      <c r="B189" s="37" t="s">
        <v>1197</v>
      </c>
      <c r="C189" s="12">
        <v>3</v>
      </c>
      <c r="D189" s="12">
        <v>55</v>
      </c>
      <c r="E189" s="13"/>
      <c r="F189" s="13" t="s">
        <v>1440</v>
      </c>
      <c r="G189" s="13"/>
      <c r="I189" s="4" t="str">
        <f>A$4&amp;": '"&amp;SUBSTITUTE(SUBSTITUTE(A189,CHAR(10),"\n"),"'","\'")&amp;"'"</f>
        <v>product_name: 'Powderhorn'</v>
      </c>
      <c r="J189" s="4" t="str">
        <f>IF(B189="","",$B$4&amp;": '"&amp;SUBSTITUTE(SUBSTITUTE(B189,CHAR(10),"\n"),"'","\'")&amp;"'")</f>
        <v>description: 'Holds 2 lbs. of smokepowder.'</v>
      </c>
      <c r="K189" s="4" t="str">
        <f>D$4&amp;": "&amp;IF(ISNUMBER(D189),D189,-1)</f>
        <v>cost: 55</v>
      </c>
      <c r="L189" s="4" t="str">
        <f t="shared" ca="1" si="8"/>
        <v>stock: 9</v>
      </c>
      <c r="M189" s="4" t="str">
        <f>C$4&amp;": "&amp;IF(ISNUMBER(C189),C189,-1)</f>
        <v>weight: 3</v>
      </c>
      <c r="N189" s="4" t="str">
        <f t="shared" si="9"/>
        <v>category_id: 3</v>
      </c>
      <c r="O189" s="4" t="str">
        <f>IF(E189="","",E$4&amp;": '"&amp;E189&amp;"'")</f>
        <v/>
      </c>
      <c r="P189" s="4" t="str">
        <f t="shared" si="10"/>
        <v/>
      </c>
      <c r="Q189" s="4" t="str">
        <f t="shared" ca="1" si="11"/>
        <v>{product_name: 'Powderhorn', description: 'Holds 2 lbs. of smokepowder.', cost: 55, stock: 9, weight: 3, category_id: 3, additional_information: JSON.stringify({})},</v>
      </c>
    </row>
    <row r="190" spans="1:17" s="12" customFormat="1" outlineLevel="1" x14ac:dyDescent="0.2">
      <c r="A190" s="11" t="s">
        <v>1428</v>
      </c>
      <c r="B190" s="37" t="s">
        <v>1199</v>
      </c>
      <c r="C190" s="12">
        <v>20</v>
      </c>
      <c r="D190" s="12">
        <v>400</v>
      </c>
      <c r="E190" s="13"/>
      <c r="F190" s="13" t="s">
        <v>1440</v>
      </c>
      <c r="G190" s="13"/>
      <c r="I190" s="4" t="str">
        <f>A$4&amp;": '"&amp;SUBSTITUTE(SUBSTITUTE(A190,CHAR(10),"\n"),"'","\'")&amp;"'"</f>
        <v>product_name: 'Powder Keg'</v>
      </c>
      <c r="J190" s="4" t="str">
        <f>IF(B190="","",$B$4&amp;": '"&amp;SUBSTITUTE(SUBSTITUTE(B190,CHAR(10),"\n"),"'","\'")&amp;"'")</f>
        <v>description: 'Holds 15 lbs. of smokepowder.'</v>
      </c>
      <c r="K190" s="4" t="str">
        <f>D$4&amp;": "&amp;IF(ISNUMBER(D190),D190,-1)</f>
        <v>cost: 400</v>
      </c>
      <c r="L190" s="4" t="str">
        <f t="shared" ca="1" si="8"/>
        <v>stock: 17</v>
      </c>
      <c r="M190" s="4" t="str">
        <f>C$4&amp;": "&amp;IF(ISNUMBER(C190),C190,-1)</f>
        <v>weight: 20</v>
      </c>
      <c r="N190" s="4" t="str">
        <f t="shared" si="9"/>
        <v>category_id: 3</v>
      </c>
      <c r="O190" s="4" t="str">
        <f>IF(E190="","",E$4&amp;": '"&amp;E190&amp;"'")</f>
        <v/>
      </c>
      <c r="P190" s="4" t="str">
        <f t="shared" si="10"/>
        <v/>
      </c>
      <c r="Q190" s="4" t="str">
        <f t="shared" ca="1" si="11"/>
        <v>{product_name: 'Powder Keg', description: 'Holds 15 lbs. of smokepowder.', cost: 400, stock: 17, weight: 20, category_id: 3, additional_information: JSON.stringify({})},</v>
      </c>
    </row>
    <row r="191" spans="1:17" s="12" customFormat="1" outlineLevel="1" x14ac:dyDescent="0.2">
      <c r="A191" s="11" t="s">
        <v>1200</v>
      </c>
      <c r="B191" s="37" t="s">
        <v>1352</v>
      </c>
      <c r="C191" s="12">
        <v>3</v>
      </c>
      <c r="D191" s="12">
        <v>10</v>
      </c>
      <c r="E191" s="13"/>
      <c r="F191" s="13" t="s">
        <v>1440</v>
      </c>
      <c r="G191" s="13" t="s">
        <v>1472</v>
      </c>
      <c r="I191" s="4" t="str">
        <f>A$4&amp;": '"&amp;SUBSTITUTE(SUBSTITUTE(A191,CHAR(10),"\n"),"'","\'")&amp;"'"</f>
        <v>product_name: 'Prayer Book'</v>
      </c>
      <c r="J191" s="4" t="str">
        <f>IF(B191="","",$B$4&amp;": '"&amp;SUBSTITUTE(SUBSTITUTE(B191,CHAR(10),"\n"),"'","\'")&amp;"'")</f>
        <v/>
      </c>
      <c r="K191" s="4" t="str">
        <f>D$4&amp;": "&amp;IF(ISNUMBER(D191),D191,-1)</f>
        <v>cost: 10</v>
      </c>
      <c r="L191" s="4" t="str">
        <f t="shared" ca="1" si="8"/>
        <v>stock: 3</v>
      </c>
      <c r="M191" s="4" t="str">
        <f>C$4&amp;": "&amp;IF(ISNUMBER(C191),C191,-1)</f>
        <v>weight: 3</v>
      </c>
      <c r="N191" s="4" t="str">
        <f t="shared" si="9"/>
        <v>category_id: 3</v>
      </c>
      <c r="O191" s="4" t="str">
        <f>IF(E191="","",E$4&amp;": '"&amp;E191&amp;"'")</f>
        <v/>
      </c>
      <c r="P191" s="4" t="str">
        <f t="shared" si="10"/>
        <v/>
      </c>
      <c r="Q191" s="4" t="str">
        <f t="shared" ca="1" si="11"/>
        <v>{product_name: 'Prayer Book', cost: 10, stock: 3, weight: 3, category_id: 3, additional_information: JSON.stringify({})},</v>
      </c>
    </row>
    <row r="192" spans="1:17" s="12" customFormat="1" outlineLevel="1" x14ac:dyDescent="0.2">
      <c r="A192" s="11" t="s">
        <v>1201</v>
      </c>
      <c r="B192" s="37" t="s">
        <v>1352</v>
      </c>
      <c r="C192" s="12">
        <v>1</v>
      </c>
      <c r="D192" s="12">
        <v>15</v>
      </c>
      <c r="E192" s="13"/>
      <c r="F192" s="13"/>
      <c r="G192" s="13"/>
      <c r="I192" s="4" t="str">
        <f>A$4&amp;": '"&amp;SUBSTITUTE(SUBSTITUTE(A192,CHAR(10),"\n"),"'","\'")&amp;"'"</f>
        <v>product_name: 'Prayer Book, Compact'</v>
      </c>
      <c r="J192" s="4" t="str">
        <f>IF(B192="","",$B$4&amp;": '"&amp;SUBSTITUTE(SUBSTITUTE(B192,CHAR(10),"\n"),"'","\'")&amp;"'")</f>
        <v/>
      </c>
      <c r="K192" s="4" t="str">
        <f>D$4&amp;": "&amp;IF(ISNUMBER(D192),D192,-1)</f>
        <v>cost: 15</v>
      </c>
      <c r="L192" s="4" t="str">
        <f t="shared" ca="1" si="8"/>
        <v>stock: 7</v>
      </c>
      <c r="M192" s="4" t="str">
        <f>C$4&amp;": "&amp;IF(ISNUMBER(C192),C192,-1)</f>
        <v>weight: 1</v>
      </c>
      <c r="N192" s="4" t="str">
        <f t="shared" si="9"/>
        <v>category_id: 3</v>
      </c>
      <c r="O192" s="4" t="str">
        <f>IF(E192="","",E$4&amp;": '"&amp;E192&amp;"'")</f>
        <v/>
      </c>
      <c r="P192" s="4" t="str">
        <f t="shared" si="10"/>
        <v/>
      </c>
      <c r="Q192" s="4" t="str">
        <f t="shared" ca="1" si="11"/>
        <v>{product_name: 'Prayer Book, Compact', cost: 15, stock: 7, weight: 1, category_id: 3, additional_information: JSON.stringify({})},</v>
      </c>
    </row>
    <row r="193" spans="1:17" s="12" customFormat="1" ht="40" outlineLevel="1" x14ac:dyDescent="0.2">
      <c r="A193" s="11" t="s">
        <v>1202</v>
      </c>
      <c r="B193" s="37" t="s">
        <v>1204</v>
      </c>
      <c r="C193" s="12">
        <v>20</v>
      </c>
      <c r="D193" s="12">
        <v>10</v>
      </c>
      <c r="E193" s="13" t="s">
        <v>945</v>
      </c>
      <c r="F193" s="13" t="s">
        <v>1443</v>
      </c>
      <c r="G193" s="13" t="s">
        <v>1443</v>
      </c>
      <c r="I193" s="4" t="str">
        <f>A$4&amp;": '"&amp;SUBSTITUTE(SUBSTITUTE(A193,CHAR(10),"\n"),"'","\'")&amp;"'"</f>
        <v>product_name: 'Ram, portable'</v>
      </c>
      <c r="J193" s="4" t="str">
        <f>IF(B193="","",$B$4&amp;": '"&amp;SUBSTITUTE(SUBSTITUTE(B193,CHAR(10),"\n"),"'","\'")&amp;"'")</f>
        <v>description: 'This iron-shod wooden beam gives you a +2 circumstance bonus on Strength checks made to break open a door and it allows a second person to help you without having to roll, increasing your bonus by 2.'</v>
      </c>
      <c r="K193" s="4" t="str">
        <f>D$4&amp;": "&amp;IF(ISNUMBER(D193),D193,-1)</f>
        <v>cost: 10</v>
      </c>
      <c r="L193" s="4" t="str">
        <f t="shared" ca="1" si="8"/>
        <v>stock: 13</v>
      </c>
      <c r="M193" s="4" t="str">
        <f>C$4&amp;": "&amp;IF(ISNUMBER(C193),C193,-1)</f>
        <v>weight: 20</v>
      </c>
      <c r="N193" s="4" t="str">
        <f t="shared" si="9"/>
        <v>category_id: 3</v>
      </c>
      <c r="O193" s="4" t="str">
        <f>IF(E193="","",E$4&amp;": '"&amp;E193&amp;"'")</f>
        <v>type: 'Adventuring Gear'</v>
      </c>
      <c r="P193" s="4" t="str">
        <f t="shared" si="10"/>
        <v/>
      </c>
      <c r="Q193" s="4" t="str">
        <f t="shared" ca="1" si="11"/>
        <v>{product_name: 'Ram, portable', description: 'This iron-shod wooden beam gives you a +2 circumstance bonus on Strength checks made to break open a door and it allows a second person to help you without having to roll, increasing your bonus by 2.', cost: 10, stock: 13, weight: 20, category_id: 3, additional_information: JSON.stringify({type: 'Adventuring Gear'})},</v>
      </c>
    </row>
    <row r="194" spans="1:17" s="12" customFormat="1" outlineLevel="1" x14ac:dyDescent="0.2">
      <c r="A194" s="11" t="s">
        <v>1205</v>
      </c>
      <c r="B194" s="37" t="s">
        <v>1352</v>
      </c>
      <c r="C194" s="12">
        <v>1</v>
      </c>
      <c r="D194" s="12">
        <v>0.5</v>
      </c>
      <c r="E194" s="13" t="s">
        <v>945</v>
      </c>
      <c r="F194" s="13" t="s">
        <v>1443</v>
      </c>
      <c r="G194" s="13" t="s">
        <v>1443</v>
      </c>
      <c r="I194" s="4" t="str">
        <f>A$4&amp;": '"&amp;SUBSTITUTE(SUBSTITUTE(A194,CHAR(10),"\n"),"'","\'")&amp;"'"</f>
        <v>product_name: 'Rations, Trail (per day)'</v>
      </c>
      <c r="J194" s="4" t="str">
        <f>IF(B194="","",$B$4&amp;": '"&amp;SUBSTITUTE(SUBSTITUTE(B194,CHAR(10),"\n"),"'","\'")&amp;"'")</f>
        <v/>
      </c>
      <c r="K194" s="4" t="str">
        <f>D$4&amp;": "&amp;IF(ISNUMBER(D194),D194,-1)</f>
        <v>cost: 0.5</v>
      </c>
      <c r="L194" s="4" t="str">
        <f t="shared" ca="1" si="8"/>
        <v>stock: 12</v>
      </c>
      <c r="M194" s="4" t="str">
        <f>C$4&amp;": "&amp;IF(ISNUMBER(C194),C194,-1)</f>
        <v>weight: 1</v>
      </c>
      <c r="N194" s="4" t="str">
        <f t="shared" si="9"/>
        <v>category_id: 3</v>
      </c>
      <c r="O194" s="4" t="str">
        <f>IF(E194="","",E$4&amp;": '"&amp;E194&amp;"'")</f>
        <v>type: 'Adventuring Gear'</v>
      </c>
      <c r="P194" s="4" t="str">
        <f t="shared" si="10"/>
        <v/>
      </c>
      <c r="Q194" s="4" t="str">
        <f t="shared" ca="1" si="11"/>
        <v>{product_name: 'Rations, Trail (per day)', cost: 0.5, stock: 12, weight: 1, category_id: 3, additional_information: JSON.stringify({type: 'Adventuring Gear'})},</v>
      </c>
    </row>
    <row r="195" spans="1:17" s="12" customFormat="1" outlineLevel="1" x14ac:dyDescent="0.2">
      <c r="A195" s="11" t="s">
        <v>1206</v>
      </c>
      <c r="B195" s="37" t="s">
        <v>1352</v>
      </c>
      <c r="C195" s="12">
        <v>3</v>
      </c>
      <c r="D195" s="12">
        <v>15</v>
      </c>
      <c r="E195" s="13"/>
      <c r="F195" s="13" t="s">
        <v>1440</v>
      </c>
      <c r="G195" s="13" t="s">
        <v>1473</v>
      </c>
      <c r="I195" s="4" t="str">
        <f>A$4&amp;": '"&amp;SUBSTITUTE(SUBSTITUTE(A195,CHAR(10),"\n"),"'","\'")&amp;"'"</f>
        <v>product_name: 'Reading Lamp'</v>
      </c>
      <c r="J195" s="4" t="str">
        <f>IF(B195="","",$B$4&amp;": '"&amp;SUBSTITUTE(SUBSTITUTE(B195,CHAR(10),"\n"),"'","\'")&amp;"'")</f>
        <v/>
      </c>
      <c r="K195" s="4" t="str">
        <f>D$4&amp;": "&amp;IF(ISNUMBER(D195),D195,-1)</f>
        <v>cost: 15</v>
      </c>
      <c r="L195" s="4" t="str">
        <f t="shared" ca="1" si="8"/>
        <v>stock: 2</v>
      </c>
      <c r="M195" s="4" t="str">
        <f>C$4&amp;": "&amp;IF(ISNUMBER(C195),C195,-1)</f>
        <v>weight: 3</v>
      </c>
      <c r="N195" s="4" t="str">
        <f t="shared" si="9"/>
        <v>category_id: 3</v>
      </c>
      <c r="O195" s="4" t="str">
        <f>IF(E195="","",E$4&amp;": '"&amp;E195&amp;"'")</f>
        <v/>
      </c>
      <c r="P195" s="4" t="str">
        <f t="shared" si="10"/>
        <v/>
      </c>
      <c r="Q195" s="4" t="str">
        <f t="shared" ca="1" si="11"/>
        <v>{product_name: 'Reading Lamp', cost: 15, stock: 2, weight: 3, category_id: 3, additional_information: JSON.stringify({})},</v>
      </c>
    </row>
    <row r="196" spans="1:17" s="12" customFormat="1" outlineLevel="1" x14ac:dyDescent="0.2">
      <c r="A196" s="11" t="s">
        <v>1207</v>
      </c>
      <c r="B196" s="37" t="s">
        <v>1044</v>
      </c>
      <c r="C196" s="12">
        <v>0</v>
      </c>
      <c r="D196" s="12">
        <v>0</v>
      </c>
      <c r="E196" s="13"/>
      <c r="F196" s="13" t="s">
        <v>1440</v>
      </c>
      <c r="G196" s="13"/>
      <c r="I196" s="4" t="str">
        <f>A$4&amp;": '"&amp;SUBSTITUTE(SUBSTITUTE(A196,CHAR(10),"\n"),"'","\'")&amp;"'"</f>
        <v>product_name: 'Ring'</v>
      </c>
      <c r="J196" s="4" t="str">
        <f>IF(B196="","",$B$4&amp;": '"&amp;SUBSTITUTE(SUBSTITUTE(B196,CHAR(10),"\n"),"'","\'")&amp;"'")</f>
        <v>description: '(Usually a magical item)'</v>
      </c>
      <c r="K196" s="4" t="str">
        <f>D$4&amp;": "&amp;IF(ISNUMBER(D196),D196,-1)</f>
        <v>cost: 0</v>
      </c>
      <c r="L196" s="4" t="str">
        <f t="shared" ca="1" si="8"/>
        <v>stock: 2</v>
      </c>
      <c r="M196" s="4" t="str">
        <f>C$4&amp;": "&amp;IF(ISNUMBER(C196),C196,-1)</f>
        <v>weight: 0</v>
      </c>
      <c r="N196" s="4" t="str">
        <f t="shared" si="9"/>
        <v>category_id: 3</v>
      </c>
      <c r="O196" s="4" t="str">
        <f>IF(E196="","",E$4&amp;": '"&amp;E196&amp;"'")</f>
        <v/>
      </c>
      <c r="P196" s="4" t="str">
        <f t="shared" si="10"/>
        <v/>
      </c>
      <c r="Q196" s="4" t="str">
        <f t="shared" ca="1" si="11"/>
        <v>{product_name: 'Ring', description: '(Usually a magical item)', cost: 0, stock: 2, weight: 0, category_id: 3, additional_information: JSON.stringify({})},</v>
      </c>
    </row>
    <row r="197" spans="1:17" s="12" customFormat="1" outlineLevel="1" x14ac:dyDescent="0.2">
      <c r="A197" s="11" t="s">
        <v>1208</v>
      </c>
      <c r="B197" s="37" t="s">
        <v>1044</v>
      </c>
      <c r="C197" s="12">
        <v>1</v>
      </c>
      <c r="D197" s="12">
        <v>0</v>
      </c>
      <c r="E197" s="13"/>
      <c r="F197" s="13" t="s">
        <v>1440</v>
      </c>
      <c r="G197" s="13"/>
      <c r="I197" s="4" t="str">
        <f>A$4&amp;": '"&amp;SUBSTITUTE(SUBSTITUTE(A197,CHAR(10),"\n"),"'","\'")&amp;"'"</f>
        <v>product_name: 'Robe'</v>
      </c>
      <c r="J197" s="4" t="str">
        <f>IF(B197="","",$B$4&amp;": '"&amp;SUBSTITUTE(SUBSTITUTE(B197,CHAR(10),"\n"),"'","\'")&amp;"'")</f>
        <v>description: '(Usually a magical item)'</v>
      </c>
      <c r="K197" s="4" t="str">
        <f>D$4&amp;": "&amp;IF(ISNUMBER(D197),D197,-1)</f>
        <v>cost: 0</v>
      </c>
      <c r="L197" s="4" t="str">
        <f t="shared" ca="1" si="8"/>
        <v>stock: 16</v>
      </c>
      <c r="M197" s="4" t="str">
        <f>C$4&amp;": "&amp;IF(ISNUMBER(C197),C197,-1)</f>
        <v>weight: 1</v>
      </c>
      <c r="N197" s="4" t="str">
        <f t="shared" si="9"/>
        <v>category_id: 3</v>
      </c>
      <c r="O197" s="4" t="str">
        <f>IF(E197="","",E$4&amp;": '"&amp;E197&amp;"'")</f>
        <v/>
      </c>
      <c r="P197" s="4" t="str">
        <f t="shared" si="10"/>
        <v/>
      </c>
      <c r="Q197" s="4" t="str">
        <f t="shared" ca="1" si="11"/>
        <v>{product_name: 'Robe', description: '(Usually a magical item)', cost: 0, stock: 16, weight: 1, category_id: 3, additional_information: JSON.stringify({})},</v>
      </c>
    </row>
    <row r="198" spans="1:17" s="12" customFormat="1" outlineLevel="1" x14ac:dyDescent="0.2">
      <c r="A198" s="11" t="s">
        <v>1209</v>
      </c>
      <c r="B198" s="37" t="s">
        <v>1044</v>
      </c>
      <c r="C198" s="12">
        <v>5</v>
      </c>
      <c r="D198" s="12">
        <v>0</v>
      </c>
      <c r="E198" s="13"/>
      <c r="F198" s="13" t="s">
        <v>1440</v>
      </c>
      <c r="G198" s="13"/>
      <c r="I198" s="4" t="str">
        <f>A$4&amp;": '"&amp;SUBSTITUTE(SUBSTITUTE(A198,CHAR(10),"\n"),"'","\'")&amp;"'"</f>
        <v>product_name: 'Rod'</v>
      </c>
      <c r="J198" s="4" t="str">
        <f>IF(B198="","",$B$4&amp;": '"&amp;SUBSTITUTE(SUBSTITUTE(B198,CHAR(10),"\n"),"'","\'")&amp;"'")</f>
        <v>description: '(Usually a magical item)'</v>
      </c>
      <c r="K198" s="4" t="str">
        <f>D$4&amp;": "&amp;IF(ISNUMBER(D198),D198,-1)</f>
        <v>cost: 0</v>
      </c>
      <c r="L198" s="4" t="str">
        <f t="shared" ref="L198:L261" ca="1" si="12">"stock: "&amp;TRUNC(RAND()*20)</f>
        <v>stock: 2</v>
      </c>
      <c r="M198" s="4" t="str">
        <f>C$4&amp;": "&amp;IF(ISNUMBER(C198),C198,-1)</f>
        <v>weight: 5</v>
      </c>
      <c r="N198" s="4" t="str">
        <f t="shared" ref="N198:N261" si="13">$N$4&amp;": 3"</f>
        <v>category_id: 3</v>
      </c>
      <c r="O198" s="4" t="str">
        <f>IF(E198="","",E$4&amp;": '"&amp;E198&amp;"'")</f>
        <v/>
      </c>
      <c r="P198" s="4" t="str">
        <f t="shared" ref="P198:P261" si="14">IF(H197="","",H$3&amp;": '"&amp;H197&amp;"'")</f>
        <v/>
      </c>
      <c r="Q198" s="4" t="str">
        <f t="shared" ref="Q198:Q261" ca="1" si="15">"{"&amp;_xlfn.TEXTJOIN(", ",,I198:N198,"additional_information: JSON.stringify({"&amp;_xlfn.TEXTJOIN(", ",,O198)&amp;"})")&amp;"},"</f>
        <v>{product_name: 'Rod', description: '(Usually a magical item)', cost: 0, stock: 2, weight: 5, category_id: 3, additional_information: JSON.stringify({})},</v>
      </c>
    </row>
    <row r="199" spans="1:17" s="12" customFormat="1" outlineLevel="1" x14ac:dyDescent="0.2">
      <c r="A199" s="11" t="s">
        <v>1210</v>
      </c>
      <c r="B199" s="37" t="s">
        <v>1352</v>
      </c>
      <c r="C199" s="12">
        <v>3</v>
      </c>
      <c r="E199" s="13"/>
      <c r="F199" s="13"/>
      <c r="G199" s="13" t="s">
        <v>1474</v>
      </c>
      <c r="I199" s="4" t="str">
        <f>A$4&amp;": '"&amp;SUBSTITUTE(SUBSTITUTE(A199,CHAR(10),"\n"),"'","\'")&amp;"'"</f>
        <v>product_name: 'Rope Climber'</v>
      </c>
      <c r="J199" s="4" t="str">
        <f>IF(B199="","",$B$4&amp;": '"&amp;SUBSTITUTE(SUBSTITUTE(B199,CHAR(10),"\n"),"'","\'")&amp;"'")</f>
        <v/>
      </c>
      <c r="K199" s="4" t="str">
        <f>D$4&amp;": "&amp;IF(ISNUMBER(D199),D199,-1)</f>
        <v>cost: -1</v>
      </c>
      <c r="L199" s="4" t="str">
        <f t="shared" ca="1" si="12"/>
        <v>stock: 12</v>
      </c>
      <c r="M199" s="4" t="str">
        <f>C$4&amp;": "&amp;IF(ISNUMBER(C199),C199,-1)</f>
        <v>weight: 3</v>
      </c>
      <c r="N199" s="4" t="str">
        <f t="shared" si="13"/>
        <v>category_id: 3</v>
      </c>
      <c r="O199" s="4" t="str">
        <f>IF(E199="","",E$4&amp;": '"&amp;E199&amp;"'")</f>
        <v/>
      </c>
      <c r="P199" s="4" t="str">
        <f t="shared" si="14"/>
        <v/>
      </c>
      <c r="Q199" s="4" t="str">
        <f t="shared" ca="1" si="15"/>
        <v>{product_name: 'Rope Climber', cost: -1, stock: 12, weight: 3, category_id: 3, additional_information: JSON.stringify({})},</v>
      </c>
    </row>
    <row r="200" spans="1:17" s="12" customFormat="1" ht="20" outlineLevel="1" x14ac:dyDescent="0.2">
      <c r="A200" s="11" t="s">
        <v>1211</v>
      </c>
      <c r="B200" s="37" t="s">
        <v>1212</v>
      </c>
      <c r="C200" s="12">
        <v>10</v>
      </c>
      <c r="D200" s="12">
        <v>1</v>
      </c>
      <c r="E200" s="13" t="s">
        <v>945</v>
      </c>
      <c r="F200" s="13" t="s">
        <v>1443</v>
      </c>
      <c r="G200" s="13" t="s">
        <v>1443</v>
      </c>
      <c r="I200" s="4" t="str">
        <f>A$4&amp;": '"&amp;SUBSTITUTE(SUBSTITUTE(A200,CHAR(10),"\n"),"'","\'")&amp;"'"</f>
        <v>product_name: 'Rope, Hempen'</v>
      </c>
      <c r="J200" s="4" t="str">
        <f>IF(B200="","",$B$4&amp;": '"&amp;SUBSTITUTE(SUBSTITUTE(B200,CHAR(10),"\n"),"'","\'")&amp;"'")</f>
        <v>description: 'This rope has 2 hit points and can be burst with a DC 23 Strength check.'</v>
      </c>
      <c r="K200" s="4" t="str">
        <f>D$4&amp;": "&amp;IF(ISNUMBER(D200),D200,-1)</f>
        <v>cost: 1</v>
      </c>
      <c r="L200" s="4" t="str">
        <f t="shared" ca="1" si="12"/>
        <v>stock: 18</v>
      </c>
      <c r="M200" s="4" t="str">
        <f>C$4&amp;": "&amp;IF(ISNUMBER(C200),C200,-1)</f>
        <v>weight: 10</v>
      </c>
      <c r="N200" s="4" t="str">
        <f t="shared" si="13"/>
        <v>category_id: 3</v>
      </c>
      <c r="O200" s="4" t="str">
        <f>IF(E200="","",E$4&amp;": '"&amp;E200&amp;"'")</f>
        <v>type: 'Adventuring Gear'</v>
      </c>
      <c r="P200" s="4" t="str">
        <f t="shared" si="14"/>
        <v/>
      </c>
      <c r="Q200" s="4" t="str">
        <f t="shared" ca="1" si="15"/>
        <v>{product_name: 'Rope, Hempen', description: 'This rope has 2 hit points and can be burst with a DC 23 Strength check.', cost: 1, stock: 18, weight: 10, category_id: 3, additional_information: JSON.stringify({type: 'Adventuring Gear'})},</v>
      </c>
    </row>
    <row r="201" spans="1:17" s="12" customFormat="1" ht="30" outlineLevel="1" x14ac:dyDescent="0.2">
      <c r="A201" s="11" t="s">
        <v>1213</v>
      </c>
      <c r="B201" s="37" t="s">
        <v>1215</v>
      </c>
      <c r="C201" s="12">
        <v>5</v>
      </c>
      <c r="D201" s="12">
        <v>10</v>
      </c>
      <c r="E201" s="13" t="s">
        <v>945</v>
      </c>
      <c r="F201" s="13" t="s">
        <v>1443</v>
      </c>
      <c r="G201" s="13" t="s">
        <v>1443</v>
      </c>
      <c r="I201" s="4" t="str">
        <f>A$4&amp;": '"&amp;SUBSTITUTE(SUBSTITUTE(A201,CHAR(10),"\n"),"'","\'")&amp;"'"</f>
        <v>product_name: 'Rope, Silk'</v>
      </c>
      <c r="J201" s="4" t="str">
        <f>IF(B201="","",$B$4&amp;": '"&amp;SUBSTITUTE(SUBSTITUTE(B201,CHAR(10),"\n"),"'","\'")&amp;"'")</f>
        <v>description: 'This rope has 4 hit points and can be burst with a DC 24 Strength check. It is so supple that it provides a +2 circumstance bonus on Use Rope checks.'</v>
      </c>
      <c r="K201" s="4" t="str">
        <f>D$4&amp;": "&amp;IF(ISNUMBER(D201),D201,-1)</f>
        <v>cost: 10</v>
      </c>
      <c r="L201" s="4" t="str">
        <f t="shared" ca="1" si="12"/>
        <v>stock: 10</v>
      </c>
      <c r="M201" s="4" t="str">
        <f>C$4&amp;": "&amp;IF(ISNUMBER(C201),C201,-1)</f>
        <v>weight: 5</v>
      </c>
      <c r="N201" s="4" t="str">
        <f t="shared" si="13"/>
        <v>category_id: 3</v>
      </c>
      <c r="O201" s="4" t="str">
        <f>IF(E201="","",E$4&amp;": '"&amp;E201&amp;"'")</f>
        <v>type: 'Adventuring Gear'</v>
      </c>
      <c r="P201" s="4" t="str">
        <f t="shared" si="14"/>
        <v/>
      </c>
      <c r="Q201" s="4" t="str">
        <f t="shared" ca="1" si="15"/>
        <v>{product_name: 'Rope, Silk', description: 'This rope has 4 hit points and can be burst with a DC 24 Strength check. It is so supple that it provides a +2 circumstance bonus on Use Rope checks.', cost: 10, stock: 10, weight: 5, category_id: 3, additional_information: JSON.stringify({type: 'Adventuring Gear'})},</v>
      </c>
    </row>
    <row r="202" spans="1:17" s="12" customFormat="1" ht="20" outlineLevel="1" x14ac:dyDescent="0.2">
      <c r="A202" s="11" t="s">
        <v>1216</v>
      </c>
      <c r="B202" s="37" t="s">
        <v>1218</v>
      </c>
      <c r="D202" s="12">
        <v>50</v>
      </c>
      <c r="E202" s="13" t="s">
        <v>1421</v>
      </c>
      <c r="F202" s="13" t="s">
        <v>1493</v>
      </c>
      <c r="G202" s="13" t="s">
        <v>1454</v>
      </c>
      <c r="I202" s="4" t="str">
        <f>A$4&amp;": '"&amp;SUBSTITUTE(SUBSTITUTE(A202,CHAR(10),"\n"),"'","\'")&amp;"'"</f>
        <v>product_name: 'Rowboat'</v>
      </c>
      <c r="J202" s="4" t="str">
        <f>IF(B202="","",$B$4&amp;": '"&amp;SUBSTITUTE(SUBSTITUTE(B202,CHAR(10),"\n"),"'","\'")&amp;"'")</f>
        <v>description: 'This 8- to 12-foot-long boat holds two or three Medium passengers. It moves about 1-1/2 miles per hour.'</v>
      </c>
      <c r="K202" s="4" t="str">
        <f>D$4&amp;": "&amp;IF(ISNUMBER(D202),D202,-1)</f>
        <v>cost: 50</v>
      </c>
      <c r="L202" s="4" t="str">
        <f t="shared" ca="1" si="12"/>
        <v>stock: 1</v>
      </c>
      <c r="M202" s="4" t="str">
        <f>C$4&amp;": "&amp;IF(ISNUMBER(C202),C202,-1)</f>
        <v>weight: -1</v>
      </c>
      <c r="N202" s="4" t="str">
        <f t="shared" si="13"/>
        <v>category_id: 3</v>
      </c>
      <c r="O202" s="4" t="str">
        <f>IF(E202="","",E$4&amp;": '"&amp;E202&amp;"'")</f>
        <v>type: 'Transport'</v>
      </c>
      <c r="P202" s="4" t="str">
        <f t="shared" si="14"/>
        <v/>
      </c>
      <c r="Q202" s="4" t="str">
        <f t="shared" ca="1" si="15"/>
        <v>{product_name: 'Rowboat', description: 'This 8- to 12-foot-long boat holds two or three Medium passengers. It moves about 1-1/2 miles per hour.', cost: 50, stock: 1, weight: -1, category_id: 3, additional_information: JSON.stringify({type: 'Transport'})},</v>
      </c>
    </row>
    <row r="203" spans="1:17" s="12" customFormat="1" ht="30" outlineLevel="1" x14ac:dyDescent="0.2">
      <c r="A203" s="11" t="s">
        <v>1219</v>
      </c>
      <c r="B203" s="37" t="s">
        <v>1221</v>
      </c>
      <c r="C203" s="12">
        <v>15</v>
      </c>
      <c r="D203" s="12">
        <v>200</v>
      </c>
      <c r="E203" s="13" t="s">
        <v>870</v>
      </c>
      <c r="F203" s="13" t="s">
        <v>1441</v>
      </c>
      <c r="G203" s="13" t="s">
        <v>1447</v>
      </c>
      <c r="I203" s="4" t="str">
        <f>A$4&amp;": '"&amp;SUBSTITUTE(SUBSTITUTE(A203,CHAR(10),"\n"),"'","\'")&amp;"'"</f>
        <v>product_name: 'Royal Outfit'</v>
      </c>
      <c r="J203" s="4" t="str">
        <f>IF(B203="","",$B$4&amp;": '"&amp;SUBSTITUTE(SUBSTITUTE(B203,CHAR(10),"\n"),"'","\'")&amp;"'")</f>
        <v>description: 'This is just the clothing, not the royal scepter, crown, ring, and other accoutrements. Royal clothes are ostentatious, with gems, gold, silk, and fur in abundance.'</v>
      </c>
      <c r="K203" s="4" t="str">
        <f>D$4&amp;": "&amp;IF(ISNUMBER(D203),D203,-1)</f>
        <v>cost: 200</v>
      </c>
      <c r="L203" s="4" t="str">
        <f t="shared" ca="1" si="12"/>
        <v>stock: 12</v>
      </c>
      <c r="M203" s="4" t="str">
        <f>C$4&amp;": "&amp;IF(ISNUMBER(C203),C203,-1)</f>
        <v>weight: 15</v>
      </c>
      <c r="N203" s="4" t="str">
        <f t="shared" si="13"/>
        <v>category_id: 3</v>
      </c>
      <c r="O203" s="4" t="str">
        <f>IF(E203="","",E$4&amp;": '"&amp;E203&amp;"'")</f>
        <v>type: 'Clothing'</v>
      </c>
      <c r="P203" s="4" t="str">
        <f t="shared" si="14"/>
        <v/>
      </c>
      <c r="Q203" s="4" t="str">
        <f t="shared" ca="1" si="15"/>
        <v>{product_name: 'Royal Outfit', description: 'This is just the clothing, not the royal scepter, crown, ring, and other accoutrements. Royal clothes are ostentatious, with gems, gold, silk, and fur in abundance.', cost: 200, stock: 12, weight: 15, category_id: 3, additional_information: JSON.stringify({type: 'Clothing'})},</v>
      </c>
    </row>
    <row r="204" spans="1:17" s="12" customFormat="1" outlineLevel="1" x14ac:dyDescent="0.2">
      <c r="A204" s="11" t="s">
        <v>895</v>
      </c>
      <c r="B204" s="37" t="s">
        <v>971</v>
      </c>
      <c r="C204" s="12">
        <v>0.5</v>
      </c>
      <c r="D204" s="12">
        <v>0.1</v>
      </c>
      <c r="E204" s="13" t="s">
        <v>945</v>
      </c>
      <c r="F204" s="13" t="s">
        <v>1443</v>
      </c>
      <c r="G204" s="13" t="s">
        <v>1443</v>
      </c>
      <c r="I204" s="4" t="str">
        <f>A$4&amp;": '"&amp;SUBSTITUTE(SUBSTITUTE(A204,CHAR(10),"\n"),"'","\'")&amp;"'"</f>
        <v>product_name: 'Sack'</v>
      </c>
      <c r="J204" s="4" t="str">
        <f>IF(B204="","",$B$4&amp;": '"&amp;SUBSTITUTE(SUBSTITUTE(B204,CHAR(10),"\n"),"'","\'")&amp;"'")</f>
        <v>description: 'Holds 1 cu ft'</v>
      </c>
      <c r="K204" s="4" t="str">
        <f>D$4&amp;": "&amp;IF(ISNUMBER(D204),D204,-1)</f>
        <v>cost: 0.1</v>
      </c>
      <c r="L204" s="4" t="str">
        <f t="shared" ca="1" si="12"/>
        <v>stock: 19</v>
      </c>
      <c r="M204" s="4" t="str">
        <f>C$4&amp;": "&amp;IF(ISNUMBER(C204),C204,-1)</f>
        <v>weight: 0.5</v>
      </c>
      <c r="N204" s="4" t="str">
        <f t="shared" si="13"/>
        <v>category_id: 3</v>
      </c>
      <c r="O204" s="4" t="str">
        <f>IF(E204="","",E$4&amp;": '"&amp;E204&amp;"'")</f>
        <v>type: 'Adventuring Gear'</v>
      </c>
      <c r="P204" s="4" t="str">
        <f t="shared" si="14"/>
        <v/>
      </c>
      <c r="Q204" s="4" t="str">
        <f t="shared" ca="1" si="15"/>
        <v>{product_name: 'Sack', description: 'Holds 1 cu ft', cost: 0.1, stock: 19, weight: 0.5, category_id: 3, additional_information: JSON.stringify({type: 'Adventuring Gear'})},</v>
      </c>
    </row>
    <row r="205" spans="1:17" s="12" customFormat="1" ht="30" outlineLevel="1" x14ac:dyDescent="0.2">
      <c r="A205" s="11" t="s">
        <v>1222</v>
      </c>
      <c r="B205" s="37" t="s">
        <v>1224</v>
      </c>
      <c r="C205" s="12">
        <v>40</v>
      </c>
      <c r="D205" s="12">
        <v>60</v>
      </c>
      <c r="E205" s="13" t="s">
        <v>1035</v>
      </c>
      <c r="F205" s="13" t="s">
        <v>1440</v>
      </c>
      <c r="G205" s="13" t="s">
        <v>1449</v>
      </c>
      <c r="I205" s="4" t="str">
        <f>A$4&amp;": '"&amp;SUBSTITUTE(SUBSTITUTE(A205,CHAR(10),"\n"),"'","\'")&amp;"'"</f>
        <v>product_name: 'Saddle, Exotic Military'</v>
      </c>
      <c r="J205" s="4" t="str">
        <f>IF(B205="","",$B$4&amp;": '"&amp;SUBSTITUTE(SUBSTITUTE(B205,CHAR(10),"\n"),"'","\'")&amp;"'")</f>
        <v>description: 'An exotic saddle is like a normal saddle of the same sort except that it is designed for an unusual mount. Exotic saddles come in military, pack, and riding styles.'</v>
      </c>
      <c r="K205" s="4" t="str">
        <f>D$4&amp;": "&amp;IF(ISNUMBER(D205),D205,-1)</f>
        <v>cost: 60</v>
      </c>
      <c r="L205" s="4" t="str">
        <f t="shared" ca="1" si="12"/>
        <v>stock: 4</v>
      </c>
      <c r="M205" s="4" t="str">
        <f>C$4&amp;": "&amp;IF(ISNUMBER(C205),C205,-1)</f>
        <v>weight: 40</v>
      </c>
      <c r="N205" s="4" t="str">
        <f t="shared" si="13"/>
        <v>category_id: 3</v>
      </c>
      <c r="O205" s="4" t="str">
        <f>IF(E205="","",E$4&amp;": '"&amp;E205&amp;"'")</f>
        <v>type: 'Mounts &amp; Related Gear'</v>
      </c>
      <c r="P205" s="4" t="str">
        <f t="shared" si="14"/>
        <v/>
      </c>
      <c r="Q205" s="4" t="str">
        <f t="shared" ca="1" si="15"/>
        <v>{product_name: 'Saddle, Exotic Military', description: 'An exotic saddle is like a normal saddle of the same sort except that it is designed for an unusual mount. Exotic saddles come in military, pack, and riding styles.', cost: 60, stock: 4, weight: 40, category_id: 3, additional_information: JSON.stringify({type: 'Mounts &amp; Related Gear'})},</v>
      </c>
    </row>
    <row r="206" spans="1:17" s="12" customFormat="1" ht="30" outlineLevel="1" x14ac:dyDescent="0.2">
      <c r="A206" s="11" t="s">
        <v>1225</v>
      </c>
      <c r="B206" s="37" t="s">
        <v>1224</v>
      </c>
      <c r="C206" s="12">
        <v>20</v>
      </c>
      <c r="D206" s="12">
        <v>15</v>
      </c>
      <c r="E206" s="13" t="s">
        <v>1035</v>
      </c>
      <c r="F206" s="13" t="s">
        <v>1440</v>
      </c>
      <c r="G206" s="13" t="s">
        <v>1449</v>
      </c>
      <c r="I206" s="4" t="str">
        <f>A$4&amp;": '"&amp;SUBSTITUTE(SUBSTITUTE(A206,CHAR(10),"\n"),"'","\'")&amp;"'"</f>
        <v>product_name: 'Saddle, Exotic Pack'</v>
      </c>
      <c r="J206" s="4" t="str">
        <f>IF(B206="","",$B$4&amp;": '"&amp;SUBSTITUTE(SUBSTITUTE(B206,CHAR(10),"\n"),"'","\'")&amp;"'")</f>
        <v>description: 'An exotic saddle is like a normal saddle of the same sort except that it is designed for an unusual mount. Exotic saddles come in military, pack, and riding styles.'</v>
      </c>
      <c r="K206" s="4" t="str">
        <f>D$4&amp;": "&amp;IF(ISNUMBER(D206),D206,-1)</f>
        <v>cost: 15</v>
      </c>
      <c r="L206" s="4" t="str">
        <f t="shared" ca="1" si="12"/>
        <v>stock: 19</v>
      </c>
      <c r="M206" s="4" t="str">
        <f>C$4&amp;": "&amp;IF(ISNUMBER(C206),C206,-1)</f>
        <v>weight: 20</v>
      </c>
      <c r="N206" s="4" t="str">
        <f t="shared" si="13"/>
        <v>category_id: 3</v>
      </c>
      <c r="O206" s="4" t="str">
        <f>IF(E206="","",E$4&amp;": '"&amp;E206&amp;"'")</f>
        <v>type: 'Mounts &amp; Related Gear'</v>
      </c>
      <c r="P206" s="4" t="str">
        <f t="shared" si="14"/>
        <v/>
      </c>
      <c r="Q206" s="4" t="str">
        <f t="shared" ca="1" si="15"/>
        <v>{product_name: 'Saddle, Exotic Pack', description: 'An exotic saddle is like a normal saddle of the same sort except that it is designed for an unusual mount. Exotic saddles come in military, pack, and riding styles.', cost: 15, stock: 19, weight: 20, category_id: 3, additional_information: JSON.stringify({type: 'Mounts &amp; Related Gear'})},</v>
      </c>
    </row>
    <row r="207" spans="1:17" s="12" customFormat="1" ht="30" outlineLevel="1" x14ac:dyDescent="0.2">
      <c r="A207" s="11" t="s">
        <v>1227</v>
      </c>
      <c r="B207" s="37" t="s">
        <v>1224</v>
      </c>
      <c r="C207" s="12">
        <v>30</v>
      </c>
      <c r="D207" s="12">
        <v>30</v>
      </c>
      <c r="E207" s="13" t="s">
        <v>1035</v>
      </c>
      <c r="F207" s="13" t="s">
        <v>1440</v>
      </c>
      <c r="G207" s="13" t="s">
        <v>1449</v>
      </c>
      <c r="I207" s="4" t="str">
        <f>A$4&amp;": '"&amp;SUBSTITUTE(SUBSTITUTE(A207,CHAR(10),"\n"),"'","\'")&amp;"'"</f>
        <v>product_name: 'Saddle, Exotic Riding'</v>
      </c>
      <c r="J207" s="4" t="str">
        <f>IF(B207="","",$B$4&amp;": '"&amp;SUBSTITUTE(SUBSTITUTE(B207,CHAR(10),"\n"),"'","\'")&amp;"'")</f>
        <v>description: 'An exotic saddle is like a normal saddle of the same sort except that it is designed for an unusual mount. Exotic saddles come in military, pack, and riding styles.'</v>
      </c>
      <c r="K207" s="4" t="str">
        <f>D$4&amp;": "&amp;IF(ISNUMBER(D207),D207,-1)</f>
        <v>cost: 30</v>
      </c>
      <c r="L207" s="4" t="str">
        <f t="shared" ca="1" si="12"/>
        <v>stock: 8</v>
      </c>
      <c r="M207" s="4" t="str">
        <f>C$4&amp;": "&amp;IF(ISNUMBER(C207),C207,-1)</f>
        <v>weight: 30</v>
      </c>
      <c r="N207" s="4" t="str">
        <f t="shared" si="13"/>
        <v>category_id: 3</v>
      </c>
      <c r="O207" s="4" t="str">
        <f>IF(E207="","",E$4&amp;": '"&amp;E207&amp;"'")</f>
        <v>type: 'Mounts &amp; Related Gear'</v>
      </c>
      <c r="P207" s="4" t="str">
        <f t="shared" si="14"/>
        <v/>
      </c>
      <c r="Q207" s="4" t="str">
        <f t="shared" ca="1" si="15"/>
        <v>{product_name: 'Saddle, Exotic Riding', description: 'An exotic saddle is like a normal saddle of the same sort except that it is designed for an unusual mount. Exotic saddles come in military, pack, and riding styles.', cost: 30, stock: 8, weight: 30, category_id: 3, additional_information: JSON.stringify({type: 'Mounts &amp; Related Gear'})},</v>
      </c>
    </row>
    <row r="208" spans="1:17" s="12" customFormat="1" ht="50" outlineLevel="1" x14ac:dyDescent="0.2">
      <c r="A208" s="11" t="s">
        <v>1229</v>
      </c>
      <c r="B208" s="37" t="s">
        <v>1230</v>
      </c>
      <c r="C208" s="12">
        <v>30</v>
      </c>
      <c r="D208" s="12">
        <v>20</v>
      </c>
      <c r="E208" s="13" t="s">
        <v>1035</v>
      </c>
      <c r="F208" s="13" t="s">
        <v>1440</v>
      </c>
      <c r="G208" s="13" t="s">
        <v>1449</v>
      </c>
      <c r="I208" s="4" t="str">
        <f>A$4&amp;": '"&amp;SUBSTITUTE(SUBSTITUTE(A208,CHAR(10),"\n"),"'","\'")&amp;"'"</f>
        <v>product_name: 'Saddle, Military'</v>
      </c>
      <c r="J208" s="4" t="str">
        <f>IF(B208="","",$B$4&amp;": '"&amp;SUBSTITUTE(SUBSTITUTE(B208,CHAR(10),"\n"),"'","\'")&amp;"'")</f>
        <v>description: 'A military saddle braces the rider, providing a +2 circumstance bonus on Ride checks related to staying in the saddle. If you\'re knocked unconscious while in a military saddle, you have a 75% chance to stay in the saddle (compared to 50% for a riding saddle).'</v>
      </c>
      <c r="K208" s="4" t="str">
        <f>D$4&amp;": "&amp;IF(ISNUMBER(D208),D208,-1)</f>
        <v>cost: 20</v>
      </c>
      <c r="L208" s="4" t="str">
        <f t="shared" ca="1" si="12"/>
        <v>stock: 12</v>
      </c>
      <c r="M208" s="4" t="str">
        <f>C$4&amp;": "&amp;IF(ISNUMBER(C208),C208,-1)</f>
        <v>weight: 30</v>
      </c>
      <c r="N208" s="4" t="str">
        <f t="shared" si="13"/>
        <v>category_id: 3</v>
      </c>
      <c r="O208" s="4" t="str">
        <f>IF(E208="","",E$4&amp;": '"&amp;E208&amp;"'")</f>
        <v>type: 'Mounts &amp; Related Gear'</v>
      </c>
      <c r="P208" s="4" t="str">
        <f t="shared" si="14"/>
        <v/>
      </c>
      <c r="Q208" s="4" t="str">
        <f t="shared" ca="1" si="15"/>
        <v>{product_name: 'Saddle, Military', description: 'A military saddle braces the rider, providing a +2 circumstance bonus on Ride checks related to staying in the saddle. If you\'re knocked unconscious while in a military saddle, you have a 75% chance to stay in the saddle (compared to 50% for a riding saddle).', cost: 20, stock: 12, weight: 30, category_id: 3, additional_information: JSON.stringify({type: 'Mounts &amp; Related Gear'})},</v>
      </c>
    </row>
    <row r="209" spans="1:17" s="12" customFormat="1" ht="20" outlineLevel="1" x14ac:dyDescent="0.2">
      <c r="A209" s="11" t="s">
        <v>1231</v>
      </c>
      <c r="B209" s="37" t="s">
        <v>1232</v>
      </c>
      <c r="C209" s="12">
        <v>15</v>
      </c>
      <c r="D209" s="12">
        <v>5</v>
      </c>
      <c r="E209" s="13" t="s">
        <v>1035</v>
      </c>
      <c r="F209" s="13" t="s">
        <v>1440</v>
      </c>
      <c r="G209" s="13" t="s">
        <v>1449</v>
      </c>
      <c r="I209" s="4" t="str">
        <f>A$4&amp;": '"&amp;SUBSTITUTE(SUBSTITUTE(A209,CHAR(10),"\n"),"'","\'")&amp;"'"</f>
        <v>product_name: 'Saddle, Pack'</v>
      </c>
      <c r="J209" s="4" t="str">
        <f>IF(B209="","",$B$4&amp;": '"&amp;SUBSTITUTE(SUBSTITUTE(B209,CHAR(10),"\n"),"'","\'")&amp;"'")</f>
        <v>description: 'A pack saddle holds gear and supplies, but not a rider. It holds as much gear as the mount can carry.'</v>
      </c>
      <c r="K209" s="4" t="str">
        <f>D$4&amp;": "&amp;IF(ISNUMBER(D209),D209,-1)</f>
        <v>cost: 5</v>
      </c>
      <c r="L209" s="4" t="str">
        <f t="shared" ca="1" si="12"/>
        <v>stock: 3</v>
      </c>
      <c r="M209" s="4" t="str">
        <f>C$4&amp;": "&amp;IF(ISNUMBER(C209),C209,-1)</f>
        <v>weight: 15</v>
      </c>
      <c r="N209" s="4" t="str">
        <f t="shared" si="13"/>
        <v>category_id: 3</v>
      </c>
      <c r="O209" s="4" t="str">
        <f>IF(E209="","",E$4&amp;": '"&amp;E209&amp;"'")</f>
        <v>type: 'Mounts &amp; Related Gear'</v>
      </c>
      <c r="P209" s="4" t="str">
        <f t="shared" si="14"/>
        <v/>
      </c>
      <c r="Q209" s="4" t="str">
        <f t="shared" ca="1" si="15"/>
        <v>{product_name: 'Saddle, Pack', description: 'A pack saddle holds gear and supplies, but not a rider. It holds as much gear as the mount can carry.', cost: 5, stock: 3, weight: 15, category_id: 3, additional_information: JSON.stringify({type: 'Mounts &amp; Related Gear'})},</v>
      </c>
    </row>
    <row r="210" spans="1:17" s="12" customFormat="1" outlineLevel="1" x14ac:dyDescent="0.2">
      <c r="A210" s="11" t="s">
        <v>1233</v>
      </c>
      <c r="B210" s="37" t="s">
        <v>1234</v>
      </c>
      <c r="C210" s="12">
        <v>25</v>
      </c>
      <c r="D210" s="12">
        <v>10</v>
      </c>
      <c r="E210" s="13" t="s">
        <v>1035</v>
      </c>
      <c r="F210" s="13" t="s">
        <v>1440</v>
      </c>
      <c r="G210" s="13" t="s">
        <v>1449</v>
      </c>
      <c r="I210" s="4" t="str">
        <f>A$4&amp;": '"&amp;SUBSTITUTE(SUBSTITUTE(A210,CHAR(10),"\n"),"'","\'")&amp;"'"</f>
        <v>product_name: 'Saddle, Riding'</v>
      </c>
      <c r="J210" s="4" t="str">
        <f>IF(B210="","",$B$4&amp;": '"&amp;SUBSTITUTE(SUBSTITUTE(B210,CHAR(10),"\n"),"'","\'")&amp;"'")</f>
        <v>description: 'The standard riding saddle supports a rider.'</v>
      </c>
      <c r="K210" s="4" t="str">
        <f>D$4&amp;": "&amp;IF(ISNUMBER(D210),D210,-1)</f>
        <v>cost: 10</v>
      </c>
      <c r="L210" s="4" t="str">
        <f t="shared" ca="1" si="12"/>
        <v>stock: 18</v>
      </c>
      <c r="M210" s="4" t="str">
        <f>C$4&amp;": "&amp;IF(ISNUMBER(C210),C210,-1)</f>
        <v>weight: 25</v>
      </c>
      <c r="N210" s="4" t="str">
        <f t="shared" si="13"/>
        <v>category_id: 3</v>
      </c>
      <c r="O210" s="4" t="str">
        <f>IF(E210="","",E$4&amp;": '"&amp;E210&amp;"'")</f>
        <v>type: 'Mounts &amp; Related Gear'</v>
      </c>
      <c r="P210" s="4" t="str">
        <f t="shared" si="14"/>
        <v/>
      </c>
      <c r="Q210" s="4" t="str">
        <f t="shared" ca="1" si="15"/>
        <v>{product_name: 'Saddle, Riding', description: 'The standard riding saddle supports a rider.', cost: 10, stock: 18, weight: 25, category_id: 3, additional_information: JSON.stringify({type: 'Mounts &amp; Related Gear'})},</v>
      </c>
    </row>
    <row r="211" spans="1:17" s="12" customFormat="1" outlineLevel="1" x14ac:dyDescent="0.2">
      <c r="A211" s="11" t="s">
        <v>896</v>
      </c>
      <c r="B211" s="37" t="s">
        <v>1352</v>
      </c>
      <c r="C211" s="12">
        <v>8</v>
      </c>
      <c r="D211" s="12">
        <v>4</v>
      </c>
      <c r="E211" s="13" t="s">
        <v>1035</v>
      </c>
      <c r="F211" s="13" t="s">
        <v>1440</v>
      </c>
      <c r="G211" s="13" t="s">
        <v>1475</v>
      </c>
      <c r="I211" s="4" t="str">
        <f>A$4&amp;": '"&amp;SUBSTITUTE(SUBSTITUTE(A211,CHAR(10),"\n"),"'","\'")&amp;"'"</f>
        <v>product_name: 'Saddlebags'</v>
      </c>
      <c r="J211" s="4" t="str">
        <f>IF(B211="","",$B$4&amp;": '"&amp;SUBSTITUTE(SUBSTITUTE(B211,CHAR(10),"\n"),"'","\'")&amp;"'")</f>
        <v/>
      </c>
      <c r="K211" s="4" t="str">
        <f>D$4&amp;": "&amp;IF(ISNUMBER(D211),D211,-1)</f>
        <v>cost: 4</v>
      </c>
      <c r="L211" s="4" t="str">
        <f t="shared" ca="1" si="12"/>
        <v>stock: 15</v>
      </c>
      <c r="M211" s="4" t="str">
        <f>C$4&amp;": "&amp;IF(ISNUMBER(C211),C211,-1)</f>
        <v>weight: 8</v>
      </c>
      <c r="N211" s="4" t="str">
        <f t="shared" si="13"/>
        <v>category_id: 3</v>
      </c>
      <c r="O211" s="4" t="str">
        <f>IF(E211="","",E$4&amp;": '"&amp;E211&amp;"'")</f>
        <v>type: 'Mounts &amp; Related Gear'</v>
      </c>
      <c r="P211" s="4" t="str">
        <f t="shared" si="14"/>
        <v/>
      </c>
      <c r="Q211" s="4" t="str">
        <f t="shared" ca="1" si="15"/>
        <v>{product_name: 'Saddlebags', cost: 4, stock: 15, weight: 8, category_id: 3, additional_information: JSON.stringify({type: 'Mounts &amp; Related Gear'})},</v>
      </c>
    </row>
    <row r="212" spans="1:17" s="12" customFormat="1" outlineLevel="1" x14ac:dyDescent="0.2">
      <c r="A212" s="11" t="s">
        <v>896</v>
      </c>
      <c r="B212" s="37" t="s">
        <v>1352</v>
      </c>
      <c r="C212" s="12">
        <v>4</v>
      </c>
      <c r="D212" s="12">
        <v>8</v>
      </c>
      <c r="E212" s="13"/>
      <c r="F212" s="13"/>
      <c r="G212" s="13" t="s">
        <v>1476</v>
      </c>
      <c r="I212" s="4" t="str">
        <f>A$4&amp;": '"&amp;SUBSTITUTE(SUBSTITUTE(A212,CHAR(10),"\n"),"'","\'")&amp;"'"</f>
        <v>product_name: 'Saddlebags'</v>
      </c>
      <c r="J212" s="4" t="str">
        <f>IF(B212="","",$B$4&amp;": '"&amp;SUBSTITUTE(SUBSTITUTE(B212,CHAR(10),"\n"),"'","\'")&amp;"'")</f>
        <v/>
      </c>
      <c r="K212" s="4" t="str">
        <f>D$4&amp;": "&amp;IF(ISNUMBER(D212),D212,-1)</f>
        <v>cost: 8</v>
      </c>
      <c r="L212" s="4" t="str">
        <f t="shared" ca="1" si="12"/>
        <v>stock: 13</v>
      </c>
      <c r="M212" s="4" t="str">
        <f>C$4&amp;": "&amp;IF(ISNUMBER(C212),C212,-1)</f>
        <v>weight: 4</v>
      </c>
      <c r="N212" s="4" t="str">
        <f t="shared" si="13"/>
        <v>category_id: 3</v>
      </c>
      <c r="O212" s="4" t="str">
        <f>IF(E212="","",E$4&amp;": '"&amp;E212&amp;"'")</f>
        <v/>
      </c>
      <c r="P212" s="4" t="str">
        <f t="shared" si="14"/>
        <v/>
      </c>
      <c r="Q212" s="4" t="str">
        <f t="shared" ca="1" si="15"/>
        <v>{product_name: 'Saddlebags', cost: 8, stock: 13, weight: 4, category_id: 3, additional_information: JSON.stringify({})},</v>
      </c>
    </row>
    <row r="213" spans="1:17" s="12" customFormat="1" ht="40" outlineLevel="1" x14ac:dyDescent="0.2">
      <c r="A213" s="11" t="s">
        <v>1235</v>
      </c>
      <c r="B213" s="37" t="s">
        <v>1237</v>
      </c>
      <c r="D213" s="12">
        <v>10000</v>
      </c>
      <c r="E213" s="13" t="s">
        <v>1421</v>
      </c>
      <c r="F213" s="13" t="s">
        <v>1446</v>
      </c>
      <c r="G213" s="13" t="s">
        <v>1454</v>
      </c>
      <c r="I213" s="4" t="str">
        <f>A$4&amp;": '"&amp;SUBSTITUTE(SUBSTITUTE(A213,CHAR(10),"\n"),"'","\'")&amp;"'"</f>
        <v>product_name: 'Sailing Ship'</v>
      </c>
      <c r="J213" s="4" t="str">
        <f>IF(B213="","",$B$4&amp;": '"&amp;SUBSTITUTE(SUBSTITUTE(B213,CHAR(10),"\n"),"'","\'")&amp;"'")</f>
        <v>description: 'This larger, seaworthy ship is 75 to 90 feet long and 20 feet wide and has a crew of 20. It can carry 150 tons of cargo. It has square sails on its two masts and can make sea voyages. It moves about 2 miles per hour.'</v>
      </c>
      <c r="K213" s="4" t="str">
        <f>D$4&amp;": "&amp;IF(ISNUMBER(D213),D213,-1)</f>
        <v>cost: 10000</v>
      </c>
      <c r="L213" s="4" t="str">
        <f t="shared" ca="1" si="12"/>
        <v>stock: 1</v>
      </c>
      <c r="M213" s="4" t="str">
        <f>C$4&amp;": "&amp;IF(ISNUMBER(C213),C213,-1)</f>
        <v>weight: -1</v>
      </c>
      <c r="N213" s="4" t="str">
        <f t="shared" si="13"/>
        <v>category_id: 3</v>
      </c>
      <c r="O213" s="4" t="str">
        <f>IF(E213="","",E$4&amp;": '"&amp;E213&amp;"'")</f>
        <v>type: 'Transport'</v>
      </c>
      <c r="P213" s="4" t="str">
        <f t="shared" si="14"/>
        <v/>
      </c>
      <c r="Q213" s="4" t="str">
        <f t="shared" ca="1" si="15"/>
        <v>{product_name: 'Sailing Ship', description: 'This larger, seaworthy ship is 75 to 90 feet long and 20 feet wide and has a crew of 20. It can carry 150 tons of cargo. It has square sails on its two masts and can make sea voyages. It moves about 2 miles per hour.', cost: 10000, stock: 1, weight: -1, category_id: 3, additional_information: JSON.stringify({type: 'Transport'})},</v>
      </c>
    </row>
    <row r="214" spans="1:17" s="12" customFormat="1" ht="30" outlineLevel="1" x14ac:dyDescent="0.2">
      <c r="A214" s="11" t="s">
        <v>1238</v>
      </c>
      <c r="B214" s="37" t="s">
        <v>1240</v>
      </c>
      <c r="C214" s="12">
        <v>1</v>
      </c>
      <c r="D214" s="12">
        <v>2</v>
      </c>
      <c r="E214" s="13" t="s">
        <v>914</v>
      </c>
      <c r="F214" s="13" t="s">
        <v>1436</v>
      </c>
      <c r="G214" s="13" t="s">
        <v>1448</v>
      </c>
      <c r="I214" s="4" t="str">
        <f>A$4&amp;": '"&amp;SUBSTITUTE(SUBSTITUTE(A214,CHAR(10),"\n"),"'","\'")&amp;"'"</f>
        <v>product_name: 'Scale, Merchant\'s'</v>
      </c>
      <c r="J214" s="4" t="str">
        <f>IF(B214="","",$B$4&amp;": '"&amp;SUBSTITUTE(SUBSTITUTE(B214,CHAR(10),"\n"),"'","\'")&amp;"'")</f>
        <v>description: 'A scale grants a +2 circumstance bonus on Appraise checks involving items that are valued by weight, including anything made of precious metals.'</v>
      </c>
      <c r="K214" s="4" t="str">
        <f>D$4&amp;": "&amp;IF(ISNUMBER(D214),D214,-1)</f>
        <v>cost: 2</v>
      </c>
      <c r="L214" s="4" t="str">
        <f t="shared" ca="1" si="12"/>
        <v>stock: 9</v>
      </c>
      <c r="M214" s="4" t="str">
        <f>C$4&amp;": "&amp;IF(ISNUMBER(C214),C214,-1)</f>
        <v>weight: 1</v>
      </c>
      <c r="N214" s="4" t="str">
        <f t="shared" si="13"/>
        <v>category_id: 3</v>
      </c>
      <c r="O214" s="4" t="str">
        <f>IF(E214="","",E$4&amp;": '"&amp;E214&amp;"'")</f>
        <v>type: 'Tools &amp; Skill Kits'</v>
      </c>
      <c r="P214" s="4" t="str">
        <f t="shared" si="14"/>
        <v/>
      </c>
      <c r="Q214" s="4" t="str">
        <f t="shared" ca="1" si="15"/>
        <v>{product_name: 'Scale, Merchant\'s', description: 'A scale grants a +2 circumstance bonus on Appraise checks involving items that are valued by weight, including anything made of precious metals.', cost: 2, stock: 9, weight: 1, category_id: 3, additional_information: JSON.stringify({type: 'Tools &amp; Skill Kits'})},</v>
      </c>
    </row>
    <row r="215" spans="1:17" s="12" customFormat="1" outlineLevel="1" x14ac:dyDescent="0.2">
      <c r="A215" s="11" t="s">
        <v>1429</v>
      </c>
      <c r="B215" s="37" t="s">
        <v>1242</v>
      </c>
      <c r="C215" s="12">
        <v>0</v>
      </c>
      <c r="D215" s="12">
        <v>5</v>
      </c>
      <c r="E215" s="13"/>
      <c r="F215" s="13" t="s">
        <v>1440</v>
      </c>
      <c r="G215" s="13"/>
      <c r="I215" s="4" t="str">
        <f>A$4&amp;": '"&amp;SUBSTITUTE(SUBSTITUTE(A215,CHAR(10),"\n"),"'","\'")&amp;"'"</f>
        <v>product_name: 'Scent-Breaker'</v>
      </c>
      <c r="J215" s="4" t="str">
        <f>IF(B215="","",$B$4&amp;": '"&amp;SUBSTITUTE(SUBSTITUTE(B215,CHAR(10),"\n"),"'","\'")&amp;"'")</f>
        <v>description: 'Herbs break scent trail'</v>
      </c>
      <c r="K215" s="4" t="str">
        <f>D$4&amp;": "&amp;IF(ISNUMBER(D215),D215,-1)</f>
        <v>cost: 5</v>
      </c>
      <c r="L215" s="4" t="str">
        <f t="shared" ca="1" si="12"/>
        <v>stock: 10</v>
      </c>
      <c r="M215" s="4" t="str">
        <f>C$4&amp;": "&amp;IF(ISNUMBER(C215),C215,-1)</f>
        <v>weight: 0</v>
      </c>
      <c r="N215" s="4" t="str">
        <f t="shared" si="13"/>
        <v>category_id: 3</v>
      </c>
      <c r="O215" s="4" t="str">
        <f>IF(E215="","",E$4&amp;": '"&amp;E215&amp;"'")</f>
        <v/>
      </c>
      <c r="P215" s="4" t="str">
        <f t="shared" si="14"/>
        <v/>
      </c>
      <c r="Q215" s="4" t="str">
        <f t="shared" ca="1" si="15"/>
        <v>{product_name: 'Scent-Breaker', description: 'Herbs break scent trail', cost: 5, stock: 10, weight: 0, category_id: 3, additional_information: JSON.stringify({})},</v>
      </c>
    </row>
    <row r="216" spans="1:17" s="12" customFormat="1" ht="20" outlineLevel="1" x14ac:dyDescent="0.2">
      <c r="A216" s="11" t="s">
        <v>1243</v>
      </c>
      <c r="B216" s="37" t="s">
        <v>1245</v>
      </c>
      <c r="C216" s="12">
        <v>6</v>
      </c>
      <c r="D216" s="12">
        <v>5</v>
      </c>
      <c r="E216" s="13" t="s">
        <v>870</v>
      </c>
      <c r="F216" s="13" t="s">
        <v>1441</v>
      </c>
      <c r="G216" s="13" t="s">
        <v>1447</v>
      </c>
      <c r="I216" s="4" t="str">
        <f>A$4&amp;": '"&amp;SUBSTITUTE(SUBSTITUTE(A216,CHAR(10),"\n"),"'","\'")&amp;"'"</f>
        <v>product_name: 'Scholar\'s Outfit'</v>
      </c>
      <c r="J216" s="4" t="str">
        <f>IF(B216="","",$B$4&amp;": '"&amp;SUBSTITUTE(SUBSTITUTE(B216,CHAR(10),"\n"),"'","\'")&amp;"'")</f>
        <v>description: 'Perfect for a scholar, this outfit includes a robe, a belt, a cap, soft shoes, and possibly a cloak.'</v>
      </c>
      <c r="K216" s="4" t="str">
        <f>D$4&amp;": "&amp;IF(ISNUMBER(D216),D216,-1)</f>
        <v>cost: 5</v>
      </c>
      <c r="L216" s="4" t="str">
        <f t="shared" ca="1" si="12"/>
        <v>stock: 17</v>
      </c>
      <c r="M216" s="4" t="str">
        <f>C$4&amp;": "&amp;IF(ISNUMBER(C216),C216,-1)</f>
        <v>weight: 6</v>
      </c>
      <c r="N216" s="4" t="str">
        <f t="shared" si="13"/>
        <v>category_id: 3</v>
      </c>
      <c r="O216" s="4" t="str">
        <f>IF(E216="","",E$4&amp;": '"&amp;E216&amp;"'")</f>
        <v>type: 'Clothing'</v>
      </c>
      <c r="P216" s="4" t="str">
        <f t="shared" si="14"/>
        <v/>
      </c>
      <c r="Q216" s="4" t="str">
        <f t="shared" ca="1" si="15"/>
        <v>{product_name: 'Scholar\'s Outfit', description: 'Perfect for a scholar, this outfit includes a robe, a belt, a cap, soft shoes, and possibly a cloak.', cost: 5, stock: 17, weight: 6, category_id: 3, additional_information: JSON.stringify({type: 'Clothing'})},</v>
      </c>
    </row>
    <row r="217" spans="1:17" s="12" customFormat="1" outlineLevel="1" x14ac:dyDescent="0.2">
      <c r="A217" s="11" t="s">
        <v>1246</v>
      </c>
      <c r="B217" s="37" t="s">
        <v>1352</v>
      </c>
      <c r="C217" s="12">
        <v>3</v>
      </c>
      <c r="D217" s="12">
        <v>10</v>
      </c>
      <c r="E217" s="13"/>
      <c r="F217" s="13" t="s">
        <v>1444</v>
      </c>
      <c r="G217" s="13" t="s">
        <v>1477</v>
      </c>
      <c r="I217" s="4" t="str">
        <f>A$4&amp;": '"&amp;SUBSTITUTE(SUBSTITUTE(A217,CHAR(10),"\n"),"'","\'")&amp;"'"</f>
        <v>product_name: 'Scripture'</v>
      </c>
      <c r="J217" s="4" t="str">
        <f>IF(B217="","",$B$4&amp;": '"&amp;SUBSTITUTE(SUBSTITUTE(B217,CHAR(10),"\n"),"'","\'")&amp;"'")</f>
        <v/>
      </c>
      <c r="K217" s="4" t="str">
        <f>D$4&amp;": "&amp;IF(ISNUMBER(D217),D217,-1)</f>
        <v>cost: 10</v>
      </c>
      <c r="L217" s="4" t="str">
        <f t="shared" ca="1" si="12"/>
        <v>stock: 14</v>
      </c>
      <c r="M217" s="4" t="str">
        <f>C$4&amp;": "&amp;IF(ISNUMBER(C217),C217,-1)</f>
        <v>weight: 3</v>
      </c>
      <c r="N217" s="4" t="str">
        <f t="shared" si="13"/>
        <v>category_id: 3</v>
      </c>
      <c r="O217" s="4" t="str">
        <f>IF(E217="","",E$4&amp;": '"&amp;E217&amp;"'")</f>
        <v/>
      </c>
      <c r="P217" s="4" t="str">
        <f t="shared" si="14"/>
        <v/>
      </c>
      <c r="Q217" s="4" t="str">
        <f t="shared" ca="1" si="15"/>
        <v>{product_name: 'Scripture', cost: 10, stock: 14, weight: 3, category_id: 3, additional_information: JSON.stringify({})},</v>
      </c>
    </row>
    <row r="218" spans="1:17" s="12" customFormat="1" outlineLevel="1" x14ac:dyDescent="0.2">
      <c r="A218" s="11" t="s">
        <v>1247</v>
      </c>
      <c r="B218" s="37" t="s">
        <v>1352</v>
      </c>
      <c r="C218" s="12">
        <v>1</v>
      </c>
      <c r="D218" s="12">
        <v>15</v>
      </c>
      <c r="E218" s="13"/>
      <c r="F218" s="13" t="s">
        <v>1444</v>
      </c>
      <c r="G218" s="13"/>
      <c r="I218" s="4" t="str">
        <f>A$4&amp;": '"&amp;SUBSTITUTE(SUBSTITUTE(A218,CHAR(10),"\n"),"'","\'")&amp;"'"</f>
        <v>product_name: 'Scripture, Compact'</v>
      </c>
      <c r="J218" s="4" t="str">
        <f>IF(B218="","",$B$4&amp;": '"&amp;SUBSTITUTE(SUBSTITUTE(B218,CHAR(10),"\n"),"'","\'")&amp;"'")</f>
        <v/>
      </c>
      <c r="K218" s="4" t="str">
        <f>D$4&amp;": "&amp;IF(ISNUMBER(D218),D218,-1)</f>
        <v>cost: 15</v>
      </c>
      <c r="L218" s="4" t="str">
        <f t="shared" ca="1" si="12"/>
        <v>stock: 8</v>
      </c>
      <c r="M218" s="4" t="str">
        <f>C$4&amp;": "&amp;IF(ISNUMBER(C218),C218,-1)</f>
        <v>weight: 1</v>
      </c>
      <c r="N218" s="4" t="str">
        <f t="shared" si="13"/>
        <v>category_id: 3</v>
      </c>
      <c r="O218" s="4" t="str">
        <f>IF(E218="","",E$4&amp;": '"&amp;E218&amp;"'")</f>
        <v/>
      </c>
      <c r="P218" s="4" t="str">
        <f t="shared" si="14"/>
        <v/>
      </c>
      <c r="Q218" s="4" t="str">
        <f t="shared" ca="1" si="15"/>
        <v>{product_name: 'Scripture, Compact', cost: 15, stock: 8, weight: 1, category_id: 3, additional_information: JSON.stringify({})},</v>
      </c>
    </row>
    <row r="219" spans="1:17" s="12" customFormat="1" outlineLevel="1" x14ac:dyDescent="0.2">
      <c r="A219" s="11" t="s">
        <v>1248</v>
      </c>
      <c r="B219" s="37" t="s">
        <v>1044</v>
      </c>
      <c r="C219" s="12">
        <v>0</v>
      </c>
      <c r="D219" s="12">
        <v>0</v>
      </c>
      <c r="E219" s="13"/>
      <c r="F219" s="13" t="s">
        <v>1444</v>
      </c>
      <c r="G219" s="13"/>
      <c r="I219" s="4" t="str">
        <f>A$4&amp;": '"&amp;SUBSTITUTE(SUBSTITUTE(A219,CHAR(10),"\n"),"'","\'")&amp;"'"</f>
        <v>product_name: 'Scroll'</v>
      </c>
      <c r="J219" s="4" t="str">
        <f>IF(B219="","",$B$4&amp;": '"&amp;SUBSTITUTE(SUBSTITUTE(B219,CHAR(10),"\n"),"'","\'")&amp;"'")</f>
        <v>description: '(Usually a magical item)'</v>
      </c>
      <c r="K219" s="4" t="str">
        <f>D$4&amp;": "&amp;IF(ISNUMBER(D219),D219,-1)</f>
        <v>cost: 0</v>
      </c>
      <c r="L219" s="4" t="str">
        <f t="shared" ca="1" si="12"/>
        <v>stock: 18</v>
      </c>
      <c r="M219" s="4" t="str">
        <f>C$4&amp;": "&amp;IF(ISNUMBER(C219),C219,-1)</f>
        <v>weight: 0</v>
      </c>
      <c r="N219" s="4" t="str">
        <f t="shared" si="13"/>
        <v>category_id: 3</v>
      </c>
      <c r="O219" s="4" t="str">
        <f>IF(E219="","",E$4&amp;": '"&amp;E219&amp;"'")</f>
        <v/>
      </c>
      <c r="P219" s="4" t="str">
        <f t="shared" si="14"/>
        <v/>
      </c>
      <c r="Q219" s="4" t="str">
        <f t="shared" ca="1" si="15"/>
        <v>{product_name: 'Scroll', description: '(Usually a magical item)', cost: 0, stock: 18, weight: 0, category_id: 3, additional_information: JSON.stringify({})},</v>
      </c>
    </row>
    <row r="220" spans="1:17" s="12" customFormat="1" outlineLevel="1" x14ac:dyDescent="0.2">
      <c r="A220" s="11" t="s">
        <v>897</v>
      </c>
      <c r="B220" s="37" t="s">
        <v>1249</v>
      </c>
      <c r="C220" s="12">
        <v>0.5</v>
      </c>
      <c r="D220" s="12">
        <v>5</v>
      </c>
      <c r="E220" s="13"/>
      <c r="F220" s="13" t="s">
        <v>1440</v>
      </c>
      <c r="G220" s="13"/>
      <c r="I220" s="4" t="str">
        <f>A$4&amp;": '"&amp;SUBSTITUTE(SUBSTITUTE(A220,CHAR(10),"\n"),"'","\'")&amp;"'"</f>
        <v>product_name: 'Scroll Organizer'</v>
      </c>
      <c r="J220" s="4" t="str">
        <f>IF(B220="","",$B$4&amp;": '"&amp;SUBSTITUTE(SUBSTITUTE(B220,CHAR(10),"\n"),"'","\'")&amp;"'")</f>
        <v>description: 'Fifteen \'pockets\' for scrolls'</v>
      </c>
      <c r="K220" s="4" t="str">
        <f>D$4&amp;": "&amp;IF(ISNUMBER(D220),D220,-1)</f>
        <v>cost: 5</v>
      </c>
      <c r="L220" s="4" t="str">
        <f t="shared" ca="1" si="12"/>
        <v>stock: 9</v>
      </c>
      <c r="M220" s="4" t="str">
        <f>C$4&amp;": "&amp;IF(ISNUMBER(C220),C220,-1)</f>
        <v>weight: 0.5</v>
      </c>
      <c r="N220" s="4" t="str">
        <f t="shared" si="13"/>
        <v>category_id: 3</v>
      </c>
      <c r="O220" s="4" t="str">
        <f>IF(E220="","",E$4&amp;": '"&amp;E220&amp;"'")</f>
        <v/>
      </c>
      <c r="P220" s="4" t="str">
        <f t="shared" si="14"/>
        <v/>
      </c>
      <c r="Q220" s="4" t="str">
        <f t="shared" ca="1" si="15"/>
        <v>{product_name: 'Scroll Organizer', description: 'Fifteen \'pockets\' for scrolls', cost: 5, stock: 9, weight: 0.5, category_id: 3, additional_information: JSON.stringify({})},</v>
      </c>
    </row>
    <row r="221" spans="1:17" s="12" customFormat="1" outlineLevel="1" x14ac:dyDescent="0.2">
      <c r="A221" s="11" t="s">
        <v>1250</v>
      </c>
      <c r="B221" s="37" t="s">
        <v>1352</v>
      </c>
      <c r="C221" s="12">
        <v>1</v>
      </c>
      <c r="D221" s="12">
        <v>1</v>
      </c>
      <c r="E221" s="13" t="s">
        <v>945</v>
      </c>
      <c r="F221" s="13" t="s">
        <v>1440</v>
      </c>
      <c r="G221" s="13" t="s">
        <v>1478</v>
      </c>
      <c r="I221" s="4" t="str">
        <f>A$4&amp;": '"&amp;SUBSTITUTE(SUBSTITUTE(A221,CHAR(10),"\n"),"'","\'")&amp;"'"</f>
        <v>product_name: 'Sealing Wax'</v>
      </c>
      <c r="J221" s="4" t="str">
        <f>IF(B221="","",$B$4&amp;": '"&amp;SUBSTITUTE(SUBSTITUTE(B221,CHAR(10),"\n"),"'","\'")&amp;"'")</f>
        <v/>
      </c>
      <c r="K221" s="4" t="str">
        <f>D$4&amp;": "&amp;IF(ISNUMBER(D221),D221,-1)</f>
        <v>cost: 1</v>
      </c>
      <c r="L221" s="4" t="str">
        <f t="shared" ca="1" si="12"/>
        <v>stock: 18</v>
      </c>
      <c r="M221" s="4" t="str">
        <f>C$4&amp;": "&amp;IF(ISNUMBER(C221),C221,-1)</f>
        <v>weight: 1</v>
      </c>
      <c r="N221" s="4" t="str">
        <f t="shared" si="13"/>
        <v>category_id: 3</v>
      </c>
      <c r="O221" s="4" t="str">
        <f>IF(E221="","",E$4&amp;": '"&amp;E221&amp;"'")</f>
        <v>type: 'Adventuring Gear'</v>
      </c>
      <c r="P221" s="4" t="str">
        <f t="shared" si="14"/>
        <v/>
      </c>
      <c r="Q221" s="4" t="str">
        <f t="shared" ca="1" si="15"/>
        <v>{product_name: 'Sealing Wax', cost: 1, stock: 18, weight: 1, category_id: 3, additional_information: JSON.stringify({type: 'Adventuring Gear'})},</v>
      </c>
    </row>
    <row r="222" spans="1:17" s="12" customFormat="1" outlineLevel="1" x14ac:dyDescent="0.2">
      <c r="A222" s="11" t="s">
        <v>1251</v>
      </c>
      <c r="B222" s="37" t="s">
        <v>1252</v>
      </c>
      <c r="C222" s="12">
        <v>0</v>
      </c>
      <c r="D222" s="12">
        <v>15</v>
      </c>
      <c r="E222" s="13"/>
      <c r="F222" s="13" t="s">
        <v>1440</v>
      </c>
      <c r="G222" s="13"/>
      <c r="I222" s="4" t="str">
        <f>A$4&amp;": '"&amp;SUBSTITUTE(SUBSTITUTE(A222,CHAR(10),"\n"),"'","\'")&amp;"'"</f>
        <v>product_name: 'Secret component compartment'</v>
      </c>
      <c r="J222" s="4" t="str">
        <f>IF(B222="","",$B$4&amp;": '"&amp;SUBSTITUTE(SUBSTITUTE(B222,CHAR(10),"\n"),"'","\'")&amp;"'")</f>
        <v>description: 'Hold components for one spell'</v>
      </c>
      <c r="K222" s="4" t="str">
        <f>D$4&amp;": "&amp;IF(ISNUMBER(D222),D222,-1)</f>
        <v>cost: 15</v>
      </c>
      <c r="L222" s="4" t="str">
        <f t="shared" ca="1" si="12"/>
        <v>stock: 13</v>
      </c>
      <c r="M222" s="4" t="str">
        <f>C$4&amp;": "&amp;IF(ISNUMBER(C222),C222,-1)</f>
        <v>weight: 0</v>
      </c>
      <c r="N222" s="4" t="str">
        <f t="shared" si="13"/>
        <v>category_id: 3</v>
      </c>
      <c r="O222" s="4" t="str">
        <f>IF(E222="","",E$4&amp;": '"&amp;E222&amp;"'")</f>
        <v/>
      </c>
      <c r="P222" s="4" t="str">
        <f t="shared" si="14"/>
        <v/>
      </c>
      <c r="Q222" s="4" t="str">
        <f t="shared" ca="1" si="15"/>
        <v>{product_name: 'Secret component compartment', description: 'Hold components for one spell', cost: 15, stock: 13, weight: 0, category_id: 3, additional_information: JSON.stringify({})},</v>
      </c>
    </row>
    <row r="223" spans="1:17" s="12" customFormat="1" outlineLevel="1" x14ac:dyDescent="0.2">
      <c r="A223" s="11" t="s">
        <v>1253</v>
      </c>
      <c r="B223" s="37" t="s">
        <v>1252</v>
      </c>
      <c r="C223" s="12">
        <v>0</v>
      </c>
      <c r="D223" s="12">
        <v>5</v>
      </c>
      <c r="E223" s="13"/>
      <c r="F223" s="13" t="s">
        <v>1440</v>
      </c>
      <c r="G223" s="13"/>
      <c r="I223" s="4" t="str">
        <f>A$4&amp;": '"&amp;SUBSTITUTE(SUBSTITUTE(A223,CHAR(10),"\n"),"'","\'")&amp;"'"</f>
        <v>product_name: 'Secret component pocket'</v>
      </c>
      <c r="J223" s="4" t="str">
        <f>IF(B223="","",$B$4&amp;": '"&amp;SUBSTITUTE(SUBSTITUTE(B223,CHAR(10),"\n"),"'","\'")&amp;"'")</f>
        <v>description: 'Hold components for one spell'</v>
      </c>
      <c r="K223" s="4" t="str">
        <f>D$4&amp;": "&amp;IF(ISNUMBER(D223),D223,-1)</f>
        <v>cost: 5</v>
      </c>
      <c r="L223" s="4" t="str">
        <f t="shared" ca="1" si="12"/>
        <v>stock: 1</v>
      </c>
      <c r="M223" s="4" t="str">
        <f>C$4&amp;": "&amp;IF(ISNUMBER(C223),C223,-1)</f>
        <v>weight: 0</v>
      </c>
      <c r="N223" s="4" t="str">
        <f t="shared" si="13"/>
        <v>category_id: 3</v>
      </c>
      <c r="O223" s="4" t="str">
        <f>IF(E223="","",E$4&amp;": '"&amp;E223&amp;"'")</f>
        <v/>
      </c>
      <c r="P223" s="4" t="str">
        <f t="shared" si="14"/>
        <v/>
      </c>
      <c r="Q223" s="4" t="str">
        <f t="shared" ca="1" si="15"/>
        <v>{product_name: 'Secret component pocket', description: 'Hold components for one spell', cost: 5, stock: 1, weight: 0, category_id: 3, additional_information: JSON.stringify({})},</v>
      </c>
    </row>
    <row r="224" spans="1:17" s="12" customFormat="1" outlineLevel="1" x14ac:dyDescent="0.2">
      <c r="A224" s="11" t="s">
        <v>1254</v>
      </c>
      <c r="B224" s="37" t="s">
        <v>1352</v>
      </c>
      <c r="C224" s="12">
        <v>0</v>
      </c>
      <c r="D224" s="12">
        <v>0.5</v>
      </c>
      <c r="E224" s="13" t="s">
        <v>945</v>
      </c>
      <c r="F224" s="13" t="s">
        <v>1440</v>
      </c>
      <c r="G224" s="13" t="s">
        <v>1479</v>
      </c>
      <c r="I224" s="4" t="str">
        <f>A$4&amp;": '"&amp;SUBSTITUTE(SUBSTITUTE(A224,CHAR(10),"\n"),"'","\'")&amp;"'"</f>
        <v>product_name: 'Sewing Needle'</v>
      </c>
      <c r="J224" s="4" t="str">
        <f>IF(B224="","",$B$4&amp;": '"&amp;SUBSTITUTE(SUBSTITUTE(B224,CHAR(10),"\n"),"'","\'")&amp;"'")</f>
        <v/>
      </c>
      <c r="K224" s="4" t="str">
        <f>D$4&amp;": "&amp;IF(ISNUMBER(D224),D224,-1)</f>
        <v>cost: 0.5</v>
      </c>
      <c r="L224" s="4" t="str">
        <f t="shared" ca="1" si="12"/>
        <v>stock: 4</v>
      </c>
      <c r="M224" s="4" t="str">
        <f>C$4&amp;": "&amp;IF(ISNUMBER(C224),C224,-1)</f>
        <v>weight: 0</v>
      </c>
      <c r="N224" s="4" t="str">
        <f t="shared" si="13"/>
        <v>category_id: 3</v>
      </c>
      <c r="O224" s="4" t="str">
        <f>IF(E224="","",E$4&amp;": '"&amp;E224&amp;"'")</f>
        <v>type: 'Adventuring Gear'</v>
      </c>
      <c r="P224" s="4" t="str">
        <f t="shared" si="14"/>
        <v/>
      </c>
      <c r="Q224" s="4" t="str">
        <f t="shared" ca="1" si="15"/>
        <v>{product_name: 'Sewing Needle', cost: 0.5, stock: 4, weight: 0, category_id: 3, additional_information: JSON.stringify({type: 'Adventuring Gear'})},</v>
      </c>
    </row>
    <row r="225" spans="1:17" s="12" customFormat="1" outlineLevel="1" x14ac:dyDescent="0.2">
      <c r="A225" s="11" t="s">
        <v>1255</v>
      </c>
      <c r="B225" s="37" t="s">
        <v>1352</v>
      </c>
      <c r="C225" s="12">
        <v>0.1</v>
      </c>
      <c r="D225" s="12">
        <v>0.8</v>
      </c>
      <c r="E225" s="13" t="s">
        <v>945</v>
      </c>
      <c r="F225" s="13" t="s">
        <v>1440</v>
      </c>
      <c r="G225" s="13" t="s">
        <v>1480</v>
      </c>
      <c r="I225" s="4" t="str">
        <f>A$4&amp;": '"&amp;SUBSTITUTE(SUBSTITUTE(A225,CHAR(10),"\n"),"'","\'")&amp;"'"</f>
        <v>product_name: 'Signal Whistle'</v>
      </c>
      <c r="J225" s="4" t="str">
        <f>IF(B225="","",$B$4&amp;": '"&amp;SUBSTITUTE(SUBSTITUTE(B225,CHAR(10),"\n"),"'","\'")&amp;"'")</f>
        <v/>
      </c>
      <c r="K225" s="4" t="str">
        <f>D$4&amp;": "&amp;IF(ISNUMBER(D225),D225,-1)</f>
        <v>cost: 0.8</v>
      </c>
      <c r="L225" s="4" t="str">
        <f t="shared" ca="1" si="12"/>
        <v>stock: 0</v>
      </c>
      <c r="M225" s="4" t="str">
        <f>C$4&amp;": "&amp;IF(ISNUMBER(C225),C225,-1)</f>
        <v>weight: 0.1</v>
      </c>
      <c r="N225" s="4" t="str">
        <f t="shared" si="13"/>
        <v>category_id: 3</v>
      </c>
      <c r="O225" s="4" t="str">
        <f>IF(E225="","",E$4&amp;": '"&amp;E225&amp;"'")</f>
        <v>type: 'Adventuring Gear'</v>
      </c>
      <c r="P225" s="4" t="str">
        <f t="shared" si="14"/>
        <v/>
      </c>
      <c r="Q225" s="4" t="str">
        <f t="shared" ca="1" si="15"/>
        <v>{product_name: 'Signal Whistle', cost: 0.8, stock: 0, weight: 0.1, category_id: 3, additional_information: JSON.stringify({type: 'Adventuring Gear'})},</v>
      </c>
    </row>
    <row r="226" spans="1:17" s="12" customFormat="1" outlineLevel="1" x14ac:dyDescent="0.2">
      <c r="A226" s="11" t="s">
        <v>1256</v>
      </c>
      <c r="B226" s="37" t="s">
        <v>1352</v>
      </c>
      <c r="C226" s="12">
        <v>0</v>
      </c>
      <c r="D226" s="12">
        <v>5</v>
      </c>
      <c r="E226" s="13" t="s">
        <v>945</v>
      </c>
      <c r="F226" s="13" t="s">
        <v>1440</v>
      </c>
      <c r="G226" s="13" t="s">
        <v>1481</v>
      </c>
      <c r="I226" s="4" t="str">
        <f>A$4&amp;": '"&amp;SUBSTITUTE(SUBSTITUTE(A226,CHAR(10),"\n"),"'","\'")&amp;"'"</f>
        <v>product_name: 'Signet Ring'</v>
      </c>
      <c r="J226" s="4" t="str">
        <f>IF(B226="","",$B$4&amp;": '"&amp;SUBSTITUTE(SUBSTITUTE(B226,CHAR(10),"\n"),"'","\'")&amp;"'")</f>
        <v/>
      </c>
      <c r="K226" s="4" t="str">
        <f>D$4&amp;": "&amp;IF(ISNUMBER(D226),D226,-1)</f>
        <v>cost: 5</v>
      </c>
      <c r="L226" s="4" t="str">
        <f t="shared" ca="1" si="12"/>
        <v>stock: 17</v>
      </c>
      <c r="M226" s="4" t="str">
        <f>C$4&amp;": "&amp;IF(ISNUMBER(C226),C226,-1)</f>
        <v>weight: 0</v>
      </c>
      <c r="N226" s="4" t="str">
        <f t="shared" si="13"/>
        <v>category_id: 3</v>
      </c>
      <c r="O226" s="4" t="str">
        <f>IF(E226="","",E$4&amp;": '"&amp;E226&amp;"'")</f>
        <v>type: 'Adventuring Gear'</v>
      </c>
      <c r="P226" s="4" t="str">
        <f t="shared" si="14"/>
        <v/>
      </c>
      <c r="Q226" s="4" t="str">
        <f t="shared" ca="1" si="15"/>
        <v>{product_name: 'Signet Ring', cost: 5, stock: 17, weight: 0, category_id: 3, additional_information: JSON.stringify({type: 'Adventuring Gear'})},</v>
      </c>
    </row>
    <row r="227" spans="1:17" s="12" customFormat="1" outlineLevel="1" x14ac:dyDescent="0.2">
      <c r="A227" s="11" t="s">
        <v>1257</v>
      </c>
      <c r="B227" s="37" t="s">
        <v>1258</v>
      </c>
      <c r="D227" s="12">
        <v>1000</v>
      </c>
      <c r="E227" s="13"/>
      <c r="F227" s="13" t="s">
        <v>1440</v>
      </c>
      <c r="G227" s="13"/>
      <c r="I227" s="4" t="str">
        <f>A$4&amp;": '"&amp;SUBSTITUTE(SUBSTITUTE(A227,CHAR(10),"\n"),"'","\'")&amp;"'"</f>
        <v>product_name: 'Simple House'</v>
      </c>
      <c r="J227" s="4" t="str">
        <f>IF(B227="","",$B$4&amp;": '"&amp;SUBSTITUTE(SUBSTITUTE(B227,CHAR(10),"\n"),"'","\'")&amp;"'")</f>
        <v>description: '1 to 3 room wooden house with thatch roof'</v>
      </c>
      <c r="K227" s="4" t="str">
        <f>D$4&amp;": "&amp;IF(ISNUMBER(D227),D227,-1)</f>
        <v>cost: 1000</v>
      </c>
      <c r="L227" s="4" t="str">
        <f t="shared" ca="1" si="12"/>
        <v>stock: 12</v>
      </c>
      <c r="M227" s="4" t="str">
        <f>C$4&amp;": "&amp;IF(ISNUMBER(C227),C227,-1)</f>
        <v>weight: -1</v>
      </c>
      <c r="N227" s="4" t="str">
        <f t="shared" si="13"/>
        <v>category_id: 3</v>
      </c>
      <c r="O227" s="4" t="str">
        <f>IF(E227="","",E$4&amp;": '"&amp;E227&amp;"'")</f>
        <v/>
      </c>
      <c r="P227" s="4" t="str">
        <f t="shared" si="14"/>
        <v/>
      </c>
      <c r="Q227" s="4" t="str">
        <f t="shared" ca="1" si="15"/>
        <v>{product_name: 'Simple House', description: '1 to 3 room wooden house with thatch roof', cost: 1000, stock: 12, weight: -1, category_id: 3, additional_information: JSON.stringify({})},</v>
      </c>
    </row>
    <row r="228" spans="1:17" s="12" customFormat="1" ht="30" outlineLevel="1" x14ac:dyDescent="0.2">
      <c r="A228" s="11" t="s">
        <v>1259</v>
      </c>
      <c r="B228" s="37" t="s">
        <v>1261</v>
      </c>
      <c r="C228" s="12">
        <v>300</v>
      </c>
      <c r="D228" s="12">
        <v>20</v>
      </c>
      <c r="E228" s="13" t="s">
        <v>1421</v>
      </c>
      <c r="F228" s="13" t="s">
        <v>1443</v>
      </c>
      <c r="G228" s="13" t="s">
        <v>1454</v>
      </c>
      <c r="I228" s="4" t="str">
        <f>A$4&amp;": '"&amp;SUBSTITUTE(SUBSTITUTE(A228,CHAR(10),"\n"),"'","\'")&amp;"'"</f>
        <v>product_name: 'Sled'</v>
      </c>
      <c r="J228" s="4" t="str">
        <f>IF(B228="","",$B$4&amp;": '"&amp;SUBSTITUTE(SUBSTITUTE(B228,CHAR(10),"\n"),"'","\'")&amp;"'")</f>
        <v>description: 'This is a wagon on runners for moving through snow and over ice. In general, two horses (or other beasts of burden) draw it. A sled comes with the harness needed to pull it.'</v>
      </c>
      <c r="K228" s="4" t="str">
        <f>D$4&amp;": "&amp;IF(ISNUMBER(D228),D228,-1)</f>
        <v>cost: 20</v>
      </c>
      <c r="L228" s="4" t="str">
        <f t="shared" ca="1" si="12"/>
        <v>stock: 1</v>
      </c>
      <c r="M228" s="4" t="str">
        <f>C$4&amp;": "&amp;IF(ISNUMBER(C228),C228,-1)</f>
        <v>weight: 300</v>
      </c>
      <c r="N228" s="4" t="str">
        <f t="shared" si="13"/>
        <v>category_id: 3</v>
      </c>
      <c r="O228" s="4" t="str">
        <f>IF(E228="","",E$4&amp;": '"&amp;E228&amp;"'")</f>
        <v>type: 'Transport'</v>
      </c>
      <c r="P228" s="4" t="str">
        <f t="shared" si="14"/>
        <v/>
      </c>
      <c r="Q228" s="4" t="str">
        <f t="shared" ca="1" si="15"/>
        <v>{product_name: 'Sled', description: 'This is a wagon on runners for moving through snow and over ice. In general, two horses (or other beasts of burden) draw it. A sled comes with the harness needed to pull it.', cost: 20, stock: 1, weight: 300, category_id: 3, additional_information: JSON.stringify({type: 'Transport'})},</v>
      </c>
    </row>
    <row r="229" spans="1:17" s="12" customFormat="1" outlineLevel="1" x14ac:dyDescent="0.2">
      <c r="A229" s="11" t="s">
        <v>1262</v>
      </c>
      <c r="B229" s="37" t="s">
        <v>1352</v>
      </c>
      <c r="C229" s="12">
        <v>10</v>
      </c>
      <c r="D229" s="12">
        <v>1</v>
      </c>
      <c r="E229" s="13" t="s">
        <v>945</v>
      </c>
      <c r="F229" s="13" t="s">
        <v>1443</v>
      </c>
      <c r="G229" s="13" t="s">
        <v>1482</v>
      </c>
      <c r="I229" s="4" t="str">
        <f>A$4&amp;": '"&amp;SUBSTITUTE(SUBSTITUTE(A229,CHAR(10),"\n"),"'","\'")&amp;"'"</f>
        <v>product_name: 'Sledge'</v>
      </c>
      <c r="J229" s="4" t="str">
        <f>IF(B229="","",$B$4&amp;": '"&amp;SUBSTITUTE(SUBSTITUTE(B229,CHAR(10),"\n"),"'","\'")&amp;"'")</f>
        <v/>
      </c>
      <c r="K229" s="4" t="str">
        <f>D$4&amp;": "&amp;IF(ISNUMBER(D229),D229,-1)</f>
        <v>cost: 1</v>
      </c>
      <c r="L229" s="4" t="str">
        <f t="shared" ca="1" si="12"/>
        <v>stock: 14</v>
      </c>
      <c r="M229" s="4" t="str">
        <f>C$4&amp;": "&amp;IF(ISNUMBER(C229),C229,-1)</f>
        <v>weight: 10</v>
      </c>
      <c r="N229" s="4" t="str">
        <f t="shared" si="13"/>
        <v>category_id: 3</v>
      </c>
      <c r="O229" s="4" t="str">
        <f>IF(E229="","",E$4&amp;": '"&amp;E229&amp;"'")</f>
        <v>type: 'Adventuring Gear'</v>
      </c>
      <c r="P229" s="4" t="str">
        <f t="shared" si="14"/>
        <v/>
      </c>
      <c r="Q229" s="4" t="str">
        <f t="shared" ca="1" si="15"/>
        <v>{product_name: 'Sledge', cost: 1, stock: 14, weight: 10, category_id: 3, additional_information: JSON.stringify({type: 'Adventuring Gear'})},</v>
      </c>
    </row>
    <row r="230" spans="1:17" s="12" customFormat="1" ht="60" outlineLevel="1" x14ac:dyDescent="0.2">
      <c r="A230" s="11" t="s">
        <v>1430</v>
      </c>
      <c r="B230" s="37" t="s">
        <v>1264</v>
      </c>
      <c r="C230" s="12">
        <v>0.5</v>
      </c>
      <c r="D230" s="12">
        <v>20</v>
      </c>
      <c r="E230" s="13" t="s">
        <v>907</v>
      </c>
      <c r="F230" s="13" t="s">
        <v>1440</v>
      </c>
      <c r="G230" s="13" t="s">
        <v>1461</v>
      </c>
      <c r="I230" s="4" t="str">
        <f>A$4&amp;": '"&amp;SUBSTITUTE(SUBSTITUTE(A230,CHAR(10),"\n"),"'","\'")&amp;"'"</f>
        <v>product_name: 'Smoke Stick'</v>
      </c>
      <c r="J230" s="4" t="str">
        <f>IF(B230="","",$B$4&amp;": '"&amp;SUBSTITUTE(SUBSTITUTE(B230,CHAR(10),"\n"),"'","\'")&amp;"'")</f>
        <v>description: 'This alchemically treated wooden stick instantly creates thick, opaque smoke when ignited. The smoke fills a 10- foot cube (treat the effect as a fog cloud spell, except that a moderate or stronger wind dissipates the smoke in 1 round). The stick is consumed after 1 round, and the smoke dissipates naturally.'</v>
      </c>
      <c r="K230" s="4" t="str">
        <f>D$4&amp;": "&amp;IF(ISNUMBER(D230),D230,-1)</f>
        <v>cost: 20</v>
      </c>
      <c r="L230" s="4" t="str">
        <f t="shared" ca="1" si="12"/>
        <v>stock: 15</v>
      </c>
      <c r="M230" s="4" t="str">
        <f>C$4&amp;": "&amp;IF(ISNUMBER(C230),C230,-1)</f>
        <v>weight: 0.5</v>
      </c>
      <c r="N230" s="4" t="str">
        <f t="shared" si="13"/>
        <v>category_id: 3</v>
      </c>
      <c r="O230" s="4" t="str">
        <f>IF(E230="","",E$4&amp;": '"&amp;E230&amp;"'")</f>
        <v>type: 'Special Substances &amp; Items'</v>
      </c>
      <c r="P230" s="4" t="str">
        <f t="shared" si="14"/>
        <v/>
      </c>
      <c r="Q230" s="4" t="str">
        <f t="shared" ca="1" si="15"/>
        <v>{product_name: 'Smoke Stick', description: 'This alchemically treated wooden stick instantly creates thick, opaque smoke when ignited. The smoke fills a 10- foot cube (treat the effect as a fog cloud spell, except that a moderate or stronger wind dissipates the smoke in 1 round). The stick is consumed after 1 round, and the smoke dissipates naturally.', cost: 20, stock: 15, weight: 0.5, category_id: 3, additional_information: JSON.stringify({type: 'Special Substances &amp; Items'})},</v>
      </c>
    </row>
    <row r="231" spans="1:17" s="12" customFormat="1" outlineLevel="1" x14ac:dyDescent="0.2">
      <c r="A231" s="11" t="s">
        <v>1265</v>
      </c>
      <c r="B231" s="37" t="s">
        <v>1352</v>
      </c>
      <c r="C231" s="12">
        <v>4</v>
      </c>
      <c r="D231" s="12">
        <v>6</v>
      </c>
      <c r="E231" s="13"/>
      <c r="F231" s="13" t="s">
        <v>1440</v>
      </c>
      <c r="G231" s="13" t="s">
        <v>1483</v>
      </c>
      <c r="I231" s="4" t="str">
        <f>A$4&amp;": '"&amp;SUBSTITUTE(SUBSTITUTE(A231,CHAR(10),"\n"),"'","\'")&amp;"'"</f>
        <v>product_name: 'Snuffing Bell'</v>
      </c>
      <c r="J231" s="4" t="str">
        <f>IF(B231="","",$B$4&amp;": '"&amp;SUBSTITUTE(SUBSTITUTE(B231,CHAR(10),"\n"),"'","\'")&amp;"'")</f>
        <v/>
      </c>
      <c r="K231" s="4" t="str">
        <f>D$4&amp;": "&amp;IF(ISNUMBER(D231),D231,-1)</f>
        <v>cost: 6</v>
      </c>
      <c r="L231" s="4" t="str">
        <f t="shared" ca="1" si="12"/>
        <v>stock: 10</v>
      </c>
      <c r="M231" s="4" t="str">
        <f>C$4&amp;": "&amp;IF(ISNUMBER(C231),C231,-1)</f>
        <v>weight: 4</v>
      </c>
      <c r="N231" s="4" t="str">
        <f t="shared" si="13"/>
        <v>category_id: 3</v>
      </c>
      <c r="O231" s="4" t="str">
        <f>IF(E231="","",E$4&amp;": '"&amp;E231&amp;"'")</f>
        <v/>
      </c>
      <c r="P231" s="4" t="str">
        <f t="shared" si="14"/>
        <v/>
      </c>
      <c r="Q231" s="4" t="str">
        <f t="shared" ca="1" si="15"/>
        <v>{product_name: 'Snuffing Bell', cost: 6, stock: 10, weight: 4, category_id: 3, additional_information: JSON.stringify({})},</v>
      </c>
    </row>
    <row r="232" spans="1:17" s="12" customFormat="1" outlineLevel="1" x14ac:dyDescent="0.2">
      <c r="A232" s="11" t="s">
        <v>1266</v>
      </c>
      <c r="B232" s="37" t="s">
        <v>1352</v>
      </c>
      <c r="C232" s="12">
        <v>1</v>
      </c>
      <c r="D232" s="12">
        <v>0.5</v>
      </c>
      <c r="E232" s="13" t="s">
        <v>945</v>
      </c>
      <c r="F232" s="13" t="s">
        <v>1443</v>
      </c>
      <c r="G232" s="13" t="s">
        <v>1484</v>
      </c>
      <c r="I232" s="4" t="str">
        <f>A$4&amp;": '"&amp;SUBSTITUTE(SUBSTITUTE(A232,CHAR(10),"\n"),"'","\'")&amp;"'"</f>
        <v>product_name: 'Soap (lb.)'</v>
      </c>
      <c r="J232" s="4" t="str">
        <f>IF(B232="","",$B$4&amp;": '"&amp;SUBSTITUTE(SUBSTITUTE(B232,CHAR(10),"\n"),"'","\'")&amp;"'")</f>
        <v/>
      </c>
      <c r="K232" s="4" t="str">
        <f>D$4&amp;": "&amp;IF(ISNUMBER(D232),D232,-1)</f>
        <v>cost: 0.5</v>
      </c>
      <c r="L232" s="4" t="str">
        <f t="shared" ca="1" si="12"/>
        <v>stock: 17</v>
      </c>
      <c r="M232" s="4" t="str">
        <f>C$4&amp;": "&amp;IF(ISNUMBER(C232),C232,-1)</f>
        <v>weight: 1</v>
      </c>
      <c r="N232" s="4" t="str">
        <f t="shared" si="13"/>
        <v>category_id: 3</v>
      </c>
      <c r="O232" s="4" t="str">
        <f>IF(E232="","",E$4&amp;": '"&amp;E232&amp;"'")</f>
        <v>type: 'Adventuring Gear'</v>
      </c>
      <c r="P232" s="4" t="str">
        <f t="shared" si="14"/>
        <v/>
      </c>
      <c r="Q232" s="4" t="str">
        <f t="shared" ca="1" si="15"/>
        <v>{product_name: 'Soap (lb.)', cost: 0.5, stock: 17, weight: 1, category_id: 3, additional_information: JSON.stringify({type: 'Adventuring Gear'})},</v>
      </c>
    </row>
    <row r="233" spans="1:17" s="12" customFormat="1" outlineLevel="1" x14ac:dyDescent="0.2">
      <c r="A233" s="11" t="s">
        <v>1267</v>
      </c>
      <c r="B233" s="37" t="s">
        <v>1352</v>
      </c>
      <c r="C233" s="12">
        <v>3</v>
      </c>
      <c r="D233" s="12">
        <v>15</v>
      </c>
      <c r="E233" s="13"/>
      <c r="F233" s="13" t="s">
        <v>1443</v>
      </c>
      <c r="G233" s="13"/>
      <c r="I233" s="4" t="str">
        <f>A$4&amp;": '"&amp;SUBSTITUTE(SUBSTITUTE(A233,CHAR(10),"\n"),"'","\'")&amp;"'"</f>
        <v>product_name: 'Songbook, Bard\'s'</v>
      </c>
      <c r="J233" s="4" t="str">
        <f>IF(B233="","",$B$4&amp;": '"&amp;SUBSTITUTE(SUBSTITUTE(B233,CHAR(10),"\n"),"'","\'")&amp;"'")</f>
        <v/>
      </c>
      <c r="K233" s="4" t="str">
        <f>D$4&amp;": "&amp;IF(ISNUMBER(D233),D233,-1)</f>
        <v>cost: 15</v>
      </c>
      <c r="L233" s="4" t="str">
        <f t="shared" ca="1" si="12"/>
        <v>stock: 11</v>
      </c>
      <c r="M233" s="4" t="str">
        <f>C$4&amp;": "&amp;IF(ISNUMBER(C233),C233,-1)</f>
        <v>weight: 3</v>
      </c>
      <c r="N233" s="4" t="str">
        <f t="shared" si="13"/>
        <v>category_id: 3</v>
      </c>
      <c r="O233" s="4" t="str">
        <f>IF(E233="","",E$4&amp;": '"&amp;E233&amp;"'")</f>
        <v/>
      </c>
      <c r="P233" s="4" t="str">
        <f t="shared" si="14"/>
        <v/>
      </c>
      <c r="Q233" s="4" t="str">
        <f t="shared" ca="1" si="15"/>
        <v>{product_name: 'Songbook, Bard\'s', cost: 15, stock: 11, weight: 3, category_id: 3, additional_information: JSON.stringify({})},</v>
      </c>
    </row>
    <row r="234" spans="1:17" s="12" customFormat="1" outlineLevel="1" x14ac:dyDescent="0.2">
      <c r="A234" s="11" t="s">
        <v>1268</v>
      </c>
      <c r="B234" s="37" t="s">
        <v>1352</v>
      </c>
      <c r="C234" s="12">
        <v>8</v>
      </c>
      <c r="D234" s="12">
        <v>2</v>
      </c>
      <c r="E234" s="13" t="s">
        <v>945</v>
      </c>
      <c r="F234" s="13" t="s">
        <v>1443</v>
      </c>
      <c r="G234" s="13" t="s">
        <v>1485</v>
      </c>
      <c r="I234" s="4" t="str">
        <f>A$4&amp;": '"&amp;SUBSTITUTE(SUBSTITUTE(A234,CHAR(10),"\n"),"'","\'")&amp;"'"</f>
        <v>product_name: 'Spade or Shovel'</v>
      </c>
      <c r="J234" s="4" t="str">
        <f>IF(B234="","",$B$4&amp;": '"&amp;SUBSTITUTE(SUBSTITUTE(B234,CHAR(10),"\n"),"'","\'")&amp;"'")</f>
        <v/>
      </c>
      <c r="K234" s="4" t="str">
        <f>D$4&amp;": "&amp;IF(ISNUMBER(D234),D234,-1)</f>
        <v>cost: 2</v>
      </c>
      <c r="L234" s="4" t="str">
        <f t="shared" ca="1" si="12"/>
        <v>stock: 0</v>
      </c>
      <c r="M234" s="4" t="str">
        <f>C$4&amp;": "&amp;IF(ISNUMBER(C234),C234,-1)</f>
        <v>weight: 8</v>
      </c>
      <c r="N234" s="4" t="str">
        <f t="shared" si="13"/>
        <v>category_id: 3</v>
      </c>
      <c r="O234" s="4" t="str">
        <f>IF(E234="","",E$4&amp;": '"&amp;E234&amp;"'")</f>
        <v>type: 'Adventuring Gear'</v>
      </c>
      <c r="P234" s="4" t="str">
        <f t="shared" si="14"/>
        <v/>
      </c>
      <c r="Q234" s="4" t="str">
        <f t="shared" ca="1" si="15"/>
        <v>{product_name: 'Spade or Shovel', cost: 2, stock: 0, weight: 8, category_id: 3, additional_information: JSON.stringify({type: 'Adventuring Gear'})},</v>
      </c>
    </row>
    <row r="235" spans="1:17" s="12" customFormat="1" ht="50" outlineLevel="1" x14ac:dyDescent="0.2">
      <c r="A235" s="11" t="s">
        <v>1269</v>
      </c>
      <c r="B235" s="37" t="s">
        <v>1271</v>
      </c>
      <c r="C235" s="12">
        <v>3</v>
      </c>
      <c r="D235" s="12">
        <v>5</v>
      </c>
      <c r="E235" s="13" t="s">
        <v>914</v>
      </c>
      <c r="F235" s="13" t="s">
        <v>1494</v>
      </c>
      <c r="G235" s="13" t="s">
        <v>1448</v>
      </c>
      <c r="I235" s="4" t="str">
        <f>A$4&amp;": '"&amp;SUBSTITUTE(SUBSTITUTE(A235,CHAR(10),"\n"),"'","\'")&amp;"'"</f>
        <v>product_name: 'Spell Component Pouch'</v>
      </c>
      <c r="J235" s="4" t="str">
        <f>IF(B235="","",$B$4&amp;": '"&amp;SUBSTITUTE(SUBSTITUTE(B235,CHAR(10),"\n"),"'","\'")&amp;"'")</f>
        <v>description: 'A spellcaster with a spell component pouch is assumed to have all the material components and focuses needed for spellcasting, except for those components that have a specific cost, divine focuses, and focuses that wouldn\'t fit in a pouch.'</v>
      </c>
      <c r="K235" s="4" t="str">
        <f>D$4&amp;": "&amp;IF(ISNUMBER(D235),D235,-1)</f>
        <v>cost: 5</v>
      </c>
      <c r="L235" s="4" t="str">
        <f t="shared" ca="1" si="12"/>
        <v>stock: 3</v>
      </c>
      <c r="M235" s="4" t="str">
        <f>C$4&amp;": "&amp;IF(ISNUMBER(C235),C235,-1)</f>
        <v>weight: 3</v>
      </c>
      <c r="N235" s="4" t="str">
        <f t="shared" si="13"/>
        <v>category_id: 3</v>
      </c>
      <c r="O235" s="4" t="str">
        <f>IF(E235="","",E$4&amp;": '"&amp;E235&amp;"'")</f>
        <v>type: 'Tools &amp; Skill Kits'</v>
      </c>
      <c r="P235" s="4" t="str">
        <f t="shared" si="14"/>
        <v/>
      </c>
      <c r="Q235" s="4" t="str">
        <f t="shared" ca="1" si="15"/>
        <v>{product_name: 'Spell Component Pouch', description: 'A spellcaster with a spell component pouch is assumed to have all the material components and focuses needed for spellcasting, except for those components that have a specific cost, divine focuses, and focuses that wouldn\'t fit in a pouch.', cost: 5, stock: 3, weight: 3, category_id: 3, additional_information: JSON.stringify({type: 'Tools &amp; Skill Kits'})},</v>
      </c>
    </row>
    <row r="236" spans="1:17" s="12" customFormat="1" ht="30" outlineLevel="1" x14ac:dyDescent="0.2">
      <c r="A236" s="11" t="s">
        <v>1272</v>
      </c>
      <c r="B236" s="37" t="s">
        <v>1273</v>
      </c>
      <c r="C236" s="12">
        <v>3</v>
      </c>
      <c r="D236" s="12">
        <v>15</v>
      </c>
      <c r="E236" s="13" t="s">
        <v>914</v>
      </c>
      <c r="F236" s="13" t="s">
        <v>1440</v>
      </c>
      <c r="G236" s="13" t="s">
        <v>1448</v>
      </c>
      <c r="I236" s="4" t="str">
        <f>A$4&amp;": '"&amp;SUBSTITUTE(SUBSTITUTE(A236,CHAR(10),"\n"),"'","\'")&amp;"'"</f>
        <v>product_name: 'Spellbook, Wizard\'s (blank)'</v>
      </c>
      <c r="J236" s="4" t="str">
        <f>IF(B236="","",$B$4&amp;": '"&amp;SUBSTITUTE(SUBSTITUTE(B236,CHAR(10),"\n"),"'","\'")&amp;"'")</f>
        <v>description: 'A spellbook has 100 pages of parchment, and each spell takes up one page per spell level (one page each for 0-level spells).'</v>
      </c>
      <c r="K236" s="4" t="str">
        <f>D$4&amp;": "&amp;IF(ISNUMBER(D236),D236,-1)</f>
        <v>cost: 15</v>
      </c>
      <c r="L236" s="4" t="str">
        <f t="shared" ca="1" si="12"/>
        <v>stock: 3</v>
      </c>
      <c r="M236" s="4" t="str">
        <f>C$4&amp;": "&amp;IF(ISNUMBER(C236),C236,-1)</f>
        <v>weight: 3</v>
      </c>
      <c r="N236" s="4" t="str">
        <f t="shared" si="13"/>
        <v>category_id: 3</v>
      </c>
      <c r="O236" s="4" t="str">
        <f>IF(E236="","",E$4&amp;": '"&amp;E236&amp;"'")</f>
        <v>type: 'Tools &amp; Skill Kits'</v>
      </c>
      <c r="P236" s="4" t="str">
        <f t="shared" si="14"/>
        <v/>
      </c>
      <c r="Q236" s="4" t="str">
        <f t="shared" ca="1" si="15"/>
        <v>{product_name: 'Spellbook, Wizard\'s (blank)', description: 'A spellbook has 100 pages of parchment, and each spell takes up one page per spell level (one page each for 0-level spells).', cost: 15, stock: 3, weight: 3, category_id: 3, additional_information: JSON.stringify({type: 'Tools &amp; Skill Kits'})},</v>
      </c>
    </row>
    <row r="237" spans="1:17" s="12" customFormat="1" ht="20" outlineLevel="1" x14ac:dyDescent="0.2">
      <c r="A237" s="11" t="s">
        <v>1274</v>
      </c>
      <c r="B237" s="37" t="s">
        <v>1275</v>
      </c>
      <c r="C237" s="12">
        <v>1</v>
      </c>
      <c r="D237" s="12">
        <v>1000</v>
      </c>
      <c r="E237" s="13" t="s">
        <v>945</v>
      </c>
      <c r="F237" s="13" t="s">
        <v>1443</v>
      </c>
      <c r="G237" s="13" t="s">
        <v>1443</v>
      </c>
      <c r="I237" s="4" t="str">
        <f>A$4&amp;": '"&amp;SUBSTITUTE(SUBSTITUTE(A237,CHAR(10),"\n"),"'","\'")&amp;"'"</f>
        <v>product_name: 'Spyglass'</v>
      </c>
      <c r="J237" s="4" t="str">
        <f>IF(B237="","",$B$4&amp;": '"&amp;SUBSTITUTE(SUBSTITUTE(B237,CHAR(10),"\n"),"'","\'")&amp;"'")</f>
        <v>description: 'Objects viewed through a spyglass are magnified to twice their size.'</v>
      </c>
      <c r="K237" s="4" t="str">
        <f>D$4&amp;": "&amp;IF(ISNUMBER(D237),D237,-1)</f>
        <v>cost: 1000</v>
      </c>
      <c r="L237" s="4" t="str">
        <f t="shared" ca="1" si="12"/>
        <v>stock: 7</v>
      </c>
      <c r="M237" s="4" t="str">
        <f>C$4&amp;": "&amp;IF(ISNUMBER(C237),C237,-1)</f>
        <v>weight: 1</v>
      </c>
      <c r="N237" s="4" t="str">
        <f t="shared" si="13"/>
        <v>category_id: 3</v>
      </c>
      <c r="O237" s="4" t="str">
        <f>IF(E237="","",E$4&amp;": '"&amp;E237&amp;"'")</f>
        <v>type: 'Adventuring Gear'</v>
      </c>
      <c r="P237" s="4" t="str">
        <f t="shared" si="14"/>
        <v/>
      </c>
      <c r="Q237" s="4" t="str">
        <f t="shared" ca="1" si="15"/>
        <v>{product_name: 'Spyglass', description: 'Objects viewed through a spyglass are magnified to twice their size.', cost: 1000, stock: 7, weight: 1, category_id: 3, additional_information: JSON.stringify({type: 'Adventuring Gear'})},</v>
      </c>
    </row>
    <row r="238" spans="1:17" s="12" customFormat="1" outlineLevel="1" x14ac:dyDescent="0.2">
      <c r="A238" s="11" t="s">
        <v>1276</v>
      </c>
      <c r="B238" s="37" t="s">
        <v>1044</v>
      </c>
      <c r="C238" s="12">
        <v>5</v>
      </c>
      <c r="D238" s="12">
        <v>0</v>
      </c>
      <c r="E238" s="13"/>
      <c r="F238" s="13" t="s">
        <v>1440</v>
      </c>
      <c r="G238" s="13"/>
      <c r="I238" s="4" t="str">
        <f>A$4&amp;": '"&amp;SUBSTITUTE(SUBSTITUTE(A238,CHAR(10),"\n"),"'","\'")&amp;"'"</f>
        <v>product_name: 'Staff'</v>
      </c>
      <c r="J238" s="4" t="str">
        <f>IF(B238="","",$B$4&amp;": '"&amp;SUBSTITUTE(SUBSTITUTE(B238,CHAR(10),"\n"),"'","\'")&amp;"'")</f>
        <v>description: '(Usually a magical item)'</v>
      </c>
      <c r="K238" s="4" t="str">
        <f>D$4&amp;": "&amp;IF(ISNUMBER(D238),D238,-1)</f>
        <v>cost: 0</v>
      </c>
      <c r="L238" s="4" t="str">
        <f t="shared" ca="1" si="12"/>
        <v>stock: 11</v>
      </c>
      <c r="M238" s="4" t="str">
        <f>C$4&amp;": "&amp;IF(ISNUMBER(C238),C238,-1)</f>
        <v>weight: 5</v>
      </c>
      <c r="N238" s="4" t="str">
        <f t="shared" si="13"/>
        <v>category_id: 3</v>
      </c>
      <c r="O238" s="4" t="str">
        <f>IF(E238="","",E$4&amp;": '"&amp;E238&amp;"'")</f>
        <v/>
      </c>
      <c r="P238" s="4" t="str">
        <f t="shared" si="14"/>
        <v/>
      </c>
      <c r="Q238" s="4" t="str">
        <f t="shared" ca="1" si="15"/>
        <v>{product_name: 'Staff', description: '(Usually a magical item)', cost: 0, stock: 11, weight: 5, category_id: 3, additional_information: JSON.stringify({})},</v>
      </c>
    </row>
    <row r="239" spans="1:17" s="12" customFormat="1" ht="40" outlineLevel="1" x14ac:dyDescent="0.2">
      <c r="A239" s="11" t="s">
        <v>1277</v>
      </c>
      <c r="B239" s="37" t="s">
        <v>1278</v>
      </c>
      <c r="C239" s="12">
        <v>1</v>
      </c>
      <c r="D239" s="12">
        <v>2</v>
      </c>
      <c r="E239" s="13" t="s">
        <v>907</v>
      </c>
      <c r="F239" s="13"/>
      <c r="G239" s="13" t="s">
        <v>1461</v>
      </c>
      <c r="I239" s="4" t="str">
        <f>A$4&amp;": '"&amp;SUBSTITUTE(SUBSTITUTE(A239,CHAR(10),"\n"),"'","\'")&amp;"'"</f>
        <v>product_name: 'Sunrod'</v>
      </c>
      <c r="J239" s="4" t="str">
        <f>IF(B239="","",$B$4&amp;": '"&amp;SUBSTITUTE(SUBSTITUTE(B239,CHAR(10),"\n"),"'","\'")&amp;"'")</f>
        <v>description: 'This 1-foot-long, gold-tipped, iron rod glows brightly when struck. It clearly illuminates a 30-foot radius and provides shadowy illumination in a 60-foot radius. It glows for 6 hours, after which the gold tip is burned out and worthless.'</v>
      </c>
      <c r="K239" s="4" t="str">
        <f>D$4&amp;": "&amp;IF(ISNUMBER(D239),D239,-1)</f>
        <v>cost: 2</v>
      </c>
      <c r="L239" s="4" t="str">
        <f t="shared" ca="1" si="12"/>
        <v>stock: 15</v>
      </c>
      <c r="M239" s="4" t="str">
        <f>C$4&amp;": "&amp;IF(ISNUMBER(C239),C239,-1)</f>
        <v>weight: 1</v>
      </c>
      <c r="N239" s="4" t="str">
        <f t="shared" si="13"/>
        <v>category_id: 3</v>
      </c>
      <c r="O239" s="4" t="str">
        <f>IF(E239="","",E$4&amp;": '"&amp;E239&amp;"'")</f>
        <v>type: 'Special Substances &amp; Items'</v>
      </c>
      <c r="P239" s="4" t="str">
        <f t="shared" si="14"/>
        <v/>
      </c>
      <c r="Q239" s="4" t="str">
        <f t="shared" ca="1" si="15"/>
        <v>{product_name: 'Sunrod', description: 'This 1-foot-long, gold-tipped, iron rod glows brightly when struck. It clearly illuminates a 30-foot radius and provides shadowy illumination in a 60-foot radius. It glows for 6 hours, after which the gold tip is burned out and worthless.', cost: 2, stock: 15, weight: 1, category_id: 3, additional_information: JSON.stringify({type: 'Special Substances &amp; Items'})},</v>
      </c>
    </row>
    <row r="240" spans="1:17" s="12" customFormat="1" outlineLevel="1" x14ac:dyDescent="0.2">
      <c r="A240" s="11" t="s">
        <v>1431</v>
      </c>
      <c r="B240" s="37" t="s">
        <v>1352</v>
      </c>
      <c r="C240" s="12">
        <v>0</v>
      </c>
      <c r="D240" s="12">
        <v>20</v>
      </c>
      <c r="E240" s="13"/>
      <c r="F240" s="13" t="s">
        <v>1440</v>
      </c>
      <c r="G240" s="13" t="s">
        <v>1486</v>
      </c>
      <c r="I240" s="4" t="str">
        <f>A$4&amp;": '"&amp;SUBSTITUTE(SUBSTITUTE(A240,CHAR(10),"\n"),"'","\'")&amp;"'"</f>
        <v>product_name: 'Sure-grip'</v>
      </c>
      <c r="J240" s="4" t="str">
        <f>IF(B240="","",$B$4&amp;": '"&amp;SUBSTITUTE(SUBSTITUTE(B240,CHAR(10),"\n"),"'","\'")&amp;"'")</f>
        <v/>
      </c>
      <c r="K240" s="4" t="str">
        <f>D$4&amp;": "&amp;IF(ISNUMBER(D240),D240,-1)</f>
        <v>cost: 20</v>
      </c>
      <c r="L240" s="4" t="str">
        <f t="shared" ca="1" si="12"/>
        <v>stock: 6</v>
      </c>
      <c r="M240" s="4" t="str">
        <f>C$4&amp;": "&amp;IF(ISNUMBER(C240),C240,-1)</f>
        <v>weight: 0</v>
      </c>
      <c r="N240" s="4" t="str">
        <f t="shared" si="13"/>
        <v>category_id: 3</v>
      </c>
      <c r="O240" s="4" t="str">
        <f>IF(E240="","",E$4&amp;": '"&amp;E240&amp;"'")</f>
        <v/>
      </c>
      <c r="P240" s="4" t="str">
        <f t="shared" si="14"/>
        <v/>
      </c>
      <c r="Q240" s="4" t="str">
        <f t="shared" ca="1" si="15"/>
        <v>{product_name: 'Sure-grip', cost: 20, stock: 6, weight: 0, category_id: 3, additional_information: JSON.stringify({})},</v>
      </c>
    </row>
    <row r="241" spans="1:17" s="12" customFormat="1" outlineLevel="1" x14ac:dyDescent="0.2">
      <c r="A241" s="11" t="s">
        <v>1280</v>
      </c>
      <c r="B241" s="37" t="s">
        <v>1352</v>
      </c>
      <c r="C241" s="12">
        <v>0.25</v>
      </c>
      <c r="D241" s="12">
        <v>2</v>
      </c>
      <c r="E241" s="13"/>
      <c r="F241" s="13" t="s">
        <v>1440</v>
      </c>
      <c r="G241" s="13" t="s">
        <v>1487</v>
      </c>
      <c r="I241" s="4" t="str">
        <f>A$4&amp;": '"&amp;SUBSTITUTE(SUBSTITUTE(A241,CHAR(10),"\n"),"'","\'")&amp;"'"</f>
        <v>product_name: 'Talis Deck'</v>
      </c>
      <c r="J241" s="4" t="str">
        <f>IF(B241="","",$B$4&amp;": '"&amp;SUBSTITUTE(SUBSTITUTE(B241,CHAR(10),"\n"),"'","\'")&amp;"'")</f>
        <v/>
      </c>
      <c r="K241" s="4" t="str">
        <f>D$4&amp;": "&amp;IF(ISNUMBER(D241),D241,-1)</f>
        <v>cost: 2</v>
      </c>
      <c r="L241" s="4" t="str">
        <f t="shared" ca="1" si="12"/>
        <v>stock: 16</v>
      </c>
      <c r="M241" s="4" t="str">
        <f>C$4&amp;": "&amp;IF(ISNUMBER(C241),C241,-1)</f>
        <v>weight: 0.25</v>
      </c>
      <c r="N241" s="4" t="str">
        <f t="shared" si="13"/>
        <v>category_id: 3</v>
      </c>
      <c r="O241" s="4" t="str">
        <f>IF(E241="","",E$4&amp;": '"&amp;E241&amp;"'")</f>
        <v/>
      </c>
      <c r="P241" s="4" t="str">
        <f t="shared" si="14"/>
        <v/>
      </c>
      <c r="Q241" s="4" t="str">
        <f t="shared" ca="1" si="15"/>
        <v>{product_name: 'Talis Deck', cost: 2, stock: 16, weight: 0.25, category_id: 3, additional_information: JSON.stringify({})},</v>
      </c>
    </row>
    <row r="242" spans="1:17" s="12" customFormat="1" ht="290" outlineLevel="1" x14ac:dyDescent="0.2">
      <c r="A242" s="11" t="s">
        <v>296</v>
      </c>
      <c r="B242" s="37" t="s">
        <v>1281</v>
      </c>
      <c r="C242" s="12">
        <v>4</v>
      </c>
      <c r="D242" s="12">
        <v>50</v>
      </c>
      <c r="E242" s="13" t="s">
        <v>907</v>
      </c>
      <c r="F242" s="13" t="s">
        <v>1440</v>
      </c>
      <c r="G242" s="13" t="s">
        <v>1461</v>
      </c>
      <c r="I242" s="4" t="str">
        <f>A$4&amp;": '"&amp;SUBSTITUTE(SUBSTITUTE(A242,CHAR(10),"\n"),"'","\'")&amp;"'"</f>
        <v>product_name: 'Tanglefoot Bag'</v>
      </c>
      <c r="J242" s="4" t="str">
        <f>IF(B242="","",$B$4&amp;": '"&amp;SUBSTITUTE(SUBSTITUTE(B242,CHAR(10),"\n"),"'","\'")&amp;"'")</f>
        <v>description: 'When you throw a tanglefoot bag at a creature (as a ranged touch attack with a range increment of 10 feet), the bag comes apart and the goo bursts out, entangling the target and then becoming tough and resilient upon exposure to air. An entangled creature takes a -2 penalty on attack rolls and a -4 penalty to Dexterity and must make a DC 15 Reflex save or be glued to the floor, unable to move. Even on a successful save, it can move only at half speed. Huge or larger creatures are unaffected by a tanglefoot bag. A flying creature is not stuck to the floor, but it must make a DC 15 Reflex save or be unable to fly (assuming it uses its wings to fly) and fall to the ground. A tanglefoot bag does not function underwater.\n\nA creature that is glued to the floor (or unable to fly) can break free by making a DC 17 Strength check or by dealing 15 points of damage to the goo with a slashing weapon. A creature trying to scrape goo off itself, or another creature assisting, does not need to make an attack roll; hitting the goo is automatic, after which the creature that hit makes a damage roll to see how much of the goo was scraped off. Once free, the creature can move (including flying) at half speed. A character capable of spellcasting who is bound by the goo must make a DC 15 Concentration check to cast a spell. The goo becomes brittle and fragile after 2d4 rounds, cracking apart and losing its effectiveness. An application of universal solvent to a stuck creature dissolves the alchemical goo immediately.'</v>
      </c>
      <c r="K242" s="4" t="str">
        <f>D$4&amp;": "&amp;IF(ISNUMBER(D242),D242,-1)</f>
        <v>cost: 50</v>
      </c>
      <c r="L242" s="4" t="str">
        <f t="shared" ca="1" si="12"/>
        <v>stock: 12</v>
      </c>
      <c r="M242" s="4" t="str">
        <f>C$4&amp;": "&amp;IF(ISNUMBER(C242),C242,-1)</f>
        <v>weight: 4</v>
      </c>
      <c r="N242" s="4" t="str">
        <f t="shared" si="13"/>
        <v>category_id: 3</v>
      </c>
      <c r="O242" s="4" t="str">
        <f>IF(E242="","",E$4&amp;": '"&amp;E242&amp;"'")</f>
        <v>type: 'Special Substances &amp; Items'</v>
      </c>
      <c r="P242" s="4" t="str">
        <f t="shared" si="14"/>
        <v/>
      </c>
      <c r="Q242" s="4" t="str">
        <f t="shared" ca="1" si="15"/>
        <v>{product_name: 'Tanglefoot Bag', description: 'When you throw a tanglefoot bag at a creature (as a ranged touch attack with a range increment of 10 feet), the bag comes apart and the goo bursts out, entangling the target and then becoming tough and resilient upon exposure to air. An entangled creature takes a -2 penalty on attack rolls and a -4 penalty to Dexterity and must make a DC 15 Reflex save or be glued to the floor, unable to move. Even on a successful save, it can move only at half speed. Huge or larger creatures are unaffected by a tanglefoot bag. A flying creature is not stuck to the floor, but it must make a DC 15 Reflex save or be unable to fly (assuming it uses its wings to fly) and fall to the ground. A tanglefoot bag does not function underwater.\n\nA creature that is glued to the floor (or unable to fly) can break free by making a DC 17 Strength check or by dealing 15 points of damage to the goo with a slashing weapon. A creature trying to scrape goo off itself, or another creature assisting, does not need to make an attack roll; hitting the goo is automatic, after which the creature that hit makes a damage roll to see how much of the goo was scraped off. Once free, the creature can move (including flying) at half speed. A character capable of spellcasting who is bound by the goo must make a DC 15 Concentration check to cast a spell. The goo becomes brittle and fragile after 2d4 rounds, cracking apart and losing its effectiveness. An application of universal solvent to a stuck creature dissolves the alchemical goo immediately.', cost: 50, stock: 12, weight: 4, category_id: 3, additional_information: JSON.stringify({type: 'Special Substances &amp; Items'})},</v>
      </c>
    </row>
    <row r="243" spans="1:17" s="12" customFormat="1" outlineLevel="1" x14ac:dyDescent="0.2">
      <c r="A243" s="11" t="s">
        <v>1282</v>
      </c>
      <c r="B243" s="37" t="s">
        <v>1352</v>
      </c>
      <c r="C243" s="12">
        <v>20</v>
      </c>
      <c r="D243" s="12">
        <v>1</v>
      </c>
      <c r="E243" s="13" t="s">
        <v>945</v>
      </c>
      <c r="F243" s="13" t="s">
        <v>1443</v>
      </c>
      <c r="G243" s="13" t="s">
        <v>1443</v>
      </c>
      <c r="I243" s="4" t="str">
        <f>A$4&amp;": '"&amp;SUBSTITUTE(SUBSTITUTE(A243,CHAR(10),"\n"),"'","\'")&amp;"'"</f>
        <v>product_name: 'Tent'</v>
      </c>
      <c r="J243" s="4" t="str">
        <f>IF(B243="","",$B$4&amp;": '"&amp;SUBSTITUTE(SUBSTITUTE(B243,CHAR(10),"\n"),"'","\'")&amp;"'")</f>
        <v/>
      </c>
      <c r="K243" s="4" t="str">
        <f>D$4&amp;": "&amp;IF(ISNUMBER(D243),D243,-1)</f>
        <v>cost: 1</v>
      </c>
      <c r="L243" s="4" t="str">
        <f t="shared" ca="1" si="12"/>
        <v>stock: 5</v>
      </c>
      <c r="M243" s="4" t="str">
        <f>C$4&amp;": "&amp;IF(ISNUMBER(C243),C243,-1)</f>
        <v>weight: 20</v>
      </c>
      <c r="N243" s="4" t="str">
        <f t="shared" si="13"/>
        <v>category_id: 3</v>
      </c>
      <c r="O243" s="4" t="str">
        <f>IF(E243="","",E$4&amp;": '"&amp;E243&amp;"'")</f>
        <v>type: 'Adventuring Gear'</v>
      </c>
      <c r="P243" s="4" t="str">
        <f t="shared" si="14"/>
        <v/>
      </c>
      <c r="Q243" s="4" t="str">
        <f t="shared" ca="1" si="15"/>
        <v>{product_name: 'Tent', cost: 1, stock: 5, weight: 20, category_id: 3, additional_information: JSON.stringify({type: 'Adventuring Gear'})},</v>
      </c>
    </row>
    <row r="244" spans="1:17" s="12" customFormat="1" ht="40" outlineLevel="1" x14ac:dyDescent="0.2">
      <c r="A244" s="11" t="s">
        <v>1283</v>
      </c>
      <c r="B244" s="37" t="s">
        <v>1284</v>
      </c>
      <c r="C244" s="12">
        <v>1</v>
      </c>
      <c r="D244" s="12">
        <v>3</v>
      </c>
      <c r="E244" s="13" t="s">
        <v>914</v>
      </c>
      <c r="F244" s="13"/>
      <c r="G244" s="13" t="s">
        <v>1448</v>
      </c>
      <c r="I244" s="4" t="str">
        <f>A$4&amp;": '"&amp;SUBSTITUTE(SUBSTITUTE(A244,CHAR(10),"\n"),"'","\'")&amp;"'"</f>
        <v>product_name: 'Thieves\' Tools'</v>
      </c>
      <c r="J244" s="4" t="str">
        <f>IF(B244="","",$B$4&amp;": '"&amp;SUBSTITUTE(SUBSTITUTE(B244,CHAR(10),"\n"),"'","\'")&amp;"'")</f>
        <v>description: 'This kit contains the tools you need to use the Disable Device and Open Lock skills. Without these tools, you must improvise tools, and you take a -2 circumstance penalty on Disable Device and Open Locks checks.'</v>
      </c>
      <c r="K244" s="4" t="str">
        <f>D$4&amp;": "&amp;IF(ISNUMBER(D244),D244,-1)</f>
        <v>cost: 3</v>
      </c>
      <c r="L244" s="4" t="str">
        <f t="shared" ca="1" si="12"/>
        <v>stock: 6</v>
      </c>
      <c r="M244" s="4" t="str">
        <f>C$4&amp;": "&amp;IF(ISNUMBER(C244),C244,-1)</f>
        <v>weight: 1</v>
      </c>
      <c r="N244" s="4" t="str">
        <f t="shared" si="13"/>
        <v>category_id: 3</v>
      </c>
      <c r="O244" s="4" t="str">
        <f>IF(E244="","",E$4&amp;": '"&amp;E244&amp;"'")</f>
        <v>type: 'Tools &amp; Skill Kits'</v>
      </c>
      <c r="P244" s="4" t="str">
        <f t="shared" si="14"/>
        <v/>
      </c>
      <c r="Q244" s="4" t="str">
        <f t="shared" ca="1" si="15"/>
        <v>{product_name: 'Thieves\' Tools', description: 'This kit contains the tools you need to use the Disable Device and Open Lock skills. Without these tools, you must improvise tools, and you take a -2 circumstance penalty on Disable Device and Open Locks checks.', cost: 3, stock: 6, weight: 1, category_id: 3, additional_information: JSON.stringify({type: 'Tools &amp; Skill Kits'})},</v>
      </c>
    </row>
    <row r="245" spans="1:17" s="12" customFormat="1" ht="30" outlineLevel="1" x14ac:dyDescent="0.2">
      <c r="A245" s="11" t="s">
        <v>1285</v>
      </c>
      <c r="B245" s="37" t="s">
        <v>1287</v>
      </c>
      <c r="C245" s="12">
        <v>2</v>
      </c>
      <c r="D245" s="12">
        <v>1</v>
      </c>
      <c r="E245" s="13" t="s">
        <v>914</v>
      </c>
      <c r="F245" s="13" t="s">
        <v>1495</v>
      </c>
      <c r="G245" s="13" t="s">
        <v>1448</v>
      </c>
      <c r="I245" s="4" t="str">
        <f>A$4&amp;": '"&amp;SUBSTITUTE(SUBSTITUTE(A245,CHAR(10),"\n"),"'","\'")&amp;"'"</f>
        <v>product_name: 'Thieves\' Tools, Masterwork'</v>
      </c>
      <c r="J245" s="4" t="str">
        <f>IF(B245="","",$B$4&amp;": '"&amp;SUBSTITUTE(SUBSTITUTE(B245,CHAR(10),"\n"),"'","\'")&amp;"'")</f>
        <v>description: 'This kit contains extra tools and tools of better make, which grant a +2 circumstance bonus on Disable Device and Open Lock checks.'</v>
      </c>
      <c r="K245" s="4" t="str">
        <f>D$4&amp;": "&amp;IF(ISNUMBER(D245),D245,-1)</f>
        <v>cost: 1</v>
      </c>
      <c r="L245" s="4" t="str">
        <f t="shared" ca="1" si="12"/>
        <v>stock: 15</v>
      </c>
      <c r="M245" s="4" t="str">
        <f>C$4&amp;": "&amp;IF(ISNUMBER(C245),C245,-1)</f>
        <v>weight: 2</v>
      </c>
      <c r="N245" s="4" t="str">
        <f t="shared" si="13"/>
        <v>category_id: 3</v>
      </c>
      <c r="O245" s="4" t="str">
        <f>IF(E245="","",E$4&amp;": '"&amp;E245&amp;"'")</f>
        <v>type: 'Tools &amp; Skill Kits'</v>
      </c>
      <c r="P245" s="4" t="str">
        <f t="shared" si="14"/>
        <v/>
      </c>
      <c r="Q245" s="4" t="str">
        <f t="shared" ca="1" si="15"/>
        <v>{product_name: 'Thieves\' Tools, Masterwork', description: 'This kit contains extra tools and tools of better make, which grant a +2 circumstance bonus on Disable Device and Open Lock checks.', cost: 1, stock: 15, weight: 2, category_id: 3, additional_information: JSON.stringify({type: 'Tools &amp; Skill Kits'})},</v>
      </c>
    </row>
    <row r="246" spans="1:17" s="12" customFormat="1" ht="130" outlineLevel="1" x14ac:dyDescent="0.2">
      <c r="A246" s="11" t="s">
        <v>304</v>
      </c>
      <c r="B246" s="37" t="s">
        <v>1288</v>
      </c>
      <c r="C246" s="12">
        <v>1</v>
      </c>
      <c r="D246" s="12">
        <v>30</v>
      </c>
      <c r="E246" s="13" t="s">
        <v>907</v>
      </c>
      <c r="F246" s="13" t="s">
        <v>1440</v>
      </c>
      <c r="G246" s="13" t="s">
        <v>1461</v>
      </c>
      <c r="I246" s="4" t="str">
        <f>A$4&amp;": '"&amp;SUBSTITUTE(SUBSTITUTE(A246,CHAR(10),"\n"),"'","\'")&amp;"'"</f>
        <v>product_name: 'Thunderstone'</v>
      </c>
      <c r="J246" s="4" t="str">
        <f>IF(B246="","",$B$4&amp;": '"&amp;SUBSTITUTE(SUBSTITUTE(B246,CHAR(10),"\n"),"'","\'")&amp;"'")</f>
        <v>description: 'You can throw this stone as a ranged attack with a range increment of 20 feet. When it strikes a hard surface (or is struck hard), it creates a deafening bang that is treated as a sonic attack. Each creature within a 10-foot-radius spread must make a DC 15 Fortitude save or be deafened for 1 hour. A deafened creature, in addition to the obvious effects, takes a -4 penalty on initiative and has a 20% chance to miscast and lose any spell with a verbal component that it tries to cast.\n\nSince you don\'t need to hit a specific target, you can simply aim at a particular 5-foot square. Treat the target square as AC 5.'</v>
      </c>
      <c r="K246" s="4" t="str">
        <f>D$4&amp;": "&amp;IF(ISNUMBER(D246),D246,-1)</f>
        <v>cost: 30</v>
      </c>
      <c r="L246" s="4" t="str">
        <f t="shared" ca="1" si="12"/>
        <v>stock: 13</v>
      </c>
      <c r="M246" s="4" t="str">
        <f>C$4&amp;": "&amp;IF(ISNUMBER(C246),C246,-1)</f>
        <v>weight: 1</v>
      </c>
      <c r="N246" s="4" t="str">
        <f t="shared" si="13"/>
        <v>category_id: 3</v>
      </c>
      <c r="O246" s="4" t="str">
        <f>IF(E246="","",E$4&amp;": '"&amp;E246&amp;"'")</f>
        <v>type: 'Special Substances &amp; Items'</v>
      </c>
      <c r="P246" s="4" t="str">
        <f t="shared" si="14"/>
        <v/>
      </c>
      <c r="Q246" s="4" t="str">
        <f t="shared" ca="1" si="15"/>
        <v>{product_name: 'Thunderstone', description: 'You can throw this stone as a ranged attack with a range increment of 20 feet. When it strikes a hard surface (or is struck hard), it creates a deafening bang that is treated as a sonic attack. Each creature within a 10-foot-radius spread must make a DC 15 Fortitude save or be deafened for 1 hour. A deafened creature, in addition to the obvious effects, takes a -4 penalty on initiative and has a 20% chance to miscast and lose any spell with a verbal component that it tries to cast.\n\nSince you don\'t need to hit a specific target, you can simply aim at a particular 5-foot square. Treat the target square as AC 5.', cost: 30, stock: 13, weight: 1, category_id: 3, additional_information: JSON.stringify({type: 'Special Substances &amp; Items'})},</v>
      </c>
    </row>
    <row r="247" spans="1:17" s="12" customFormat="1" ht="70" outlineLevel="1" x14ac:dyDescent="0.2">
      <c r="A247" s="11" t="s">
        <v>1289</v>
      </c>
      <c r="B247" s="37" t="s">
        <v>1290</v>
      </c>
      <c r="C247" s="12">
        <v>0</v>
      </c>
      <c r="D247" s="12">
        <v>1</v>
      </c>
      <c r="E247" s="13" t="s">
        <v>907</v>
      </c>
      <c r="F247" s="13" t="s">
        <v>1440</v>
      </c>
      <c r="G247" s="13" t="s">
        <v>1461</v>
      </c>
      <c r="I247" s="4" t="str">
        <f>A$4&amp;": '"&amp;SUBSTITUTE(SUBSTITUTE(A247,CHAR(10),"\n"),"'","\'")&amp;"'"</f>
        <v>product_name: 'Tindertwig'</v>
      </c>
      <c r="J247" s="4" t="str">
        <f>IF(B247="","",$B$4&amp;": '"&amp;SUBSTITUTE(SUBSTITUTE(B247,CHAR(10),"\n"),"'","\'")&amp;"'")</f>
        <v>description: 'The alchemical substance on the end of this small, wooden stick ignites when struck against a rough surface. Creating a flame with a tindertwig is much faster than creating a flame with flint and steel (or a magnifying glass) and tinder. Lighting a torch with a tindertwig is a standard action (rather than a full-round action), and lighting any other fire with one is at least a standard action.'</v>
      </c>
      <c r="K247" s="4" t="str">
        <f>D$4&amp;": "&amp;IF(ISNUMBER(D247),D247,-1)</f>
        <v>cost: 1</v>
      </c>
      <c r="L247" s="4" t="str">
        <f t="shared" ca="1" si="12"/>
        <v>stock: 5</v>
      </c>
      <c r="M247" s="4" t="str">
        <f>C$4&amp;": "&amp;IF(ISNUMBER(C247),C247,-1)</f>
        <v>weight: 0</v>
      </c>
      <c r="N247" s="4" t="str">
        <f t="shared" si="13"/>
        <v>category_id: 3</v>
      </c>
      <c r="O247" s="4" t="str">
        <f>IF(E247="","",E$4&amp;": '"&amp;E247&amp;"'")</f>
        <v>type: 'Special Substances &amp; Items'</v>
      </c>
      <c r="P247" s="4" t="str">
        <f t="shared" si="14"/>
        <v/>
      </c>
      <c r="Q247" s="4" t="str">
        <f t="shared" ca="1" si="15"/>
        <v>{product_name: 'Tindertwig', description: 'The alchemical substance on the end of this small, wooden stick ignites when struck against a rough surface. Creating a flame with a tindertwig is much faster than creating a flame with flint and steel (or a magnifying glass) and tinder. Lighting a torch with a tindertwig is a standard action (rather than a full-round action), and lighting any other fire with one is at least a standard action.', cost: 1, stock: 5, weight: 0, category_id: 3, additional_information: JSON.stringify({type: 'Special Substances &amp; Items'})},</v>
      </c>
    </row>
    <row r="248" spans="1:17" s="12" customFormat="1" ht="40" outlineLevel="1" x14ac:dyDescent="0.2">
      <c r="A248" s="11" t="s">
        <v>1291</v>
      </c>
      <c r="B248" s="37" t="s">
        <v>1292</v>
      </c>
      <c r="E248" s="13" t="s">
        <v>914</v>
      </c>
      <c r="F248" s="13" t="s">
        <v>1436</v>
      </c>
      <c r="G248" s="13" t="s">
        <v>1448</v>
      </c>
      <c r="I248" s="4" t="str">
        <f>A$4&amp;": '"&amp;SUBSTITUTE(SUBSTITUTE(A248,CHAR(10),"\n"),"'","\'")&amp;"'"</f>
        <v>product_name: 'Tool, Masterwork'</v>
      </c>
      <c r="J248" s="4" t="str">
        <f>IF(B248="","",$B$4&amp;": '"&amp;SUBSTITUTE(SUBSTITUTE(B248,CHAR(10),"\n"),"'","\'")&amp;"'")</f>
        <v>description: 'This well-made item is the perfect tool for the job. It grants a +2 circumstance bonus on a related skill check (if any). Bonuses provided by multiple masterwork items used toward the same skill check do not stack.'</v>
      </c>
      <c r="K248" s="4" t="str">
        <f>D$4&amp;": "&amp;IF(ISNUMBER(D248),D248,-1)</f>
        <v>cost: -1</v>
      </c>
      <c r="L248" s="4" t="str">
        <f t="shared" ca="1" si="12"/>
        <v>stock: 13</v>
      </c>
      <c r="M248" s="4" t="str">
        <f>C$4&amp;": "&amp;IF(ISNUMBER(C248),C248,-1)</f>
        <v>weight: -1</v>
      </c>
      <c r="N248" s="4" t="str">
        <f t="shared" si="13"/>
        <v>category_id: 3</v>
      </c>
      <c r="O248" s="4" t="str">
        <f>IF(E248="","",E$4&amp;": '"&amp;E248&amp;"'")</f>
        <v>type: 'Tools &amp; Skill Kits'</v>
      </c>
      <c r="P248" s="4" t="str">
        <f t="shared" si="14"/>
        <v/>
      </c>
      <c r="Q248" s="4" t="str">
        <f t="shared" ca="1" si="15"/>
        <v>{product_name: 'Tool, Masterwork', description: 'This well-made item is the perfect tool for the job. It grants a +2 circumstance bonus on a related skill check (if any). Bonuses provided by multiple masterwork items used toward the same skill check do not stack.', cost: -1, stock: 13, weight: -1, category_id: 3, additional_information: JSON.stringify({type: 'Tools &amp; Skill Kits'})},</v>
      </c>
    </row>
    <row r="249" spans="1:17" s="12" customFormat="1" ht="60" outlineLevel="1" x14ac:dyDescent="0.2">
      <c r="A249" s="11" t="s">
        <v>1293</v>
      </c>
      <c r="B249" s="37" t="s">
        <v>1295</v>
      </c>
      <c r="C249" s="12">
        <v>1</v>
      </c>
      <c r="D249" s="12">
        <v>0.01</v>
      </c>
      <c r="E249" s="13" t="s">
        <v>945</v>
      </c>
      <c r="F249" s="13" t="s">
        <v>1443</v>
      </c>
      <c r="G249" s="13" t="s">
        <v>1443</v>
      </c>
      <c r="I249" s="4" t="str">
        <f>A$4&amp;": '"&amp;SUBSTITUTE(SUBSTITUTE(A249,CHAR(10),"\n"),"'","\'")&amp;"'"</f>
        <v>product_name: 'Torch'</v>
      </c>
      <c r="J249" s="4" t="str">
        <f>IF(B249="","",$B$4&amp;": '"&amp;SUBSTITUTE(SUBSTITUTE(B249,CHAR(10),"\n"),"'","\'")&amp;"'")</f>
        <v>description: 'A torch burns for 1 hour, clearly illuminating a 20-foot radius and providing shadowy illumination out to a 40- foot radius. If a torch is used in combat, treat it as a one-handed improvised weapon that deals bludgeoning damage equal to that of a gauntlet of its size, plus 1 point of fire damage.'</v>
      </c>
      <c r="K249" s="4" t="str">
        <f>D$4&amp;": "&amp;IF(ISNUMBER(D249),D249,-1)</f>
        <v>cost: 0.01</v>
      </c>
      <c r="L249" s="4" t="str">
        <f t="shared" ca="1" si="12"/>
        <v>stock: 3</v>
      </c>
      <c r="M249" s="4" t="str">
        <f>C$4&amp;": "&amp;IF(ISNUMBER(C249),C249,-1)</f>
        <v>weight: 1</v>
      </c>
      <c r="N249" s="4" t="str">
        <f t="shared" si="13"/>
        <v>category_id: 3</v>
      </c>
      <c r="O249" s="4" t="str">
        <f>IF(E249="","",E$4&amp;": '"&amp;E249&amp;"'")</f>
        <v>type: 'Adventuring Gear'</v>
      </c>
      <c r="P249" s="4" t="str">
        <f t="shared" si="14"/>
        <v/>
      </c>
      <c r="Q249" s="4" t="str">
        <f t="shared" ca="1" si="15"/>
        <v>{product_name: 'Torch', description: 'A torch burns for 1 hour, clearly illuminating a 20-foot radius and providing shadowy illumination out to a 40- foot radius. If a torch is used in combat, treat it as a one-handed improvised weapon that deals bludgeoning damage equal to that of a gauntlet of its size, plus 1 point of fire damage.', cost: 0.01, stock: 3, weight: 1, category_id: 3, additional_information: JSON.stringify({type: 'Adventuring Gear'})},</v>
      </c>
    </row>
    <row r="250" spans="1:17" s="12" customFormat="1" ht="40" outlineLevel="1" x14ac:dyDescent="0.2">
      <c r="A250" s="11" t="s">
        <v>1432</v>
      </c>
      <c r="B250" s="37" t="s">
        <v>1433</v>
      </c>
      <c r="E250" s="13" t="s">
        <v>907</v>
      </c>
      <c r="F250" s="13" t="s">
        <v>1496</v>
      </c>
      <c r="G250" s="13" t="s">
        <v>1461</v>
      </c>
      <c r="I250" s="4" t="str">
        <f>A$4&amp;": '"&amp;SUBSTITUTE(SUBSTITUTE(A250,CHAR(10),"\n"),"'","\'")&amp;"'"</f>
        <v>product_name: 'Torch, Ever-Burning'</v>
      </c>
      <c r="J250" s="4" t="str">
        <f>IF(B250="","",$B$4&amp;": '"&amp;SUBSTITUTE(SUBSTITUTE(B250,CHAR(10),"\n"),"'","\'")&amp;"'")</f>
        <v>description: 'This otherwise normal torch has a continual flame spell cast upon it. An ever-burning torch clearly illuminates a 20-foot radius and provides shadowy illumination out to a 40-foot radius.'</v>
      </c>
      <c r="K250" s="4" t="str">
        <f>D$4&amp;": "&amp;IF(ISNUMBER(D250),D250,-1)</f>
        <v>cost: -1</v>
      </c>
      <c r="L250" s="4" t="str">
        <f t="shared" ca="1" si="12"/>
        <v>stock: 7</v>
      </c>
      <c r="M250" s="4" t="str">
        <f>C$4&amp;": "&amp;IF(ISNUMBER(C250),C250,-1)</f>
        <v>weight: -1</v>
      </c>
      <c r="N250" s="4" t="str">
        <f t="shared" si="13"/>
        <v>category_id: 3</v>
      </c>
      <c r="O250" s="4" t="str">
        <f>IF(E250="","",E$4&amp;": '"&amp;E250&amp;"'")</f>
        <v>type: 'Special Substances &amp; Items'</v>
      </c>
      <c r="P250" s="4" t="str">
        <f t="shared" si="14"/>
        <v/>
      </c>
      <c r="Q250" s="4" t="str">
        <f t="shared" ca="1" si="15"/>
        <v>{product_name: 'Torch, Ever-Burning', description: 'This otherwise normal torch has a continual flame spell cast upon it. An ever-burning torch clearly illuminates a 20-foot radius and provides shadowy illumination out to a 40-foot radius.', cost: -1, stock: 7, weight: -1, category_id: 3, additional_information: JSON.stringify({type: 'Special Substances &amp; Items'})},</v>
      </c>
    </row>
    <row r="251" spans="1:17" s="12" customFormat="1" outlineLevel="1" x14ac:dyDescent="0.2">
      <c r="A251" s="11" t="s">
        <v>1298</v>
      </c>
      <c r="B251" s="37" t="s">
        <v>1299</v>
      </c>
      <c r="D251" s="12">
        <v>50000</v>
      </c>
      <c r="E251" s="13"/>
      <c r="F251" s="13" t="s">
        <v>1440</v>
      </c>
      <c r="G251" s="13"/>
      <c r="I251" s="4" t="str">
        <f>A$4&amp;": '"&amp;SUBSTITUTE(SUBSTITUTE(A251,CHAR(10),"\n"),"'","\'")&amp;"'"</f>
        <v>product_name: 'Tower'</v>
      </c>
      <c r="J251" s="4" t="str">
        <f>IF(B251="","",$B$4&amp;": '"&amp;SUBSTITUTE(SUBSTITUTE(B251,CHAR(10),"\n"),"'","\'")&amp;"'")</f>
        <v>description: '3 level, round or square stone tower'</v>
      </c>
      <c r="K251" s="4" t="str">
        <f>D$4&amp;": "&amp;IF(ISNUMBER(D251),D251,-1)</f>
        <v>cost: 50000</v>
      </c>
      <c r="L251" s="4" t="str">
        <f t="shared" ca="1" si="12"/>
        <v>stock: 11</v>
      </c>
      <c r="M251" s="4" t="str">
        <f>C$4&amp;": "&amp;IF(ISNUMBER(C251),C251,-1)</f>
        <v>weight: -1</v>
      </c>
      <c r="N251" s="4" t="str">
        <f t="shared" si="13"/>
        <v>category_id: 3</v>
      </c>
      <c r="O251" s="4" t="str">
        <f>IF(E251="","",E$4&amp;": '"&amp;E251&amp;"'")</f>
        <v/>
      </c>
      <c r="P251" s="4" t="str">
        <f t="shared" si="14"/>
        <v/>
      </c>
      <c r="Q251" s="4" t="str">
        <f t="shared" ca="1" si="15"/>
        <v>{product_name: 'Tower', description: '3 level, round or square stone tower', cost: 50000, stock: 11, weight: -1, category_id: 3, additional_information: JSON.stringify({})},</v>
      </c>
    </row>
    <row r="252" spans="1:17" s="12" customFormat="1" ht="30" outlineLevel="1" x14ac:dyDescent="0.2">
      <c r="A252" s="11" t="s">
        <v>1300</v>
      </c>
      <c r="B252" s="37" t="s">
        <v>1302</v>
      </c>
      <c r="C252" s="12">
        <v>5</v>
      </c>
      <c r="D252" s="12">
        <v>1</v>
      </c>
      <c r="E252" s="13" t="s">
        <v>870</v>
      </c>
      <c r="F252" s="13" t="s">
        <v>1441</v>
      </c>
      <c r="G252" s="13" t="s">
        <v>1447</v>
      </c>
      <c r="I252" s="4" t="str">
        <f>A$4&amp;": '"&amp;SUBSTITUTE(SUBSTITUTE(A252,CHAR(10),"\n"),"'","\'")&amp;"'"</f>
        <v>product_name: 'Traveler\'s Outfit'</v>
      </c>
      <c r="J252" s="4" t="str">
        <f>IF(B252="","",$B$4&amp;": '"&amp;SUBSTITUTE(SUBSTITUTE(B252,CHAR(10),"\n"),"'","\'")&amp;"'")</f>
        <v>description: 'This set of clothes consists of boots, a wool skirt or breeches, a sturdy belt, a shirt (perhaps with a vest or jacket), and an ample cloak with a hood.'</v>
      </c>
      <c r="K252" s="4" t="str">
        <f>D$4&amp;": "&amp;IF(ISNUMBER(D252),D252,-1)</f>
        <v>cost: 1</v>
      </c>
      <c r="L252" s="4" t="str">
        <f t="shared" ca="1" si="12"/>
        <v>stock: 3</v>
      </c>
      <c r="M252" s="4" t="str">
        <f>C$4&amp;": "&amp;IF(ISNUMBER(C252),C252,-1)</f>
        <v>weight: 5</v>
      </c>
      <c r="N252" s="4" t="str">
        <f t="shared" si="13"/>
        <v>category_id: 3</v>
      </c>
      <c r="O252" s="4" t="str">
        <f>IF(E252="","",E$4&amp;": '"&amp;E252&amp;"'")</f>
        <v>type: 'Clothing'</v>
      </c>
      <c r="P252" s="4" t="str">
        <f t="shared" si="14"/>
        <v/>
      </c>
      <c r="Q252" s="4" t="str">
        <f t="shared" ca="1" si="15"/>
        <v>{product_name: 'Traveler\'s Outfit', description: 'This set of clothes consists of boots, a wool skirt or breeches, a sturdy belt, a shirt (perhaps with a vest or jacket), and an ample cloak with a hood.', cost: 1, stock: 3, weight: 5, category_id: 3, additional_information: JSON.stringify({type: 'Clothing'})},</v>
      </c>
    </row>
    <row r="253" spans="1:17" s="12" customFormat="1" ht="20" outlineLevel="1" x14ac:dyDescent="0.2">
      <c r="A253" s="11" t="s">
        <v>1303</v>
      </c>
      <c r="B253" s="37" t="s">
        <v>1304</v>
      </c>
      <c r="C253" s="12">
        <v>0</v>
      </c>
      <c r="D253" s="12">
        <v>1</v>
      </c>
      <c r="E253" s="13" t="s">
        <v>945</v>
      </c>
      <c r="F253" s="13" t="s">
        <v>1443</v>
      </c>
      <c r="G253" s="13" t="s">
        <v>1443</v>
      </c>
      <c r="I253" s="4" t="str">
        <f>A$4&amp;": '"&amp;SUBSTITUTE(SUBSTITUTE(A253,CHAR(10),"\n"),"'","\'")&amp;"'"</f>
        <v>product_name: 'Vial'</v>
      </c>
      <c r="J253" s="4" t="str">
        <f>IF(B253="","",$B$4&amp;": '"&amp;SUBSTITUTE(SUBSTITUTE(B253,CHAR(10),"\n"),"'","\'")&amp;"'")</f>
        <v>description: 'A vial holds 1 ounce of liquid. The stoppered container usually is no more than 1 inch wide and 3 inches high.'</v>
      </c>
      <c r="K253" s="4" t="str">
        <f>D$4&amp;": "&amp;IF(ISNUMBER(D253),D253,-1)</f>
        <v>cost: 1</v>
      </c>
      <c r="L253" s="4" t="str">
        <f t="shared" ca="1" si="12"/>
        <v>stock: 19</v>
      </c>
      <c r="M253" s="4" t="str">
        <f>C$4&amp;": "&amp;IF(ISNUMBER(C253),C253,-1)</f>
        <v>weight: 0</v>
      </c>
      <c r="N253" s="4" t="str">
        <f t="shared" si="13"/>
        <v>category_id: 3</v>
      </c>
      <c r="O253" s="4" t="str">
        <f>IF(E253="","",E$4&amp;": '"&amp;E253&amp;"'")</f>
        <v>type: 'Adventuring Gear'</v>
      </c>
      <c r="P253" s="4" t="str">
        <f t="shared" si="14"/>
        <v/>
      </c>
      <c r="Q253" s="4" t="str">
        <f t="shared" ca="1" si="15"/>
        <v>{product_name: 'Vial', description: 'A vial holds 1 ounce of liquid. The stoppered container usually is no more than 1 inch wide and 3 inches high.', cost: 1, stock: 19, weight: 0, category_id: 3, additional_information: JSON.stringify({type: 'Adventuring Gear'})},</v>
      </c>
    </row>
    <row r="254" spans="1:17" s="12" customFormat="1" ht="30" outlineLevel="1" x14ac:dyDescent="0.2">
      <c r="A254" s="11" t="s">
        <v>1305</v>
      </c>
      <c r="B254" s="37" t="s">
        <v>1307</v>
      </c>
      <c r="C254" s="12">
        <v>400</v>
      </c>
      <c r="D254" s="12">
        <v>35</v>
      </c>
      <c r="E254" s="13" t="s">
        <v>1421</v>
      </c>
      <c r="F254" s="13" t="s">
        <v>1493</v>
      </c>
      <c r="G254" s="13" t="s">
        <v>1454</v>
      </c>
      <c r="I254" s="4" t="str">
        <f>A$4&amp;": '"&amp;SUBSTITUTE(SUBSTITUTE(A254,CHAR(10),"\n"),"'","\'")&amp;"'"</f>
        <v>product_name: 'Wagon'</v>
      </c>
      <c r="J254" s="4" t="str">
        <f>IF(B254="","",$B$4&amp;": '"&amp;SUBSTITUTE(SUBSTITUTE(B254,CHAR(10),"\n"),"'","\'")&amp;"'")</f>
        <v>description: 'This is a four-wheeled, open vehicle for transporting heavy loads. In general, two horses (or other beasts of burden) draw it. A wagon comes with the harness needed to pull it.'</v>
      </c>
      <c r="K254" s="4" t="str">
        <f>D$4&amp;": "&amp;IF(ISNUMBER(D254),D254,-1)</f>
        <v>cost: 35</v>
      </c>
      <c r="L254" s="4" t="str">
        <f t="shared" ca="1" si="12"/>
        <v>stock: 13</v>
      </c>
      <c r="M254" s="4" t="str">
        <f>C$4&amp;": "&amp;IF(ISNUMBER(C254),C254,-1)</f>
        <v>weight: 400</v>
      </c>
      <c r="N254" s="4" t="str">
        <f t="shared" si="13"/>
        <v>category_id: 3</v>
      </c>
      <c r="O254" s="4" t="str">
        <f>IF(E254="","",E$4&amp;": '"&amp;E254&amp;"'")</f>
        <v>type: 'Transport'</v>
      </c>
      <c r="P254" s="4" t="str">
        <f t="shared" si="14"/>
        <v/>
      </c>
      <c r="Q254" s="4" t="str">
        <f t="shared" ca="1" si="15"/>
        <v>{product_name: 'Wagon', description: 'This is a four-wheeled, open vehicle for transporting heavy loads. In general, two horses (or other beasts of burden) draw it. A wagon comes with the harness needed to pull it.', cost: 35, stock: 13, weight: 400, category_id: 3, additional_information: JSON.stringify({type: 'Transport'})},</v>
      </c>
    </row>
    <row r="255" spans="1:17" s="12" customFormat="1" outlineLevel="1" x14ac:dyDescent="0.2">
      <c r="A255" s="11" t="s">
        <v>1308</v>
      </c>
      <c r="B255" s="37" t="s">
        <v>1044</v>
      </c>
      <c r="C255" s="12">
        <v>0</v>
      </c>
      <c r="D255" s="12">
        <v>0</v>
      </c>
      <c r="E255" s="13"/>
      <c r="F255" s="13" t="s">
        <v>1440</v>
      </c>
      <c r="G255" s="13"/>
      <c r="I255" s="4" t="str">
        <f>A$4&amp;": '"&amp;SUBSTITUTE(SUBSTITUTE(A255,CHAR(10),"\n"),"'","\'")&amp;"'"</f>
        <v>product_name: 'Wand'</v>
      </c>
      <c r="J255" s="4" t="str">
        <f>IF(B255="","",$B$4&amp;": '"&amp;SUBSTITUTE(SUBSTITUTE(B255,CHAR(10),"\n"),"'","\'")&amp;"'")</f>
        <v>description: '(Usually a magical item)'</v>
      </c>
      <c r="K255" s="4" t="str">
        <f>D$4&amp;": "&amp;IF(ISNUMBER(D255),D255,-1)</f>
        <v>cost: 0</v>
      </c>
      <c r="L255" s="4" t="str">
        <f t="shared" ca="1" si="12"/>
        <v>stock: 8</v>
      </c>
      <c r="M255" s="4" t="str">
        <f>C$4&amp;": "&amp;IF(ISNUMBER(C255),C255,-1)</f>
        <v>weight: 0</v>
      </c>
      <c r="N255" s="4" t="str">
        <f t="shared" si="13"/>
        <v>category_id: 3</v>
      </c>
      <c r="O255" s="4" t="str">
        <f>IF(E255="","",E$4&amp;": '"&amp;E255&amp;"'")</f>
        <v/>
      </c>
      <c r="P255" s="4" t="str">
        <f t="shared" si="14"/>
        <v/>
      </c>
      <c r="Q255" s="4" t="str">
        <f t="shared" ca="1" si="15"/>
        <v>{product_name: 'Wand', description: '(Usually a magical item)', cost: 0, stock: 8, weight: 0, category_id: 3, additional_information: JSON.stringify({})},</v>
      </c>
    </row>
    <row r="256" spans="1:17" s="12" customFormat="1" outlineLevel="1" x14ac:dyDescent="0.2">
      <c r="A256" s="11" t="s">
        <v>1309</v>
      </c>
      <c r="B256" s="37" t="s">
        <v>1352</v>
      </c>
      <c r="D256" s="12">
        <v>400</v>
      </c>
      <c r="E256" s="13" t="s">
        <v>1035</v>
      </c>
      <c r="F256" s="13" t="s">
        <v>1440</v>
      </c>
      <c r="G256" s="13" t="s">
        <v>1449</v>
      </c>
      <c r="I256" s="4" t="str">
        <f>A$4&amp;": '"&amp;SUBSTITUTE(SUBSTITUTE(A256,CHAR(10),"\n"),"'","\'")&amp;"'"</f>
        <v>product_name: 'Warhorse, heavy'</v>
      </c>
      <c r="J256" s="4" t="str">
        <f>IF(B256="","",$B$4&amp;": '"&amp;SUBSTITUTE(SUBSTITUTE(B256,CHAR(10),"\n"),"'","\'")&amp;"'")</f>
        <v/>
      </c>
      <c r="K256" s="4" t="str">
        <f>D$4&amp;": "&amp;IF(ISNUMBER(D256),D256,-1)</f>
        <v>cost: 400</v>
      </c>
      <c r="L256" s="4" t="str">
        <f t="shared" ca="1" si="12"/>
        <v>stock: 14</v>
      </c>
      <c r="M256" s="4" t="str">
        <f>C$4&amp;": "&amp;IF(ISNUMBER(C256),C256,-1)</f>
        <v>weight: -1</v>
      </c>
      <c r="N256" s="4" t="str">
        <f t="shared" si="13"/>
        <v>category_id: 3</v>
      </c>
      <c r="O256" s="4" t="str">
        <f>IF(E256="","",E$4&amp;": '"&amp;E256&amp;"'")</f>
        <v>type: 'Mounts &amp; Related Gear'</v>
      </c>
      <c r="P256" s="4" t="str">
        <f t="shared" si="14"/>
        <v/>
      </c>
      <c r="Q256" s="4" t="str">
        <f t="shared" ca="1" si="15"/>
        <v>{product_name: 'Warhorse, heavy', cost: 400, stock: 14, weight: -1, category_id: 3, additional_information: JSON.stringify({type: 'Mounts &amp; Related Gear'})},</v>
      </c>
    </row>
    <row r="257" spans="1:17" s="12" customFormat="1" outlineLevel="1" x14ac:dyDescent="0.2">
      <c r="A257" s="11" t="s">
        <v>1310</v>
      </c>
      <c r="B257" s="37" t="s">
        <v>1352</v>
      </c>
      <c r="D257" s="12">
        <v>150</v>
      </c>
      <c r="E257" s="13" t="s">
        <v>1035</v>
      </c>
      <c r="F257" s="13" t="s">
        <v>1440</v>
      </c>
      <c r="G257" s="13" t="s">
        <v>1449</v>
      </c>
      <c r="I257" s="4" t="str">
        <f>A$4&amp;": '"&amp;SUBSTITUTE(SUBSTITUTE(A257,CHAR(10),"\n"),"'","\'")&amp;"'"</f>
        <v>product_name: 'Warhorse, light'</v>
      </c>
      <c r="J257" s="4" t="str">
        <f>IF(B257="","",$B$4&amp;": '"&amp;SUBSTITUTE(SUBSTITUTE(B257,CHAR(10),"\n"),"'","\'")&amp;"'")</f>
        <v/>
      </c>
      <c r="K257" s="4" t="str">
        <f>D$4&amp;": "&amp;IF(ISNUMBER(D257),D257,-1)</f>
        <v>cost: 150</v>
      </c>
      <c r="L257" s="4" t="str">
        <f t="shared" ca="1" si="12"/>
        <v>stock: 11</v>
      </c>
      <c r="M257" s="4" t="str">
        <f>C$4&amp;": "&amp;IF(ISNUMBER(C257),C257,-1)</f>
        <v>weight: -1</v>
      </c>
      <c r="N257" s="4" t="str">
        <f t="shared" si="13"/>
        <v>category_id: 3</v>
      </c>
      <c r="O257" s="4" t="str">
        <f>IF(E257="","",E$4&amp;": '"&amp;E257&amp;"'")</f>
        <v>type: 'Mounts &amp; Related Gear'</v>
      </c>
      <c r="P257" s="4" t="str">
        <f t="shared" si="14"/>
        <v/>
      </c>
      <c r="Q257" s="4" t="str">
        <f t="shared" ca="1" si="15"/>
        <v>{product_name: 'Warhorse, light', cost: 150, stock: 11, weight: -1, category_id: 3, additional_information: JSON.stringify({type: 'Mounts &amp; Related Gear'})},</v>
      </c>
    </row>
    <row r="258" spans="1:17" s="12" customFormat="1" outlineLevel="1" x14ac:dyDescent="0.2">
      <c r="A258" s="11" t="s">
        <v>1434</v>
      </c>
      <c r="B258" s="37" t="s">
        <v>1352</v>
      </c>
      <c r="D258" s="12">
        <v>100</v>
      </c>
      <c r="E258" s="13" t="s">
        <v>1035</v>
      </c>
      <c r="F258" s="13" t="s">
        <v>1440</v>
      </c>
      <c r="G258" s="13" t="s">
        <v>1488</v>
      </c>
      <c r="I258" s="4" t="str">
        <f>A$4&amp;": '"&amp;SUBSTITUTE(SUBSTITUTE(A258,CHAR(10),"\n"),"'","\'")&amp;"'"</f>
        <v>product_name: 'War Pony'</v>
      </c>
      <c r="J258" s="4" t="str">
        <f>IF(B258="","",$B$4&amp;": '"&amp;SUBSTITUTE(SUBSTITUTE(B258,CHAR(10),"\n"),"'","\'")&amp;"'")</f>
        <v/>
      </c>
      <c r="K258" s="4" t="str">
        <f>D$4&amp;": "&amp;IF(ISNUMBER(D258),D258,-1)</f>
        <v>cost: 100</v>
      </c>
      <c r="L258" s="4" t="str">
        <f t="shared" ca="1" si="12"/>
        <v>stock: 18</v>
      </c>
      <c r="M258" s="4" t="str">
        <f>C$4&amp;": "&amp;IF(ISNUMBER(C258),C258,-1)</f>
        <v>weight: -1</v>
      </c>
      <c r="N258" s="4" t="str">
        <f t="shared" si="13"/>
        <v>category_id: 3</v>
      </c>
      <c r="O258" s="4" t="str">
        <f>IF(E258="","",E$4&amp;": '"&amp;E258&amp;"'")</f>
        <v>type: 'Mounts &amp; Related Gear'</v>
      </c>
      <c r="P258" s="4" t="str">
        <f t="shared" si="14"/>
        <v/>
      </c>
      <c r="Q258" s="4" t="str">
        <f t="shared" ca="1" si="15"/>
        <v>{product_name: 'War Pony', cost: 100, stock: 18, weight: -1, category_id: 3, additional_information: JSON.stringify({type: 'Mounts &amp; Related Gear'})},</v>
      </c>
    </row>
    <row r="259" spans="1:17" s="12" customFormat="1" ht="70" outlineLevel="1" x14ac:dyDescent="0.2">
      <c r="A259" s="11" t="s">
        <v>1312</v>
      </c>
      <c r="B259" s="37" t="s">
        <v>1314</v>
      </c>
      <c r="D259" s="12">
        <v>25000</v>
      </c>
      <c r="E259" s="13" t="s">
        <v>1421</v>
      </c>
      <c r="F259" s="13" t="s">
        <v>1446</v>
      </c>
      <c r="G259" s="13" t="s">
        <v>1454</v>
      </c>
      <c r="I259" s="4" t="str">
        <f>A$4&amp;": '"&amp;SUBSTITUTE(SUBSTITUTE(A259,CHAR(10),"\n"),"'","\'")&amp;"'"</f>
        <v>product_name: 'Warship'</v>
      </c>
      <c r="J259" s="4" t="str">
        <f>IF(B259="","",$B$4&amp;": '"&amp;SUBSTITUTE(SUBSTITUTE(B259,CHAR(10),"\n"),"'","\'")&amp;"'")</f>
        <v>description: 'This 100-foot-long ship has a single mast, although oars can also propel it. It has a crew of 60 to 80 rowers. This ship can carry 160 soldiers, but not for long distances, since there isn\'t room for supplies to support that many people. The warship cannot make sea voyages and sticks to the coast. It is not used for cargo. It moves about 2-1/2 miles per hour when being rowed or under sail.'</v>
      </c>
      <c r="K259" s="4" t="str">
        <f>D$4&amp;": "&amp;IF(ISNUMBER(D259),D259,-1)</f>
        <v>cost: 25000</v>
      </c>
      <c r="L259" s="4" t="str">
        <f t="shared" ca="1" si="12"/>
        <v>stock: 11</v>
      </c>
      <c r="M259" s="4" t="str">
        <f>C$4&amp;": "&amp;IF(ISNUMBER(C259),C259,-1)</f>
        <v>weight: -1</v>
      </c>
      <c r="N259" s="4" t="str">
        <f t="shared" si="13"/>
        <v>category_id: 3</v>
      </c>
      <c r="O259" s="4" t="str">
        <f>IF(E259="","",E$4&amp;": '"&amp;E259&amp;"'")</f>
        <v>type: 'Transport'</v>
      </c>
      <c r="P259" s="4" t="str">
        <f t="shared" si="14"/>
        <v/>
      </c>
      <c r="Q259" s="4" t="str">
        <f t="shared" ca="1" si="15"/>
        <v>{product_name: 'Warship', description: 'This 100-foot-long ship has a single mast, although oars can also propel it. It has a crew of 60 to 80 rowers. This ship can carry 160 soldiers, but not for long distances, since there isn\'t room for supplies to support that many people. The warship cannot make sea voyages and sticks to the coast. It is not used for cargo. It moves about 2-1/2 miles per hour when being rowed or under sail.', cost: 25000, stock: 11, weight: -1, category_id: 3, additional_information: JSON.stringify({type: 'Transport'})},</v>
      </c>
    </row>
    <row r="260" spans="1:17" s="12" customFormat="1" ht="40" outlineLevel="1" x14ac:dyDescent="0.2">
      <c r="A260" s="11" t="s">
        <v>1315</v>
      </c>
      <c r="B260" s="37" t="s">
        <v>1316</v>
      </c>
      <c r="C260" s="12">
        <v>200</v>
      </c>
      <c r="D260" s="12">
        <v>1000</v>
      </c>
      <c r="E260" s="13" t="s">
        <v>914</v>
      </c>
      <c r="F260" s="13" t="s">
        <v>1436</v>
      </c>
      <c r="G260" s="13" t="s">
        <v>1448</v>
      </c>
      <c r="I260" s="4" t="str">
        <f>A$4&amp;": '"&amp;SUBSTITUTE(SUBSTITUTE(A260,CHAR(10),"\n"),"'","\'")&amp;"'"</f>
        <v>product_name: 'Water Clock'</v>
      </c>
      <c r="J260" s="4" t="str">
        <f>IF(B260="","",$B$4&amp;": '"&amp;SUBSTITUTE(SUBSTITUTE(B260,CHAR(10),"\n"),"'","\'")&amp;"'")</f>
        <v>description: 'This large, bulky contrivance gives the time accurate to within half an hour per day since it was last set. It requires a source of water, and it must be kept still because it marks time by the regulated flow of droplets of water.'</v>
      </c>
      <c r="K260" s="4" t="str">
        <f>D$4&amp;": "&amp;IF(ISNUMBER(D260),D260,-1)</f>
        <v>cost: 1000</v>
      </c>
      <c r="L260" s="4" t="str">
        <f t="shared" ca="1" si="12"/>
        <v>stock: 5</v>
      </c>
      <c r="M260" s="4" t="str">
        <f>C$4&amp;": "&amp;IF(ISNUMBER(C260),C260,-1)</f>
        <v>weight: 200</v>
      </c>
      <c r="N260" s="4" t="str">
        <f t="shared" si="13"/>
        <v>category_id: 3</v>
      </c>
      <c r="O260" s="4" t="str">
        <f>IF(E260="","",E$4&amp;": '"&amp;E260&amp;"'")</f>
        <v>type: 'Tools &amp; Skill Kits'</v>
      </c>
      <c r="P260" s="4" t="str">
        <f t="shared" si="14"/>
        <v/>
      </c>
      <c r="Q260" s="4" t="str">
        <f t="shared" ca="1" si="15"/>
        <v>{product_name: 'Water Clock', description: 'This large, bulky contrivance gives the time accurate to within half an hour per day since it was last set. It requires a source of water, and it must be kept still because it marks time by the regulated flow of droplets of water.', cost: 1000, stock: 5, weight: 200, category_id: 3, additional_information: JSON.stringify({type: 'Tools &amp; Skill Kits'})},</v>
      </c>
    </row>
    <row r="261" spans="1:17" s="12" customFormat="1" outlineLevel="1" x14ac:dyDescent="0.2">
      <c r="A261" s="11" t="s">
        <v>1317</v>
      </c>
      <c r="B261" s="37" t="s">
        <v>1318</v>
      </c>
      <c r="C261" s="12">
        <v>4</v>
      </c>
      <c r="D261" s="12">
        <v>1</v>
      </c>
      <c r="E261" s="13" t="s">
        <v>945</v>
      </c>
      <c r="F261" s="13" t="s">
        <v>1443</v>
      </c>
      <c r="G261" s="13" t="s">
        <v>1443</v>
      </c>
      <c r="I261" s="4" t="str">
        <f>A$4&amp;": '"&amp;SUBSTITUTE(SUBSTITUTE(A261,CHAR(10),"\n"),"'","\'")&amp;"'"</f>
        <v>product_name: 'Waterskin'</v>
      </c>
      <c r="J261" s="4" t="str">
        <f>IF(B261="","",$B$4&amp;": '"&amp;SUBSTITUTE(SUBSTITUTE(B261,CHAR(10),"\n"),"'","\'")&amp;"'")</f>
        <v>description: 'Holds 1/2 gallon of liquid'</v>
      </c>
      <c r="K261" s="4" t="str">
        <f>D$4&amp;": "&amp;IF(ISNUMBER(D261),D261,-1)</f>
        <v>cost: 1</v>
      </c>
      <c r="L261" s="4" t="str">
        <f t="shared" ca="1" si="12"/>
        <v>stock: 15</v>
      </c>
      <c r="M261" s="4" t="str">
        <f>C$4&amp;": "&amp;IF(ISNUMBER(C261),C261,-1)</f>
        <v>weight: 4</v>
      </c>
      <c r="N261" s="4" t="str">
        <f t="shared" si="13"/>
        <v>category_id: 3</v>
      </c>
      <c r="O261" s="4" t="str">
        <f>IF(E261="","",E$4&amp;": '"&amp;E261&amp;"'")</f>
        <v>type: 'Adventuring Gear'</v>
      </c>
      <c r="P261" s="4" t="str">
        <f t="shared" si="14"/>
        <v/>
      </c>
      <c r="Q261" s="4" t="str">
        <f t="shared" ca="1" si="15"/>
        <v>{product_name: 'Waterskin', description: 'Holds 1/2 gallon of liquid', cost: 1, stock: 15, weight: 4, category_id: 3, additional_information: JSON.stringify({type: 'Adventuring Gear'})},</v>
      </c>
    </row>
    <row r="262" spans="1:17" s="12" customFormat="1" outlineLevel="1" x14ac:dyDescent="0.2">
      <c r="A262" s="11" t="s">
        <v>1319</v>
      </c>
      <c r="B262" s="37" t="s">
        <v>1352</v>
      </c>
      <c r="C262" s="12">
        <v>1</v>
      </c>
      <c r="D262" s="12">
        <v>0.2</v>
      </c>
      <c r="E262" s="13" t="s">
        <v>945</v>
      </c>
      <c r="F262" s="13" t="s">
        <v>1440</v>
      </c>
      <c r="G262" s="13" t="s">
        <v>1489</v>
      </c>
      <c r="I262" s="4" t="str">
        <f>A$4&amp;": '"&amp;SUBSTITUTE(SUBSTITUTE(A262,CHAR(10),"\n"),"'","\'")&amp;"'"</f>
        <v>product_name: 'Whetstone'</v>
      </c>
      <c r="J262" s="4" t="str">
        <f>IF(B262="","",$B$4&amp;": '"&amp;SUBSTITUTE(SUBSTITUTE(B262,CHAR(10),"\n"),"'","\'")&amp;"'")</f>
        <v/>
      </c>
      <c r="K262" s="4" t="str">
        <f>D$4&amp;": "&amp;IF(ISNUMBER(D262),D262,-1)</f>
        <v>cost: 0.2</v>
      </c>
      <c r="L262" s="4" t="str">
        <f t="shared" ref="L262" ca="1" si="16">"stock: "&amp;TRUNC(RAND()*20)</f>
        <v>stock: 5</v>
      </c>
      <c r="M262" s="4" t="str">
        <f>C$4&amp;": "&amp;IF(ISNUMBER(C262),C262,-1)</f>
        <v>weight: 1</v>
      </c>
      <c r="N262" s="4" t="str">
        <f t="shared" ref="N262" si="17">$N$4&amp;": 3"</f>
        <v>category_id: 3</v>
      </c>
      <c r="O262" s="4" t="str">
        <f>IF(E262="","",E$4&amp;": '"&amp;E262&amp;"'")</f>
        <v>type: 'Adventuring Gear'</v>
      </c>
      <c r="P262" s="4" t="str">
        <f t="shared" ref="P262" si="18">IF(H261="","",H$3&amp;": '"&amp;H261&amp;"'")</f>
        <v/>
      </c>
      <c r="Q262" s="4" t="str">
        <f t="shared" ref="Q262" ca="1" si="19">"{"&amp;_xlfn.TEXTJOIN(", ",,I262:N262,"additional_information: JSON.stringify({"&amp;_xlfn.TEXTJOIN(", ",,O262)&amp;"})")&amp;"},"</f>
        <v>{product_name: 'Whetstone', cost: 0.2, stock: 5, weight: 1, category_id: 3, additional_information: JSON.stringify({type: 'Adventuring Gear'})},</v>
      </c>
    </row>
  </sheetData>
  <dataValidations count="1">
    <dataValidation type="list" allowBlank="1" showInputMessage="1" showErrorMessage="1" sqref="JB5:JB262 SX5:SX262 ACT5:ACT262 AMP5:AMP262 AWL5:AWL262 BGH5:BGH262 BQD5:BQD262 BZZ5:BZZ262 CJV5:CJV262 CTR5:CTR262 DDN5:DDN262 DNJ5:DNJ262 DXF5:DXF262 EHB5:EHB262 EQX5:EQX262 FAT5:FAT262 FKP5:FKP262 FUL5:FUL262 GEH5:GEH262 GOD5:GOD262 GXZ5:GXZ262 HHV5:HHV262 HRR5:HRR262 IBN5:IBN262 ILJ5:ILJ262 IVF5:IVF262 JFB5:JFB262 JOX5:JOX262 JYT5:JYT262 KIP5:KIP262 KSL5:KSL262 LCH5:LCH262 LMD5:LMD262 LVZ5:LVZ262 MFV5:MFV262 MPR5:MPR262 MZN5:MZN262 NJJ5:NJJ262 NTF5:NTF262 ODB5:ODB262 OMX5:OMX262 OWT5:OWT262 PGP5:PGP262 PQL5:PQL262 QAH5:QAH262 QKD5:QKD262 QTZ5:QTZ262 RDV5:RDV262 RNR5:RNR262 RXN5:RXN262 SHJ5:SHJ262 SRF5:SRF262 TBB5:TBB262 TKX5:TKX262 TUT5:TUT262 UEP5:UEP262 UOL5:UOL262 UYH5:UYH262 VID5:VID262 VRZ5:VRZ262 WBV5:WBV262 WLR5:WLR262 WVN5:WVN262 JB65541:JB65798 SX65541:SX65798 ACT65541:ACT65798 AMP65541:AMP65798 AWL65541:AWL65798 BGH65541:BGH65798 BQD65541:BQD65798 BZZ65541:BZZ65798 CJV65541:CJV65798 CTR65541:CTR65798 DDN65541:DDN65798 DNJ65541:DNJ65798 DXF65541:DXF65798 EHB65541:EHB65798 EQX65541:EQX65798 FAT65541:FAT65798 FKP65541:FKP65798 FUL65541:FUL65798 GEH65541:GEH65798 GOD65541:GOD65798 GXZ65541:GXZ65798 HHV65541:HHV65798 HRR65541:HRR65798 IBN65541:IBN65798 ILJ65541:ILJ65798 IVF65541:IVF65798 JFB65541:JFB65798 JOX65541:JOX65798 JYT65541:JYT65798 KIP65541:KIP65798 KSL65541:KSL65798 LCH65541:LCH65798 LMD65541:LMD65798 LVZ65541:LVZ65798 MFV65541:MFV65798 MPR65541:MPR65798 MZN65541:MZN65798 NJJ65541:NJJ65798 NTF65541:NTF65798 ODB65541:ODB65798 OMX65541:OMX65798 OWT65541:OWT65798 PGP65541:PGP65798 PQL65541:PQL65798 QAH65541:QAH65798 QKD65541:QKD65798 QTZ65541:QTZ65798 RDV65541:RDV65798 RNR65541:RNR65798 RXN65541:RXN65798 SHJ65541:SHJ65798 SRF65541:SRF65798 TBB65541:TBB65798 TKX65541:TKX65798 TUT65541:TUT65798 UEP65541:UEP65798 UOL65541:UOL65798 UYH65541:UYH65798 VID65541:VID65798 VRZ65541:VRZ65798 WBV65541:WBV65798 WLR65541:WLR65798 WVN65541:WVN65798 JB131077:JB131334 SX131077:SX131334 ACT131077:ACT131334 AMP131077:AMP131334 AWL131077:AWL131334 BGH131077:BGH131334 BQD131077:BQD131334 BZZ131077:BZZ131334 CJV131077:CJV131334 CTR131077:CTR131334 DDN131077:DDN131334 DNJ131077:DNJ131334 DXF131077:DXF131334 EHB131077:EHB131334 EQX131077:EQX131334 FAT131077:FAT131334 FKP131077:FKP131334 FUL131077:FUL131334 GEH131077:GEH131334 GOD131077:GOD131334 GXZ131077:GXZ131334 HHV131077:HHV131334 HRR131077:HRR131334 IBN131077:IBN131334 ILJ131077:ILJ131334 IVF131077:IVF131334 JFB131077:JFB131334 JOX131077:JOX131334 JYT131077:JYT131334 KIP131077:KIP131334 KSL131077:KSL131334 LCH131077:LCH131334 LMD131077:LMD131334 LVZ131077:LVZ131334 MFV131077:MFV131334 MPR131077:MPR131334 MZN131077:MZN131334 NJJ131077:NJJ131334 NTF131077:NTF131334 ODB131077:ODB131334 OMX131077:OMX131334 OWT131077:OWT131334 PGP131077:PGP131334 PQL131077:PQL131334 QAH131077:QAH131334 QKD131077:QKD131334 QTZ131077:QTZ131334 RDV131077:RDV131334 RNR131077:RNR131334 RXN131077:RXN131334 SHJ131077:SHJ131334 SRF131077:SRF131334 TBB131077:TBB131334 TKX131077:TKX131334 TUT131077:TUT131334 UEP131077:UEP131334 UOL131077:UOL131334 UYH131077:UYH131334 VID131077:VID131334 VRZ131077:VRZ131334 WBV131077:WBV131334 WLR131077:WLR131334 WVN131077:WVN131334 JB196613:JB196870 SX196613:SX196870 ACT196613:ACT196870 AMP196613:AMP196870 AWL196613:AWL196870 BGH196613:BGH196870 BQD196613:BQD196870 BZZ196613:BZZ196870 CJV196613:CJV196870 CTR196613:CTR196870 DDN196613:DDN196870 DNJ196613:DNJ196870 DXF196613:DXF196870 EHB196613:EHB196870 EQX196613:EQX196870 FAT196613:FAT196870 FKP196613:FKP196870 FUL196613:FUL196870 GEH196613:GEH196870 GOD196613:GOD196870 GXZ196613:GXZ196870 HHV196613:HHV196870 HRR196613:HRR196870 IBN196613:IBN196870 ILJ196613:ILJ196870 IVF196613:IVF196870 JFB196613:JFB196870 JOX196613:JOX196870 JYT196613:JYT196870 KIP196613:KIP196870 KSL196613:KSL196870 LCH196613:LCH196870 LMD196613:LMD196870 LVZ196613:LVZ196870 MFV196613:MFV196870 MPR196613:MPR196870 MZN196613:MZN196870 NJJ196613:NJJ196870 NTF196613:NTF196870 ODB196613:ODB196870 OMX196613:OMX196870 OWT196613:OWT196870 PGP196613:PGP196870 PQL196613:PQL196870 QAH196613:QAH196870 QKD196613:QKD196870 QTZ196613:QTZ196870 RDV196613:RDV196870 RNR196613:RNR196870 RXN196613:RXN196870 SHJ196613:SHJ196870 SRF196613:SRF196870 TBB196613:TBB196870 TKX196613:TKX196870 TUT196613:TUT196870 UEP196613:UEP196870 UOL196613:UOL196870 UYH196613:UYH196870 VID196613:VID196870 VRZ196613:VRZ196870 WBV196613:WBV196870 WLR196613:WLR196870 WVN196613:WVN196870 JB262149:JB262406 SX262149:SX262406 ACT262149:ACT262406 AMP262149:AMP262406 AWL262149:AWL262406 BGH262149:BGH262406 BQD262149:BQD262406 BZZ262149:BZZ262406 CJV262149:CJV262406 CTR262149:CTR262406 DDN262149:DDN262406 DNJ262149:DNJ262406 DXF262149:DXF262406 EHB262149:EHB262406 EQX262149:EQX262406 FAT262149:FAT262406 FKP262149:FKP262406 FUL262149:FUL262406 GEH262149:GEH262406 GOD262149:GOD262406 GXZ262149:GXZ262406 HHV262149:HHV262406 HRR262149:HRR262406 IBN262149:IBN262406 ILJ262149:ILJ262406 IVF262149:IVF262406 JFB262149:JFB262406 JOX262149:JOX262406 JYT262149:JYT262406 KIP262149:KIP262406 KSL262149:KSL262406 LCH262149:LCH262406 LMD262149:LMD262406 LVZ262149:LVZ262406 MFV262149:MFV262406 MPR262149:MPR262406 MZN262149:MZN262406 NJJ262149:NJJ262406 NTF262149:NTF262406 ODB262149:ODB262406 OMX262149:OMX262406 OWT262149:OWT262406 PGP262149:PGP262406 PQL262149:PQL262406 QAH262149:QAH262406 QKD262149:QKD262406 QTZ262149:QTZ262406 RDV262149:RDV262406 RNR262149:RNR262406 RXN262149:RXN262406 SHJ262149:SHJ262406 SRF262149:SRF262406 TBB262149:TBB262406 TKX262149:TKX262406 TUT262149:TUT262406 UEP262149:UEP262406 UOL262149:UOL262406 UYH262149:UYH262406 VID262149:VID262406 VRZ262149:VRZ262406 WBV262149:WBV262406 WLR262149:WLR262406 WVN262149:WVN262406 JB327685:JB327942 SX327685:SX327942 ACT327685:ACT327942 AMP327685:AMP327942 AWL327685:AWL327942 BGH327685:BGH327942 BQD327685:BQD327942 BZZ327685:BZZ327942 CJV327685:CJV327942 CTR327685:CTR327942 DDN327685:DDN327942 DNJ327685:DNJ327942 DXF327685:DXF327942 EHB327685:EHB327942 EQX327685:EQX327942 FAT327685:FAT327942 FKP327685:FKP327942 FUL327685:FUL327942 GEH327685:GEH327942 GOD327685:GOD327942 GXZ327685:GXZ327942 HHV327685:HHV327942 HRR327685:HRR327942 IBN327685:IBN327942 ILJ327685:ILJ327942 IVF327685:IVF327942 JFB327685:JFB327942 JOX327685:JOX327942 JYT327685:JYT327942 KIP327685:KIP327942 KSL327685:KSL327942 LCH327685:LCH327942 LMD327685:LMD327942 LVZ327685:LVZ327942 MFV327685:MFV327942 MPR327685:MPR327942 MZN327685:MZN327942 NJJ327685:NJJ327942 NTF327685:NTF327942 ODB327685:ODB327942 OMX327685:OMX327942 OWT327685:OWT327942 PGP327685:PGP327942 PQL327685:PQL327942 QAH327685:QAH327942 QKD327685:QKD327942 QTZ327685:QTZ327942 RDV327685:RDV327942 RNR327685:RNR327942 RXN327685:RXN327942 SHJ327685:SHJ327942 SRF327685:SRF327942 TBB327685:TBB327942 TKX327685:TKX327942 TUT327685:TUT327942 UEP327685:UEP327942 UOL327685:UOL327942 UYH327685:UYH327942 VID327685:VID327942 VRZ327685:VRZ327942 WBV327685:WBV327942 WLR327685:WLR327942 WVN327685:WVN327942 JB393221:JB393478 SX393221:SX393478 ACT393221:ACT393478 AMP393221:AMP393478 AWL393221:AWL393478 BGH393221:BGH393478 BQD393221:BQD393478 BZZ393221:BZZ393478 CJV393221:CJV393478 CTR393221:CTR393478 DDN393221:DDN393478 DNJ393221:DNJ393478 DXF393221:DXF393478 EHB393221:EHB393478 EQX393221:EQX393478 FAT393221:FAT393478 FKP393221:FKP393478 FUL393221:FUL393478 GEH393221:GEH393478 GOD393221:GOD393478 GXZ393221:GXZ393478 HHV393221:HHV393478 HRR393221:HRR393478 IBN393221:IBN393478 ILJ393221:ILJ393478 IVF393221:IVF393478 JFB393221:JFB393478 JOX393221:JOX393478 JYT393221:JYT393478 KIP393221:KIP393478 KSL393221:KSL393478 LCH393221:LCH393478 LMD393221:LMD393478 LVZ393221:LVZ393478 MFV393221:MFV393478 MPR393221:MPR393478 MZN393221:MZN393478 NJJ393221:NJJ393478 NTF393221:NTF393478 ODB393221:ODB393478 OMX393221:OMX393478 OWT393221:OWT393478 PGP393221:PGP393478 PQL393221:PQL393478 QAH393221:QAH393478 QKD393221:QKD393478 QTZ393221:QTZ393478 RDV393221:RDV393478 RNR393221:RNR393478 RXN393221:RXN393478 SHJ393221:SHJ393478 SRF393221:SRF393478 TBB393221:TBB393478 TKX393221:TKX393478 TUT393221:TUT393478 UEP393221:UEP393478 UOL393221:UOL393478 UYH393221:UYH393478 VID393221:VID393478 VRZ393221:VRZ393478 WBV393221:WBV393478 WLR393221:WLR393478 WVN393221:WVN393478 JB458757:JB459014 SX458757:SX459014 ACT458757:ACT459014 AMP458757:AMP459014 AWL458757:AWL459014 BGH458757:BGH459014 BQD458757:BQD459014 BZZ458757:BZZ459014 CJV458757:CJV459014 CTR458757:CTR459014 DDN458757:DDN459014 DNJ458757:DNJ459014 DXF458757:DXF459014 EHB458757:EHB459014 EQX458757:EQX459014 FAT458757:FAT459014 FKP458757:FKP459014 FUL458757:FUL459014 GEH458757:GEH459014 GOD458757:GOD459014 GXZ458757:GXZ459014 HHV458757:HHV459014 HRR458757:HRR459014 IBN458757:IBN459014 ILJ458757:ILJ459014 IVF458757:IVF459014 JFB458757:JFB459014 JOX458757:JOX459014 JYT458757:JYT459014 KIP458757:KIP459014 KSL458757:KSL459014 LCH458757:LCH459014 LMD458757:LMD459014 LVZ458757:LVZ459014 MFV458757:MFV459014 MPR458757:MPR459014 MZN458757:MZN459014 NJJ458757:NJJ459014 NTF458757:NTF459014 ODB458757:ODB459014 OMX458757:OMX459014 OWT458757:OWT459014 PGP458757:PGP459014 PQL458757:PQL459014 QAH458757:QAH459014 QKD458757:QKD459014 QTZ458757:QTZ459014 RDV458757:RDV459014 RNR458757:RNR459014 RXN458757:RXN459014 SHJ458757:SHJ459014 SRF458757:SRF459014 TBB458757:TBB459014 TKX458757:TKX459014 TUT458757:TUT459014 UEP458757:UEP459014 UOL458757:UOL459014 UYH458757:UYH459014 VID458757:VID459014 VRZ458757:VRZ459014 WBV458757:WBV459014 WLR458757:WLR459014 WVN458757:WVN459014 JB524293:JB524550 SX524293:SX524550 ACT524293:ACT524550 AMP524293:AMP524550 AWL524293:AWL524550 BGH524293:BGH524550 BQD524293:BQD524550 BZZ524293:BZZ524550 CJV524293:CJV524550 CTR524293:CTR524550 DDN524293:DDN524550 DNJ524293:DNJ524550 DXF524293:DXF524550 EHB524293:EHB524550 EQX524293:EQX524550 FAT524293:FAT524550 FKP524293:FKP524550 FUL524293:FUL524550 GEH524293:GEH524550 GOD524293:GOD524550 GXZ524293:GXZ524550 HHV524293:HHV524550 HRR524293:HRR524550 IBN524293:IBN524550 ILJ524293:ILJ524550 IVF524293:IVF524550 JFB524293:JFB524550 JOX524293:JOX524550 JYT524293:JYT524550 KIP524293:KIP524550 KSL524293:KSL524550 LCH524293:LCH524550 LMD524293:LMD524550 LVZ524293:LVZ524550 MFV524293:MFV524550 MPR524293:MPR524550 MZN524293:MZN524550 NJJ524293:NJJ524550 NTF524293:NTF524550 ODB524293:ODB524550 OMX524293:OMX524550 OWT524293:OWT524550 PGP524293:PGP524550 PQL524293:PQL524550 QAH524293:QAH524550 QKD524293:QKD524550 QTZ524293:QTZ524550 RDV524293:RDV524550 RNR524293:RNR524550 RXN524293:RXN524550 SHJ524293:SHJ524550 SRF524293:SRF524550 TBB524293:TBB524550 TKX524293:TKX524550 TUT524293:TUT524550 UEP524293:UEP524550 UOL524293:UOL524550 UYH524293:UYH524550 VID524293:VID524550 VRZ524293:VRZ524550 WBV524293:WBV524550 WLR524293:WLR524550 WVN524293:WVN524550 JB589829:JB590086 SX589829:SX590086 ACT589829:ACT590086 AMP589829:AMP590086 AWL589829:AWL590086 BGH589829:BGH590086 BQD589829:BQD590086 BZZ589829:BZZ590086 CJV589829:CJV590086 CTR589829:CTR590086 DDN589829:DDN590086 DNJ589829:DNJ590086 DXF589829:DXF590086 EHB589829:EHB590086 EQX589829:EQX590086 FAT589829:FAT590086 FKP589829:FKP590086 FUL589829:FUL590086 GEH589829:GEH590086 GOD589829:GOD590086 GXZ589829:GXZ590086 HHV589829:HHV590086 HRR589829:HRR590086 IBN589829:IBN590086 ILJ589829:ILJ590086 IVF589829:IVF590086 JFB589829:JFB590086 JOX589829:JOX590086 JYT589829:JYT590086 KIP589829:KIP590086 KSL589829:KSL590086 LCH589829:LCH590086 LMD589829:LMD590086 LVZ589829:LVZ590086 MFV589829:MFV590086 MPR589829:MPR590086 MZN589829:MZN590086 NJJ589829:NJJ590086 NTF589829:NTF590086 ODB589829:ODB590086 OMX589829:OMX590086 OWT589829:OWT590086 PGP589829:PGP590086 PQL589829:PQL590086 QAH589829:QAH590086 QKD589829:QKD590086 QTZ589829:QTZ590086 RDV589829:RDV590086 RNR589829:RNR590086 RXN589829:RXN590086 SHJ589829:SHJ590086 SRF589829:SRF590086 TBB589829:TBB590086 TKX589829:TKX590086 TUT589829:TUT590086 UEP589829:UEP590086 UOL589829:UOL590086 UYH589829:UYH590086 VID589829:VID590086 VRZ589829:VRZ590086 WBV589829:WBV590086 WLR589829:WLR590086 WVN589829:WVN590086 JB655365:JB655622 SX655365:SX655622 ACT655365:ACT655622 AMP655365:AMP655622 AWL655365:AWL655622 BGH655365:BGH655622 BQD655365:BQD655622 BZZ655365:BZZ655622 CJV655365:CJV655622 CTR655365:CTR655622 DDN655365:DDN655622 DNJ655365:DNJ655622 DXF655365:DXF655622 EHB655365:EHB655622 EQX655365:EQX655622 FAT655365:FAT655622 FKP655365:FKP655622 FUL655365:FUL655622 GEH655365:GEH655622 GOD655365:GOD655622 GXZ655365:GXZ655622 HHV655365:HHV655622 HRR655365:HRR655622 IBN655365:IBN655622 ILJ655365:ILJ655622 IVF655365:IVF655622 JFB655365:JFB655622 JOX655365:JOX655622 JYT655365:JYT655622 KIP655365:KIP655622 KSL655365:KSL655622 LCH655365:LCH655622 LMD655365:LMD655622 LVZ655365:LVZ655622 MFV655365:MFV655622 MPR655365:MPR655622 MZN655365:MZN655622 NJJ655365:NJJ655622 NTF655365:NTF655622 ODB655365:ODB655622 OMX655365:OMX655622 OWT655365:OWT655622 PGP655365:PGP655622 PQL655365:PQL655622 QAH655365:QAH655622 QKD655365:QKD655622 QTZ655365:QTZ655622 RDV655365:RDV655622 RNR655365:RNR655622 RXN655365:RXN655622 SHJ655365:SHJ655622 SRF655365:SRF655622 TBB655365:TBB655622 TKX655365:TKX655622 TUT655365:TUT655622 UEP655365:UEP655622 UOL655365:UOL655622 UYH655365:UYH655622 VID655365:VID655622 VRZ655365:VRZ655622 WBV655365:WBV655622 WLR655365:WLR655622 WVN655365:WVN655622 JB720901:JB721158 SX720901:SX721158 ACT720901:ACT721158 AMP720901:AMP721158 AWL720901:AWL721158 BGH720901:BGH721158 BQD720901:BQD721158 BZZ720901:BZZ721158 CJV720901:CJV721158 CTR720901:CTR721158 DDN720901:DDN721158 DNJ720901:DNJ721158 DXF720901:DXF721158 EHB720901:EHB721158 EQX720901:EQX721158 FAT720901:FAT721158 FKP720901:FKP721158 FUL720901:FUL721158 GEH720901:GEH721158 GOD720901:GOD721158 GXZ720901:GXZ721158 HHV720901:HHV721158 HRR720901:HRR721158 IBN720901:IBN721158 ILJ720901:ILJ721158 IVF720901:IVF721158 JFB720901:JFB721158 JOX720901:JOX721158 JYT720901:JYT721158 KIP720901:KIP721158 KSL720901:KSL721158 LCH720901:LCH721158 LMD720901:LMD721158 LVZ720901:LVZ721158 MFV720901:MFV721158 MPR720901:MPR721158 MZN720901:MZN721158 NJJ720901:NJJ721158 NTF720901:NTF721158 ODB720901:ODB721158 OMX720901:OMX721158 OWT720901:OWT721158 PGP720901:PGP721158 PQL720901:PQL721158 QAH720901:QAH721158 QKD720901:QKD721158 QTZ720901:QTZ721158 RDV720901:RDV721158 RNR720901:RNR721158 RXN720901:RXN721158 SHJ720901:SHJ721158 SRF720901:SRF721158 TBB720901:TBB721158 TKX720901:TKX721158 TUT720901:TUT721158 UEP720901:UEP721158 UOL720901:UOL721158 UYH720901:UYH721158 VID720901:VID721158 VRZ720901:VRZ721158 WBV720901:WBV721158 WLR720901:WLR721158 WVN720901:WVN721158 JB786437:JB786694 SX786437:SX786694 ACT786437:ACT786694 AMP786437:AMP786694 AWL786437:AWL786694 BGH786437:BGH786694 BQD786437:BQD786694 BZZ786437:BZZ786694 CJV786437:CJV786694 CTR786437:CTR786694 DDN786437:DDN786694 DNJ786437:DNJ786694 DXF786437:DXF786694 EHB786437:EHB786694 EQX786437:EQX786694 FAT786437:FAT786694 FKP786437:FKP786694 FUL786437:FUL786694 GEH786437:GEH786694 GOD786437:GOD786694 GXZ786437:GXZ786694 HHV786437:HHV786694 HRR786437:HRR786694 IBN786437:IBN786694 ILJ786437:ILJ786694 IVF786437:IVF786694 JFB786437:JFB786694 JOX786437:JOX786694 JYT786437:JYT786694 KIP786437:KIP786694 KSL786437:KSL786694 LCH786437:LCH786694 LMD786437:LMD786694 LVZ786437:LVZ786694 MFV786437:MFV786694 MPR786437:MPR786694 MZN786437:MZN786694 NJJ786437:NJJ786694 NTF786437:NTF786694 ODB786437:ODB786694 OMX786437:OMX786694 OWT786437:OWT786694 PGP786437:PGP786694 PQL786437:PQL786694 QAH786437:QAH786694 QKD786437:QKD786694 QTZ786437:QTZ786694 RDV786437:RDV786694 RNR786437:RNR786694 RXN786437:RXN786694 SHJ786437:SHJ786694 SRF786437:SRF786694 TBB786437:TBB786694 TKX786437:TKX786694 TUT786437:TUT786694 UEP786437:UEP786694 UOL786437:UOL786694 UYH786437:UYH786694 VID786437:VID786694 VRZ786437:VRZ786694 WBV786437:WBV786694 WLR786437:WLR786694 WVN786437:WVN786694 JB851973:JB852230 SX851973:SX852230 ACT851973:ACT852230 AMP851973:AMP852230 AWL851973:AWL852230 BGH851973:BGH852230 BQD851973:BQD852230 BZZ851973:BZZ852230 CJV851973:CJV852230 CTR851973:CTR852230 DDN851973:DDN852230 DNJ851973:DNJ852230 DXF851973:DXF852230 EHB851973:EHB852230 EQX851973:EQX852230 FAT851973:FAT852230 FKP851973:FKP852230 FUL851973:FUL852230 GEH851973:GEH852230 GOD851973:GOD852230 GXZ851973:GXZ852230 HHV851973:HHV852230 HRR851973:HRR852230 IBN851973:IBN852230 ILJ851973:ILJ852230 IVF851973:IVF852230 JFB851973:JFB852230 JOX851973:JOX852230 JYT851973:JYT852230 KIP851973:KIP852230 KSL851973:KSL852230 LCH851973:LCH852230 LMD851973:LMD852230 LVZ851973:LVZ852230 MFV851973:MFV852230 MPR851973:MPR852230 MZN851973:MZN852230 NJJ851973:NJJ852230 NTF851973:NTF852230 ODB851973:ODB852230 OMX851973:OMX852230 OWT851973:OWT852230 PGP851973:PGP852230 PQL851973:PQL852230 QAH851973:QAH852230 QKD851973:QKD852230 QTZ851973:QTZ852230 RDV851973:RDV852230 RNR851973:RNR852230 RXN851973:RXN852230 SHJ851973:SHJ852230 SRF851973:SRF852230 TBB851973:TBB852230 TKX851973:TKX852230 TUT851973:TUT852230 UEP851973:UEP852230 UOL851973:UOL852230 UYH851973:UYH852230 VID851973:VID852230 VRZ851973:VRZ852230 WBV851973:WBV852230 WLR851973:WLR852230 WVN851973:WVN852230 JB917509:JB917766 SX917509:SX917766 ACT917509:ACT917766 AMP917509:AMP917766 AWL917509:AWL917766 BGH917509:BGH917766 BQD917509:BQD917766 BZZ917509:BZZ917766 CJV917509:CJV917766 CTR917509:CTR917766 DDN917509:DDN917766 DNJ917509:DNJ917766 DXF917509:DXF917766 EHB917509:EHB917766 EQX917509:EQX917766 FAT917509:FAT917766 FKP917509:FKP917766 FUL917509:FUL917766 GEH917509:GEH917766 GOD917509:GOD917766 GXZ917509:GXZ917766 HHV917509:HHV917766 HRR917509:HRR917766 IBN917509:IBN917766 ILJ917509:ILJ917766 IVF917509:IVF917766 JFB917509:JFB917766 JOX917509:JOX917766 JYT917509:JYT917766 KIP917509:KIP917766 KSL917509:KSL917766 LCH917509:LCH917766 LMD917509:LMD917766 LVZ917509:LVZ917766 MFV917509:MFV917766 MPR917509:MPR917766 MZN917509:MZN917766 NJJ917509:NJJ917766 NTF917509:NTF917766 ODB917509:ODB917766 OMX917509:OMX917766 OWT917509:OWT917766 PGP917509:PGP917766 PQL917509:PQL917766 QAH917509:QAH917766 QKD917509:QKD917766 QTZ917509:QTZ917766 RDV917509:RDV917766 RNR917509:RNR917766 RXN917509:RXN917766 SHJ917509:SHJ917766 SRF917509:SRF917766 TBB917509:TBB917766 TKX917509:TKX917766 TUT917509:TUT917766 UEP917509:UEP917766 UOL917509:UOL917766 UYH917509:UYH917766 VID917509:VID917766 VRZ917509:VRZ917766 WBV917509:WBV917766 WLR917509:WLR917766 WVN917509:WVN917766 JB983045:JB983302 SX983045:SX983302 ACT983045:ACT983302 AMP983045:AMP983302 AWL983045:AWL983302 BGH983045:BGH983302 BQD983045:BQD983302 BZZ983045:BZZ983302 CJV983045:CJV983302 CTR983045:CTR983302 DDN983045:DDN983302 DNJ983045:DNJ983302 DXF983045:DXF983302 EHB983045:EHB983302 EQX983045:EQX983302 FAT983045:FAT983302 FKP983045:FKP983302 FUL983045:FUL983302 GEH983045:GEH983302 GOD983045:GOD983302 GXZ983045:GXZ983302 HHV983045:HHV983302 HRR983045:HRR983302 IBN983045:IBN983302 ILJ983045:ILJ983302 IVF983045:IVF983302 JFB983045:JFB983302 JOX983045:JOX983302 JYT983045:JYT983302 KIP983045:KIP983302 KSL983045:KSL983302 LCH983045:LCH983302 LMD983045:LMD983302 LVZ983045:LVZ983302 MFV983045:MFV983302 MPR983045:MPR983302 MZN983045:MZN983302 NJJ983045:NJJ983302 NTF983045:NTF983302 ODB983045:ODB983302 OMX983045:OMX983302 OWT983045:OWT983302 PGP983045:PGP983302 PQL983045:PQL983302 QAH983045:QAH983302 QKD983045:QKD983302 QTZ983045:QTZ983302 RDV983045:RDV983302 RNR983045:RNR983302 RXN983045:RXN983302 SHJ983045:SHJ983302 SRF983045:SRF983302 TBB983045:TBB983302 TKX983045:TKX983302 TUT983045:TUT983302 UEP983045:UEP983302 UOL983045:UOL983302 UYH983045:UYH983302 VID983045:VID983302 VRZ983045:VRZ983302 WBV983045:WBV983302 WLR983045:WLR983302 WVN983045:WVN983302" xr:uid="{40B297D4-B828-49D2-AC30-CAD82B55A338}">
      <formula1>TrueFalse</formula1>
    </dataValidation>
  </dataValidations>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928AC-4C29-453D-9AB6-281C7D2AAE90}">
  <dimension ref="A1:P45"/>
  <sheetViews>
    <sheetView workbookViewId="0">
      <pane ySplit="1" topLeftCell="A2" activePane="bottomLeft" state="frozen"/>
      <selection pane="bottomLeft" activeCell="P3" sqref="P3:P5"/>
    </sheetView>
  </sheetViews>
  <sheetFormatPr defaultRowHeight="12.5" x14ac:dyDescent="0.25"/>
  <cols>
    <col min="1" max="1" width="15.453125" bestFit="1" customWidth="1"/>
    <col min="2" max="2" width="9.54296875" bestFit="1" customWidth="1"/>
    <col min="4" max="4" width="14.90625" bestFit="1" customWidth="1"/>
    <col min="5" max="5" width="16.453125" bestFit="1" customWidth="1"/>
  </cols>
  <sheetData>
    <row r="1" spans="1:16" x14ac:dyDescent="0.25">
      <c r="B1" t="s">
        <v>1338</v>
      </c>
      <c r="C1" t="s">
        <v>1341</v>
      </c>
      <c r="D1" t="s">
        <v>1343</v>
      </c>
      <c r="E1" t="s">
        <v>90</v>
      </c>
    </row>
    <row r="2" spans="1:16" ht="15.5" x14ac:dyDescent="0.35">
      <c r="A2" s="40" t="s">
        <v>1361</v>
      </c>
      <c r="B2" s="40"/>
      <c r="C2" s="40"/>
      <c r="D2" s="40"/>
      <c r="E2" s="40"/>
      <c r="J2" t="s">
        <v>1370</v>
      </c>
      <c r="P2" t="s">
        <v>1377</v>
      </c>
    </row>
    <row r="3" spans="1:16" x14ac:dyDescent="0.25">
      <c r="A3" t="s">
        <v>1342</v>
      </c>
      <c r="B3" t="s">
        <v>1346</v>
      </c>
      <c r="C3" t="b">
        <v>0</v>
      </c>
      <c r="E3" t="s">
        <v>1349</v>
      </c>
      <c r="J3" t="s">
        <v>1371</v>
      </c>
      <c r="P3" t="s">
        <v>58</v>
      </c>
    </row>
    <row r="4" spans="1:16" x14ac:dyDescent="0.25">
      <c r="A4" t="s">
        <v>12</v>
      </c>
      <c r="B4" t="s">
        <v>1345</v>
      </c>
      <c r="C4" t="b">
        <v>0</v>
      </c>
      <c r="F4" t="s">
        <v>1369</v>
      </c>
      <c r="J4" t="s">
        <v>12</v>
      </c>
      <c r="P4" t="s">
        <v>5</v>
      </c>
    </row>
    <row r="5" spans="1:16" x14ac:dyDescent="0.25">
      <c r="A5" t="s">
        <v>678</v>
      </c>
      <c r="B5" t="s">
        <v>1339</v>
      </c>
      <c r="C5" t="b">
        <v>0</v>
      </c>
      <c r="D5" t="s">
        <v>1344</v>
      </c>
      <c r="F5" t="s">
        <v>1369</v>
      </c>
      <c r="J5" t="s">
        <v>678</v>
      </c>
      <c r="P5" t="s">
        <v>90</v>
      </c>
    </row>
    <row r="6" spans="1:16" x14ac:dyDescent="0.25">
      <c r="A6" t="s">
        <v>18</v>
      </c>
      <c r="B6" t="s">
        <v>1346</v>
      </c>
      <c r="C6" t="b">
        <v>0</v>
      </c>
      <c r="D6">
        <v>0</v>
      </c>
      <c r="F6" t="s">
        <v>1369</v>
      </c>
      <c r="J6" t="s">
        <v>18</v>
      </c>
      <c r="P6" t="s">
        <v>69</v>
      </c>
    </row>
    <row r="7" spans="1:16" x14ac:dyDescent="0.25">
      <c r="A7" t="s">
        <v>20</v>
      </c>
      <c r="B7" t="s">
        <v>1346</v>
      </c>
      <c r="C7" t="b">
        <v>0</v>
      </c>
      <c r="D7">
        <v>0</v>
      </c>
      <c r="F7" t="s">
        <v>1369</v>
      </c>
      <c r="J7" t="s">
        <v>1372</v>
      </c>
      <c r="P7" t="s">
        <v>1190</v>
      </c>
    </row>
    <row r="8" spans="1:16" x14ac:dyDescent="0.25">
      <c r="A8" t="s">
        <v>1336</v>
      </c>
      <c r="B8" t="s">
        <v>1345</v>
      </c>
      <c r="C8" t="b">
        <v>0</v>
      </c>
      <c r="J8" t="s">
        <v>1373</v>
      </c>
      <c r="P8" t="s">
        <v>1378</v>
      </c>
    </row>
    <row r="9" spans="1:16" x14ac:dyDescent="0.25">
      <c r="A9" t="s">
        <v>1337</v>
      </c>
      <c r="B9" t="s">
        <v>1345</v>
      </c>
      <c r="C9" t="b">
        <v>1</v>
      </c>
      <c r="J9" t="s">
        <v>1374</v>
      </c>
    </row>
    <row r="10" spans="1:16" x14ac:dyDescent="0.25">
      <c r="A10" t="s">
        <v>28</v>
      </c>
      <c r="B10" t="s">
        <v>1345</v>
      </c>
      <c r="C10" t="b">
        <v>0</v>
      </c>
      <c r="J10" t="s">
        <v>1376</v>
      </c>
    </row>
    <row r="11" spans="1:16" x14ac:dyDescent="0.25">
      <c r="A11" t="s">
        <v>27</v>
      </c>
      <c r="B11" t="s">
        <v>1345</v>
      </c>
      <c r="C11" t="b">
        <v>0</v>
      </c>
      <c r="J11" t="s">
        <v>1375</v>
      </c>
    </row>
    <row r="12" spans="1:16" x14ac:dyDescent="0.25">
      <c r="A12" t="s">
        <v>1335</v>
      </c>
      <c r="B12" t="s">
        <v>1345</v>
      </c>
      <c r="C12" t="b">
        <v>1</v>
      </c>
    </row>
    <row r="13" spans="1:16" x14ac:dyDescent="0.25">
      <c r="A13" t="s">
        <v>1333</v>
      </c>
      <c r="B13" t="s">
        <v>1346</v>
      </c>
      <c r="C13" t="b">
        <v>0</v>
      </c>
      <c r="D13">
        <v>20</v>
      </c>
    </row>
    <row r="14" spans="1:16" x14ac:dyDescent="0.25">
      <c r="A14" t="s">
        <v>1334</v>
      </c>
      <c r="B14" t="s">
        <v>1346</v>
      </c>
      <c r="C14" t="b">
        <v>0</v>
      </c>
      <c r="D14">
        <v>2</v>
      </c>
    </row>
    <row r="15" spans="1:16" x14ac:dyDescent="0.25">
      <c r="A15" t="s">
        <v>31</v>
      </c>
      <c r="B15" t="s">
        <v>1345</v>
      </c>
      <c r="C15" t="b">
        <v>1</v>
      </c>
    </row>
    <row r="16" spans="1:16" x14ac:dyDescent="0.25">
      <c r="A16" t="s">
        <v>1347</v>
      </c>
      <c r="B16" t="s">
        <v>1346</v>
      </c>
      <c r="C16" t="b">
        <v>1</v>
      </c>
    </row>
    <row r="17" spans="1:6" x14ac:dyDescent="0.25">
      <c r="A17" t="s">
        <v>33</v>
      </c>
      <c r="B17" t="s">
        <v>1346</v>
      </c>
      <c r="C17" t="b">
        <v>1</v>
      </c>
    </row>
    <row r="18" spans="1:6" x14ac:dyDescent="0.25">
      <c r="A18" t="s">
        <v>1331</v>
      </c>
      <c r="B18" t="s">
        <v>1348</v>
      </c>
      <c r="C18" t="b">
        <v>0</v>
      </c>
      <c r="D18" t="b">
        <v>0</v>
      </c>
    </row>
    <row r="19" spans="1:6" x14ac:dyDescent="0.25">
      <c r="A19" t="s">
        <v>1332</v>
      </c>
      <c r="B19" t="s">
        <v>1348</v>
      </c>
      <c r="C19" t="b">
        <v>0</v>
      </c>
      <c r="D19" t="b">
        <v>0</v>
      </c>
    </row>
    <row r="20" spans="1:6" x14ac:dyDescent="0.25">
      <c r="A20" t="s">
        <v>1340</v>
      </c>
      <c r="B20" t="s">
        <v>1345</v>
      </c>
      <c r="C20" t="b">
        <v>1</v>
      </c>
    </row>
    <row r="21" spans="1:6" x14ac:dyDescent="0.25">
      <c r="A21" t="s">
        <v>1364</v>
      </c>
    </row>
    <row r="22" spans="1:6" ht="15.5" x14ac:dyDescent="0.35">
      <c r="A22" s="40" t="s">
        <v>1365</v>
      </c>
      <c r="B22" s="40"/>
      <c r="C22" s="40"/>
      <c r="D22" s="40"/>
      <c r="E22" s="40"/>
    </row>
    <row r="23" spans="1:6" x14ac:dyDescent="0.25">
      <c r="A23" s="41" t="s">
        <v>1362</v>
      </c>
      <c r="B23" s="41" t="s">
        <v>1346</v>
      </c>
      <c r="C23" t="b">
        <v>0</v>
      </c>
      <c r="E23" t="s">
        <v>1349</v>
      </c>
    </row>
    <row r="24" spans="1:6" x14ac:dyDescent="0.25">
      <c r="A24" t="s">
        <v>12</v>
      </c>
      <c r="B24" t="s">
        <v>1345</v>
      </c>
      <c r="C24" t="b">
        <v>0</v>
      </c>
      <c r="F24" t="s">
        <v>1369</v>
      </c>
    </row>
    <row r="25" spans="1:6" x14ac:dyDescent="0.25">
      <c r="A25" t="s">
        <v>678</v>
      </c>
      <c r="B25" t="s">
        <v>1339</v>
      </c>
      <c r="C25" t="b">
        <v>0</v>
      </c>
      <c r="D25" t="s">
        <v>1344</v>
      </c>
      <c r="F25" t="s">
        <v>1369</v>
      </c>
    </row>
    <row r="26" spans="1:6" x14ac:dyDescent="0.25">
      <c r="A26" t="s">
        <v>18</v>
      </c>
      <c r="B26" t="s">
        <v>1346</v>
      </c>
      <c r="C26" t="b">
        <v>0</v>
      </c>
      <c r="D26">
        <v>0</v>
      </c>
      <c r="F26" t="s">
        <v>1369</v>
      </c>
    </row>
    <row r="27" spans="1:6" x14ac:dyDescent="0.25">
      <c r="A27" t="s">
        <v>20</v>
      </c>
      <c r="B27" t="s">
        <v>1346</v>
      </c>
      <c r="C27" t="b">
        <v>0</v>
      </c>
      <c r="D27">
        <v>0</v>
      </c>
      <c r="F27" t="s">
        <v>1369</v>
      </c>
    </row>
    <row r="28" spans="1:6" x14ac:dyDescent="0.25">
      <c r="A28" t="s">
        <v>1354</v>
      </c>
      <c r="B28" t="s">
        <v>1345</v>
      </c>
      <c r="C28" t="b">
        <v>1</v>
      </c>
    </row>
    <row r="29" spans="1:6" x14ac:dyDescent="0.25">
      <c r="A29" t="s">
        <v>1353</v>
      </c>
      <c r="B29" t="s">
        <v>1345</v>
      </c>
      <c r="C29" t="b">
        <v>0</v>
      </c>
    </row>
    <row r="30" spans="1:6" x14ac:dyDescent="0.25">
      <c r="A30" t="s">
        <v>1358</v>
      </c>
      <c r="B30" t="s">
        <v>1346</v>
      </c>
      <c r="C30" t="b">
        <v>0</v>
      </c>
    </row>
    <row r="31" spans="1:6" x14ac:dyDescent="0.25">
      <c r="A31" t="s">
        <v>1359</v>
      </c>
      <c r="B31" t="s">
        <v>1346</v>
      </c>
      <c r="C31" t="b">
        <v>0</v>
      </c>
      <c r="D31">
        <v>99</v>
      </c>
    </row>
    <row r="32" spans="1:6" x14ac:dyDescent="0.25">
      <c r="A32" t="s">
        <v>1360</v>
      </c>
      <c r="B32" t="s">
        <v>1346</v>
      </c>
      <c r="C32" t="b">
        <v>0</v>
      </c>
      <c r="D32">
        <v>0</v>
      </c>
    </row>
    <row r="33" spans="1:6" x14ac:dyDescent="0.25">
      <c r="A33" t="s">
        <v>1363</v>
      </c>
      <c r="B33" t="s">
        <v>1346</v>
      </c>
      <c r="C33" t="b">
        <v>0</v>
      </c>
      <c r="D33">
        <v>0</v>
      </c>
    </row>
    <row r="34" spans="1:6" x14ac:dyDescent="0.25">
      <c r="A34" t="s">
        <v>1351</v>
      </c>
      <c r="B34" t="s">
        <v>1348</v>
      </c>
      <c r="C34" t="b">
        <v>0</v>
      </c>
      <c r="D34" t="b">
        <v>1</v>
      </c>
    </row>
    <row r="35" spans="1:6" x14ac:dyDescent="0.25">
      <c r="A35" t="s">
        <v>1350</v>
      </c>
      <c r="B35" t="s">
        <v>1348</v>
      </c>
      <c r="C35" t="b">
        <v>0</v>
      </c>
      <c r="D35" t="b">
        <v>1</v>
      </c>
    </row>
    <row r="36" spans="1:6" x14ac:dyDescent="0.25">
      <c r="A36" t="s">
        <v>1357</v>
      </c>
      <c r="B36" t="s">
        <v>1345</v>
      </c>
      <c r="C36" t="b">
        <v>1</v>
      </c>
    </row>
    <row r="37" spans="1:6" x14ac:dyDescent="0.25">
      <c r="A37" t="s">
        <v>1364</v>
      </c>
    </row>
    <row r="38" spans="1:6" ht="15.5" x14ac:dyDescent="0.35">
      <c r="A38" s="40" t="s">
        <v>945</v>
      </c>
      <c r="B38" s="40"/>
      <c r="C38" s="40"/>
      <c r="D38" s="40"/>
      <c r="E38" s="40"/>
    </row>
    <row r="39" spans="1:6" x14ac:dyDescent="0.25">
      <c r="A39" t="s">
        <v>1368</v>
      </c>
      <c r="B39" t="s">
        <v>1346</v>
      </c>
      <c r="C39" t="b">
        <v>0</v>
      </c>
      <c r="E39" t="s">
        <v>1349</v>
      </c>
    </row>
    <row r="40" spans="1:6" x14ac:dyDescent="0.25">
      <c r="A40" t="s">
        <v>12</v>
      </c>
      <c r="B40" t="s">
        <v>1345</v>
      </c>
      <c r="C40" t="b">
        <v>0</v>
      </c>
      <c r="F40" t="s">
        <v>1369</v>
      </c>
    </row>
    <row r="41" spans="1:6" x14ac:dyDescent="0.25">
      <c r="A41" t="s">
        <v>678</v>
      </c>
      <c r="B41" t="s">
        <v>1339</v>
      </c>
      <c r="C41" t="b">
        <v>0</v>
      </c>
      <c r="D41" t="s">
        <v>1344</v>
      </c>
      <c r="F41" t="s">
        <v>1369</v>
      </c>
    </row>
    <row r="42" spans="1:6" x14ac:dyDescent="0.25">
      <c r="A42" t="s">
        <v>18</v>
      </c>
      <c r="B42" t="s">
        <v>1346</v>
      </c>
      <c r="C42" t="b">
        <v>0</v>
      </c>
      <c r="D42">
        <v>0</v>
      </c>
      <c r="F42" t="s">
        <v>1369</v>
      </c>
    </row>
    <row r="43" spans="1:6" x14ac:dyDescent="0.25">
      <c r="A43" t="s">
        <v>20</v>
      </c>
      <c r="B43" t="s">
        <v>1346</v>
      </c>
      <c r="C43" t="b">
        <v>0</v>
      </c>
      <c r="D43">
        <v>0</v>
      </c>
      <c r="F43" t="s">
        <v>1369</v>
      </c>
    </row>
    <row r="44" spans="1:6" x14ac:dyDescent="0.25">
      <c r="A44" t="s">
        <v>21</v>
      </c>
      <c r="B44" t="s">
        <v>1345</v>
      </c>
      <c r="C44" t="b">
        <v>0</v>
      </c>
    </row>
    <row r="45" spans="1:6" x14ac:dyDescent="0.25">
      <c r="A45" t="s">
        <v>1357</v>
      </c>
      <c r="B45" t="s">
        <v>1345</v>
      </c>
      <c r="C45" t="b">
        <v>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19413-BD45-4B5E-BCFB-DF6C595B7FC9}">
  <dimension ref="A1:F42"/>
  <sheetViews>
    <sheetView workbookViewId="0">
      <selection activeCell="F1" sqref="F1:F8"/>
    </sheetView>
  </sheetViews>
  <sheetFormatPr defaultRowHeight="12.5" x14ac:dyDescent="0.25"/>
  <sheetData>
    <row r="1" spans="1:6" ht="14.5" x14ac:dyDescent="0.25">
      <c r="A1" s="44" t="s">
        <v>1379</v>
      </c>
      <c r="C1" t="str">
        <f>LEFT(A1,FIND(":",A1)-1)</f>
        <v>product_name</v>
      </c>
      <c r="F1" t="s">
        <v>1387</v>
      </c>
    </row>
    <row r="2" spans="1:6" ht="14.5" x14ac:dyDescent="0.25">
      <c r="A2" s="44" t="s">
        <v>1380</v>
      </c>
      <c r="C2" t="str">
        <f t="shared" ref="C2:C8" si="0">LEFT(A2,FIND(":",A2)-1)</f>
        <v>description</v>
      </c>
      <c r="F2" t="s">
        <v>14</v>
      </c>
    </row>
    <row r="3" spans="1:6" ht="14.5" x14ac:dyDescent="0.25">
      <c r="A3" s="44" t="s">
        <v>1381</v>
      </c>
      <c r="C3" t="str">
        <f t="shared" si="0"/>
        <v>cost</v>
      </c>
      <c r="F3" t="s">
        <v>1388</v>
      </c>
    </row>
    <row r="4" spans="1:6" ht="14.5" x14ac:dyDescent="0.25">
      <c r="A4" s="44" t="s">
        <v>1382</v>
      </c>
      <c r="B4" s="44"/>
      <c r="C4" t="str">
        <f t="shared" si="0"/>
        <v>stock</v>
      </c>
      <c r="F4" t="s">
        <v>1389</v>
      </c>
    </row>
    <row r="5" spans="1:6" ht="14.5" x14ac:dyDescent="0.25">
      <c r="A5" s="44" t="s">
        <v>1383</v>
      </c>
      <c r="B5" s="44"/>
      <c r="C5" t="str">
        <f t="shared" si="0"/>
        <v>weight</v>
      </c>
      <c r="F5" t="s">
        <v>1390</v>
      </c>
    </row>
    <row r="6" spans="1:6" ht="14.5" x14ac:dyDescent="0.25">
      <c r="A6" s="44" t="s">
        <v>1384</v>
      </c>
      <c r="B6" s="44"/>
      <c r="C6" t="str">
        <f t="shared" si="0"/>
        <v>image_link</v>
      </c>
      <c r="F6" t="s">
        <v>1391</v>
      </c>
    </row>
    <row r="7" spans="1:6" ht="14.5" x14ac:dyDescent="0.25">
      <c r="A7" s="44" t="s">
        <v>1385</v>
      </c>
      <c r="C7" t="str">
        <f t="shared" si="0"/>
        <v>additional_information</v>
      </c>
      <c r="F7" t="s">
        <v>1392</v>
      </c>
    </row>
    <row r="8" spans="1:6" ht="14.5" x14ac:dyDescent="0.25">
      <c r="A8" s="44" t="s">
        <v>1386</v>
      </c>
      <c r="C8" t="str">
        <f t="shared" si="0"/>
        <v>category_id</v>
      </c>
      <c r="F8" t="s">
        <v>1393</v>
      </c>
    </row>
    <row r="9" spans="1:6" ht="14.5" x14ac:dyDescent="0.25">
      <c r="B9" s="44"/>
    </row>
    <row r="10" spans="1:6" ht="14.5" x14ac:dyDescent="0.25">
      <c r="B10" s="44"/>
    </row>
    <row r="11" spans="1:6" ht="14.5" x14ac:dyDescent="0.25">
      <c r="B11" s="44"/>
    </row>
    <row r="12" spans="1:6" ht="14.5" x14ac:dyDescent="0.25">
      <c r="C12" s="44"/>
    </row>
    <row r="13" spans="1:6" ht="14.5" x14ac:dyDescent="0.25">
      <c r="B13" s="44"/>
    </row>
    <row r="16" spans="1:6" ht="14.5" x14ac:dyDescent="0.25">
      <c r="B16" s="44"/>
    </row>
    <row r="17" spans="2:3" ht="14.5" x14ac:dyDescent="0.25">
      <c r="B17" s="44"/>
    </row>
    <row r="18" spans="2:3" ht="14.5" x14ac:dyDescent="0.25">
      <c r="B18" s="44"/>
    </row>
    <row r="19" spans="2:3" ht="14.5" x14ac:dyDescent="0.25">
      <c r="B19" s="44"/>
    </row>
    <row r="20" spans="2:3" ht="14.5" x14ac:dyDescent="0.25">
      <c r="C20" s="44"/>
    </row>
    <row r="21" spans="2:3" ht="14.5" x14ac:dyDescent="0.25">
      <c r="B21" s="44"/>
    </row>
    <row r="24" spans="2:3" ht="14.5" x14ac:dyDescent="0.25">
      <c r="B24" s="44"/>
    </row>
    <row r="25" spans="2:3" ht="14.5" x14ac:dyDescent="0.25">
      <c r="B25" s="44"/>
    </row>
    <row r="26" spans="2:3" ht="14.5" x14ac:dyDescent="0.25">
      <c r="B26" s="44"/>
    </row>
    <row r="30" spans="2:3" ht="14.5" x14ac:dyDescent="0.25">
      <c r="B30" s="44"/>
    </row>
    <row r="33" spans="2:3" ht="14.5" x14ac:dyDescent="0.25">
      <c r="B33" s="44"/>
    </row>
    <row r="34" spans="2:3" ht="14.5" x14ac:dyDescent="0.25">
      <c r="B34" s="44"/>
    </row>
    <row r="37" spans="2:3" ht="14.5" x14ac:dyDescent="0.25">
      <c r="B37" s="44"/>
    </row>
    <row r="38" spans="2:3" ht="14.5" x14ac:dyDescent="0.25">
      <c r="B38" s="44"/>
    </row>
    <row r="39" spans="2:3" ht="14.5" x14ac:dyDescent="0.25">
      <c r="B39" s="44"/>
    </row>
    <row r="40" spans="2:3" ht="14.5" x14ac:dyDescent="0.25">
      <c r="C40" s="44"/>
    </row>
    <row r="41" spans="2:3" ht="14.5" x14ac:dyDescent="0.25">
      <c r="C41" s="44"/>
    </row>
    <row r="42" spans="2:3" ht="14.5" x14ac:dyDescent="0.25">
      <c r="B42" s="4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62</vt:i4>
      </vt:variant>
    </vt:vector>
  </HeadingPairs>
  <TitlesOfParts>
    <vt:vector size="70" baseType="lpstr">
      <vt:lpstr>!eq</vt:lpstr>
      <vt:lpstr>!ar</vt:lpstr>
      <vt:lpstr>!we</vt:lpstr>
      <vt:lpstr>Weapon Seed</vt:lpstr>
      <vt:lpstr>Armor</vt:lpstr>
      <vt:lpstr>Gear</vt:lpstr>
      <vt:lpstr>Models</vt:lpstr>
      <vt:lpstr>Sheet2</vt:lpstr>
      <vt:lpstr>'Weapon Seed'!AmmunitionList</vt:lpstr>
      <vt:lpstr>AmmunitionList</vt:lpstr>
      <vt:lpstr>'Weapon Seed'!AmmunitionList_Validation</vt:lpstr>
      <vt:lpstr>AmmunitionList_Validation</vt:lpstr>
      <vt:lpstr>Armor_ArmorListsByType</vt:lpstr>
      <vt:lpstr>ArmorEnhancementList_Validation</vt:lpstr>
      <vt:lpstr>ArmorEnhancements</vt:lpstr>
      <vt:lpstr>ArmorEnhancementsList</vt:lpstr>
      <vt:lpstr>ArmorEnhancementsList_Validation</vt:lpstr>
      <vt:lpstr>Armor!ArmorList</vt:lpstr>
      <vt:lpstr>ArmorList</vt:lpstr>
      <vt:lpstr>Armor!ArmorList_Validation</vt:lpstr>
      <vt:lpstr>ArmorList_Validation</vt:lpstr>
      <vt:lpstr>ArmorListsByType</vt:lpstr>
      <vt:lpstr>ArmorMasterworkList</vt:lpstr>
      <vt:lpstr>ArmorMasterworkList_Validation</vt:lpstr>
      <vt:lpstr>ArmorMaterialsList</vt:lpstr>
      <vt:lpstr>ArmorMaterialsList_Validation</vt:lpstr>
      <vt:lpstr>ArmorNaturalList</vt:lpstr>
      <vt:lpstr>ArmorNaturalList_Validation</vt:lpstr>
      <vt:lpstr>DroppableContainers</vt:lpstr>
      <vt:lpstr>Gear!EquipmentList</vt:lpstr>
      <vt:lpstr>EquipmentList</vt:lpstr>
      <vt:lpstr>Gear!EquipmentList_Validation</vt:lpstr>
      <vt:lpstr>EquipmentList_Validation</vt:lpstr>
      <vt:lpstr>EquipmentLocationList</vt:lpstr>
      <vt:lpstr>EquipmentLocationList_Validation</vt:lpstr>
      <vt:lpstr>HeavyWeapons</vt:lpstr>
      <vt:lpstr>ShieldEnhancementList_Validation</vt:lpstr>
      <vt:lpstr>ShieldEnhancements</vt:lpstr>
      <vt:lpstr>Armor!ShieldList</vt:lpstr>
      <vt:lpstr>ShieldList</vt:lpstr>
      <vt:lpstr>Armor!ShieldList_Validation</vt:lpstr>
      <vt:lpstr>ShieldList_Validation</vt:lpstr>
      <vt:lpstr>UnarmedUse</vt:lpstr>
      <vt:lpstr>WeaponAlchemical</vt:lpstr>
      <vt:lpstr>WeaponAssassin</vt:lpstr>
      <vt:lpstr>WeaponBard</vt:lpstr>
      <vt:lpstr>WeaponDouble</vt:lpstr>
      <vt:lpstr>WeaponEnchantment</vt:lpstr>
      <vt:lpstr>WeaponEnchantmentBonus</vt:lpstr>
      <vt:lpstr>WeaponEnchantmentList</vt:lpstr>
      <vt:lpstr>WeaponEnchantmentList_Validation</vt:lpstr>
      <vt:lpstr>'Weapon Seed'!WeaponList</vt:lpstr>
      <vt:lpstr>WeaponList</vt:lpstr>
      <vt:lpstr>'Weapon Seed'!WeaponList_Validation</vt:lpstr>
      <vt:lpstr>WeaponList_Validation</vt:lpstr>
      <vt:lpstr>WeaponListsByType</vt:lpstr>
      <vt:lpstr>WeaponMaterialList</vt:lpstr>
      <vt:lpstr>WeaponMaterialList_Validation</vt:lpstr>
      <vt:lpstr>WeaponMissile</vt:lpstr>
      <vt:lpstr>WeaponMonk</vt:lpstr>
      <vt:lpstr>WeaponNatural</vt:lpstr>
      <vt:lpstr>WeaponReach</vt:lpstr>
      <vt:lpstr>WeaponRogue</vt:lpstr>
      <vt:lpstr>WeaponSizeDifference</vt:lpstr>
      <vt:lpstr>WeaponSizeList_Validation</vt:lpstr>
      <vt:lpstr>WeaponSizeList2_Validation</vt:lpstr>
      <vt:lpstr>WeaponSpecialAttack_List</vt:lpstr>
      <vt:lpstr>WeaponThrown</vt:lpstr>
      <vt:lpstr>WeaponUse</vt:lpstr>
      <vt:lpstr>WeaponWizard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Chip Long</dc:creator>
  <cp:lastModifiedBy>Lauren Gabaldon</cp:lastModifiedBy>
  <dcterms:created xsi:type="dcterms:W3CDTF">2021-06-01T19:18:45Z</dcterms:created>
  <dcterms:modified xsi:type="dcterms:W3CDTF">2021-06-05T00:16:17Z</dcterms:modified>
</cp:coreProperties>
</file>